
<file path=[Content_Types].xml><?xml version="1.0" encoding="utf-8"?>
<Types xmlns="http://schemas.openxmlformats.org/package/2006/content-types">
  <Default Extension="bin" ContentType="application/vnd.openxmlformats-officedocument.spreadsheetml.printerSettings"/>
  <Default Extension="png" ContentType="image/png"/>
  <Default Extension="tm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sedano\Desktop\Tarifa Mayo 2026\"/>
    </mc:Choice>
  </mc:AlternateContent>
  <bookViews>
    <workbookView xWindow="0" yWindow="600" windowWidth="28800" windowHeight="16140" tabRatio="480" autoFilterDateGrouping="0"/>
  </bookViews>
  <sheets>
    <sheet name="PLANILLA PEDIDO" sheetId="36" r:id="rId1"/>
    <sheet name="TARIFA MASTER" sheetId="9" r:id="rId2"/>
    <sheet name=" LAMINA PERFILES" sheetId="55" r:id="rId3"/>
    <sheet name="TUBULAR 58 X 58" sheetId="49" state="hidden" r:id="rId4"/>
    <sheet name=" CIELORRASO EXT" sheetId="53" state="hidden" r:id="rId5"/>
    <sheet name="PESOS" sheetId="13" state="hidden" r:id="rId6"/>
  </sheets>
  <externalReferences>
    <externalReference r:id="rId7"/>
    <externalReference r:id="rId8"/>
  </externalReferences>
  <definedNames>
    <definedName name="_xlnm._FilterDatabase" localSheetId="1" hidden="1">'TARIFA MASTER'!$P$5:$Q$3486</definedName>
    <definedName name="ALPINE" localSheetId="4">#REF!</definedName>
    <definedName name="ALPINE">#REF!</definedName>
    <definedName name="ALTWEISS" localSheetId="4">#REF!</definedName>
    <definedName name="ALTWEISS">#REF!</definedName>
    <definedName name="_xlnm.Print_Area" localSheetId="1">'TARIFA MASTER'!$B$4:$J$1982</definedName>
    <definedName name="BLANCO" localSheetId="4">#REF!</definedName>
    <definedName name="BLANCO">#REF!</definedName>
    <definedName name="BLANCO_" localSheetId="4">#REF!</definedName>
    <definedName name="BLANCO_">#REF!</definedName>
    <definedName name="CIELO3" localSheetId="4">INDIRECT(' CIELORRASO EXT'!$C$3)</definedName>
    <definedName name="CIELO3" localSheetId="3">INDIRECT('[1] CIELORRASO INT '!$C$3)</definedName>
    <definedName name="CIELO3">INDIRECT(#REF!)</definedName>
    <definedName name="CIELORASO" localSheetId="4">INDIRECT(' CIELORRASO EXT'!$C$3)</definedName>
    <definedName name="CIELORASO" localSheetId="3">INDIRECT('[1] CIELORRASO INT '!$C$3)</definedName>
    <definedName name="CIELORASO">INDIRECT(#REF!)</definedName>
    <definedName name="CIELORASO2" localSheetId="4">INDIRECT(' CIELORRASO EXT'!$C$3)</definedName>
    <definedName name="CIELORASO2" localSheetId="3">INDIRECT('[1] CIELORRASO INT '!$C$3)</definedName>
    <definedName name="CIELORASO2">INDIRECT(#REF!)</definedName>
    <definedName name="CIELORASO5" localSheetId="4">INDIRECT(' CIELORRASO EXT'!$C$3)</definedName>
    <definedName name="CIELORASO5" localSheetId="3">INDIRECT('[1] CIELORRASO INT '!$C$3)</definedName>
    <definedName name="CIELORASO5">INDIRECT(#REF!)</definedName>
    <definedName name="COLOR" localSheetId="4">INDIRECT('[1]WALL PANELS EXT'!$C$5)</definedName>
    <definedName name="COLOR" localSheetId="3">INDIRECT('[1]WALL PANELS EXT'!$C$5)</definedName>
    <definedName name="COLOR">INDIRECT(#REF!)</definedName>
    <definedName name="CONCRET_C" localSheetId="4">#REF!</definedName>
    <definedName name="CONCRET_C">#REF!</definedName>
    <definedName name="CONCRET_C_" localSheetId="4">#REF!</definedName>
    <definedName name="CONCRET_C_">#REF!</definedName>
    <definedName name="CONCRET_WITE" localSheetId="4">#REF!</definedName>
    <definedName name="CONCRET_WITE">#REF!</definedName>
    <definedName name="CONCRET_WITE_" localSheetId="4">#REF!</definedName>
    <definedName name="CONCRET_WITE_">#REF!</definedName>
    <definedName name="EUCALIPTUS" localSheetId="4">#REF!</definedName>
    <definedName name="EUCALIPTUS">#REF!</definedName>
    <definedName name="EUCALIPTUS_" localSheetId="4">#REF!</definedName>
    <definedName name="EUCALIPTUS_">#REF!</definedName>
    <definedName name="EUCALYPTUS" localSheetId="4">#REF!</definedName>
    <definedName name="EUCALYPTUS">#REF!</definedName>
    <definedName name="foil" localSheetId="4">INDIRECT('[1]WALL PANELS EXT'!$C$5)</definedName>
    <definedName name="foil" localSheetId="3">INDIRECT('[1]WALL PANELS EXT'!$C$5)</definedName>
    <definedName name="foil">INDIRECT(#REF!)</definedName>
    <definedName name="foil2" localSheetId="4">INDIRECT('[1]WALL PANELS EXT'!$F$5)</definedName>
    <definedName name="foil2" localSheetId="3">INDIRECT('[1]WALL PANELS EXT'!$F$5)</definedName>
    <definedName name="foil2">INDIRECT(#REF!)</definedName>
    <definedName name="foil3" localSheetId="4">INDIRECT('[1] WALL PANELLS INT'!$C$5)</definedName>
    <definedName name="foil3" localSheetId="3">INDIRECT('[1] WALL PANELLS INT'!$C$5)</definedName>
    <definedName name="foil3">INDIRECT(#REF!)</definedName>
    <definedName name="FOIL4" localSheetId="4">INDIRECT('[1] WALL PANELLS INT'!$C$5)</definedName>
    <definedName name="FOIL4" localSheetId="3">INDIRECT('[1] WALL PANELLS INT'!$C$5)</definedName>
    <definedName name="FOIL4">INDIRECT(#REF!)</definedName>
    <definedName name="FOIL5" localSheetId="4">INDIRECT('[1] WALL PANELLS INT'!$C$5)</definedName>
    <definedName name="FOIL5" localSheetId="3">INDIRECT('[1] WALL PANELLS INT'!$C$5)</definedName>
    <definedName name="FOIL5">INDIRECT(#REF!)</definedName>
    <definedName name="foil6" localSheetId="4">INDIRECT('[1] WALL PANELLS INT'!$F$5)</definedName>
    <definedName name="foil6" localSheetId="3">INDIRECT('[1] WALL PANELLS INT'!$F$5)</definedName>
    <definedName name="foil6">INDIRECT(#REF!)</definedName>
    <definedName name="GOLDBRONZE" localSheetId="4">#REF!</definedName>
    <definedName name="GOLDBRONZE">#REF!</definedName>
    <definedName name="GOLDEN_OK" localSheetId="4">#REF!</definedName>
    <definedName name="GOLDEN_OK">#REF!</definedName>
    <definedName name="GOLDENOK" localSheetId="4">#REF!</definedName>
    <definedName name="GOLDENOK">#REF!</definedName>
    <definedName name="GRAFITO" localSheetId="4">#REF!</definedName>
    <definedName name="GRAFITO">#REF!</definedName>
    <definedName name="GREY_OAK" localSheetId="4">#REF!</definedName>
    <definedName name="GREY_OAK">#REF!</definedName>
    <definedName name="GREY_OK" localSheetId="4">#REF!</definedName>
    <definedName name="GREY_OK">#REF!</definedName>
    <definedName name="GRIS_METALIZADO" localSheetId="4">#REF!</definedName>
    <definedName name="GRIS_METALIZADO">#REF!</definedName>
    <definedName name="HOJA2" localSheetId="4">INDIRECT('[1]WALL PANELS EXT'!$C$5)</definedName>
    <definedName name="HOJA2" localSheetId="3">INDIRECT('[1]WALL PANELS EXT'!$C$5)</definedName>
    <definedName name="HOJA2">INDIRECT(#REF!)</definedName>
    <definedName name="HOJA3" localSheetId="4">INDIRECT(' CIELORRASO EXT'!$C$3)</definedName>
    <definedName name="HOJA3" localSheetId="3">INDIRECT('[1] CIELORRASO INT '!$C$3)</definedName>
    <definedName name="HOJA3">INDIRECT(#REF!)</definedName>
    <definedName name="HOJA4" localSheetId="4">INDIRECT(' CIELORRASO EXT'!$C$3)</definedName>
    <definedName name="HOJA4" localSheetId="3">INDIRECT('[1] CIELORRASO INT '!$C$3)</definedName>
    <definedName name="HOJA4">INDIRECT(#REF!)</definedName>
    <definedName name="JET_BLACK" localSheetId="4">#REF!</definedName>
    <definedName name="JET_BLACK">#REF!</definedName>
    <definedName name="LENGA" localSheetId="4">#REF!</definedName>
    <definedName name="LENGA">#REF!</definedName>
    <definedName name="MATTEX_KITAMI" localSheetId="4">#REF!</definedName>
    <definedName name="MATTEX_KITAMI">#REF!</definedName>
    <definedName name="NOGAL" localSheetId="4">#REF!</definedName>
    <definedName name="NOGAL">#REF!</definedName>
    <definedName name="OAK" localSheetId="4">#REF!</definedName>
    <definedName name="OAK">#REF!</definedName>
    <definedName name="OAK_" localSheetId="4">#REF!</definedName>
    <definedName name="OAK_">#REF!</definedName>
    <definedName name="PELTRE" localSheetId="4">#REF!</definedName>
    <definedName name="PELTRE">#REF!</definedName>
    <definedName name="POPLAR" localSheetId="4">#REF!</definedName>
    <definedName name="POPLAR">#REF!</definedName>
    <definedName name="POPLAR_" localSheetId="4">#REF!</definedName>
    <definedName name="POPLAR_">#REF!</definedName>
    <definedName name="SCHWARTZBRAUN" localSheetId="4">#REF!</definedName>
    <definedName name="SCHWARTZBRAUN">#REF!</definedName>
    <definedName name="SCHWARZBRAUN" localSheetId="4">#REF!</definedName>
    <definedName name="SCHWARZBRAUN">#REF!</definedName>
    <definedName name="TEAK" localSheetId="4">#REF!</definedName>
    <definedName name="TEAK">#REF!</definedName>
    <definedName name="TEAK_" localSheetId="4">#REF!</definedName>
    <definedName name="TEAK_">#REF!</definedName>
    <definedName name="_xlnm.Print_Titles" localSheetId="1">'TARIFA MASTER'!$4:$4</definedName>
    <definedName name="TOFEE" localSheetId="4">#REF!</definedName>
    <definedName name="TOFEE">#REF!</definedName>
    <definedName name="TOFFEE" localSheetId="4">#REF!</definedName>
    <definedName name="TOFFEE">#REF!</definedName>
    <definedName name="TURNER_OAK" localSheetId="4">#REF!</definedName>
    <definedName name="TURNER_OAK">#REF!</definedName>
    <definedName name="TURNER_OK" localSheetId="4">#REF!</definedName>
    <definedName name="TURNER_OK">#REF!</definedName>
    <definedName name="TURNEROK" localSheetId="4">#REF!</definedName>
    <definedName name="TURNEROK">#REF!</definedName>
    <definedName name="WALNUT" localSheetId="4">#REF!</definedName>
    <definedName name="WALNUT">#REF!</definedName>
    <definedName name="WALNUT_" localSheetId="4">#REF!</definedName>
    <definedName name="WALNUT_">#REF!</definedName>
    <definedName name="WENGUE" localSheetId="4">#REF!</definedName>
    <definedName name="WENGUE">#REF!</definedName>
    <definedName name="WLANUT" localSheetId="4">#REF!</definedName>
    <definedName name="WLANU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79" i="9" l="1"/>
  <c r="S997" i="9"/>
  <c r="K1886" i="9" l="1"/>
  <c r="I1739" i="9"/>
  <c r="K1667" i="9"/>
  <c r="I1594" i="9"/>
  <c r="I1504" i="9"/>
  <c r="K1379" i="9"/>
  <c r="K1363" i="9"/>
  <c r="I1191" i="9"/>
  <c r="K1137" i="9"/>
  <c r="I975" i="9"/>
  <c r="I828" i="9"/>
  <c r="I691" i="9"/>
  <c r="K546" i="9"/>
  <c r="I369" i="9"/>
  <c r="K218" i="9"/>
  <c r="I105" i="9"/>
  <c r="K68" i="9"/>
  <c r="I3455" i="9"/>
  <c r="I3456" i="9"/>
  <c r="I3457" i="9"/>
  <c r="I3458" i="9"/>
  <c r="I3459" i="9"/>
  <c r="I3460" i="9"/>
  <c r="I3461" i="9"/>
  <c r="I3462" i="9"/>
  <c r="I3463" i="9"/>
  <c r="I3464" i="9"/>
  <c r="I3465" i="9"/>
  <c r="I3466" i="9"/>
  <c r="I3467" i="9"/>
  <c r="I3469" i="9"/>
  <c r="I3470" i="9"/>
  <c r="I3471" i="9"/>
  <c r="I3472" i="9"/>
  <c r="I3473" i="9"/>
  <c r="I3474" i="9"/>
  <c r="I3475" i="9"/>
  <c r="I3476" i="9"/>
  <c r="I3477" i="9"/>
  <c r="I3478" i="9"/>
  <c r="I3479" i="9"/>
  <c r="I3480" i="9"/>
  <c r="I3481" i="9"/>
  <c r="I3482" i="9"/>
  <c r="I3483" i="9"/>
  <c r="I3484" i="9"/>
  <c r="I3486" i="9"/>
  <c r="K3472" i="9"/>
  <c r="K3473" i="9"/>
  <c r="K3474" i="9"/>
  <c r="K3475" i="9"/>
  <c r="K3476" i="9"/>
  <c r="K3477" i="9"/>
  <c r="K3478" i="9"/>
  <c r="K3479" i="9"/>
  <c r="K3480" i="9"/>
  <c r="K3481" i="9"/>
  <c r="K3482" i="9"/>
  <c r="K3483" i="9"/>
  <c r="K3484" i="9"/>
  <c r="K3486" i="9"/>
  <c r="K3455" i="9"/>
  <c r="K3456" i="9"/>
  <c r="K3457" i="9"/>
  <c r="K3458" i="9"/>
  <c r="K3459" i="9"/>
  <c r="K3460" i="9"/>
  <c r="K3461" i="9"/>
  <c r="K3462" i="9"/>
  <c r="K3463" i="9"/>
  <c r="K3464" i="9"/>
  <c r="K3465" i="9"/>
  <c r="K3466" i="9"/>
  <c r="K3467" i="9"/>
  <c r="K3469" i="9"/>
  <c r="K3470" i="9"/>
  <c r="K3471" i="9"/>
  <c r="K1867" i="9"/>
  <c r="K1853" i="9"/>
  <c r="K1836" i="9"/>
  <c r="K1795" i="9"/>
  <c r="K1759" i="9"/>
  <c r="K1723" i="9"/>
  <c r="K1686" i="9"/>
  <c r="I1649" i="9"/>
  <c r="K1560" i="9"/>
  <c r="K1561" i="9"/>
  <c r="K1562" i="9"/>
  <c r="K1505" i="9"/>
  <c r="K809" i="9"/>
  <c r="K636" i="9"/>
  <c r="K618" i="9"/>
  <c r="K547" i="9"/>
  <c r="I529" i="9"/>
  <c r="K529" i="9"/>
  <c r="K530" i="9"/>
  <c r="I510" i="9"/>
  <c r="I370" i="9"/>
  <c r="K370" i="9"/>
  <c r="I353" i="9"/>
  <c r="I354" i="9"/>
  <c r="K353" i="9"/>
  <c r="I335" i="9"/>
  <c r="I336" i="9"/>
  <c r="K335" i="9"/>
  <c r="K317" i="9"/>
  <c r="K295" i="9"/>
  <c r="K257" i="9"/>
  <c r="K219" i="9"/>
  <c r="I219" i="9"/>
  <c r="K209" i="9"/>
  <c r="I184" i="9"/>
  <c r="K166" i="9"/>
  <c r="K147" i="9"/>
  <c r="K124" i="9"/>
  <c r="K69" i="9"/>
  <c r="K52" i="9"/>
  <c r="K53" i="9"/>
  <c r="I52" i="9"/>
  <c r="K34" i="9"/>
  <c r="K36" i="9"/>
  <c r="K37" i="9"/>
  <c r="I34" i="9"/>
  <c r="I1777" i="9"/>
  <c r="I1778" i="9"/>
  <c r="I1759" i="9"/>
  <c r="I1740" i="9"/>
  <c r="I1723" i="9"/>
  <c r="I1704" i="9"/>
  <c r="I1684" i="9"/>
  <c r="I1686" i="9"/>
  <c r="I1668" i="9"/>
  <c r="I1669" i="9"/>
  <c r="I1670" i="9"/>
  <c r="I1671" i="9"/>
  <c r="I1672" i="9"/>
  <c r="I1673" i="9"/>
  <c r="I1674" i="9"/>
  <c r="I1675" i="9"/>
  <c r="I3468" i="9" l="1"/>
  <c r="K3468" i="9"/>
  <c r="I3485" i="9"/>
  <c r="K3485" i="9"/>
  <c r="I1210" i="9"/>
  <c r="K1210" i="9"/>
  <c r="I1487" i="9"/>
  <c r="K1487" i="9"/>
  <c r="K1776" i="9"/>
  <c r="I1776" i="9"/>
  <c r="I1227" i="9"/>
  <c r="K1227" i="9"/>
  <c r="K747" i="9"/>
  <c r="I747" i="9"/>
  <c r="I1047" i="9"/>
  <c r="K1047" i="9"/>
  <c r="K165" i="9"/>
  <c r="I165" i="9"/>
  <c r="I635" i="9"/>
  <c r="K635" i="9"/>
  <c r="I1398" i="9"/>
  <c r="K1398" i="9"/>
  <c r="I35" i="9"/>
  <c r="K35" i="9"/>
  <c r="K183" i="9"/>
  <c r="I183" i="9"/>
  <c r="I334" i="9"/>
  <c r="K334" i="9"/>
  <c r="I509" i="9"/>
  <c r="K509" i="9"/>
  <c r="I653" i="9"/>
  <c r="K653" i="9"/>
  <c r="I774" i="9"/>
  <c r="K774" i="9"/>
  <c r="K939" i="9"/>
  <c r="I939" i="9"/>
  <c r="I1087" i="9"/>
  <c r="K1087" i="9"/>
  <c r="K1265" i="9"/>
  <c r="I1265" i="9"/>
  <c r="K1416" i="9"/>
  <c r="I1416" i="9"/>
  <c r="I1559" i="9"/>
  <c r="K1559" i="9"/>
  <c r="K1703" i="9"/>
  <c r="I1703" i="9"/>
  <c r="I1852" i="9"/>
  <c r="K1852" i="9"/>
  <c r="I146" i="9"/>
  <c r="K146" i="9"/>
  <c r="K617" i="9"/>
  <c r="I617" i="9"/>
  <c r="I1523" i="9"/>
  <c r="K1523" i="9"/>
  <c r="I1065" i="9"/>
  <c r="K1065" i="9"/>
  <c r="K1541" i="9"/>
  <c r="I1541" i="9"/>
  <c r="I51" i="9"/>
  <c r="K51" i="9"/>
  <c r="I208" i="9"/>
  <c r="K208" i="9"/>
  <c r="I352" i="9"/>
  <c r="K352" i="9"/>
  <c r="I528" i="9"/>
  <c r="K528" i="9"/>
  <c r="K673" i="9"/>
  <c r="I673" i="9"/>
  <c r="I808" i="9"/>
  <c r="K808" i="9"/>
  <c r="I957" i="9"/>
  <c r="K957" i="9"/>
  <c r="I1104" i="9"/>
  <c r="K1104" i="9"/>
  <c r="K1284" i="9"/>
  <c r="I1284" i="9"/>
  <c r="I1434" i="9"/>
  <c r="K1434" i="9"/>
  <c r="I1576" i="9"/>
  <c r="K1576" i="9"/>
  <c r="K1722" i="9"/>
  <c r="I1722" i="9"/>
  <c r="K1866" i="9"/>
  <c r="I1866" i="9"/>
  <c r="I1812" i="9"/>
  <c r="K1812" i="9"/>
  <c r="I33" i="9"/>
  <c r="K33" i="9"/>
  <c r="K316" i="9"/>
  <c r="I316" i="9"/>
  <c r="I920" i="9"/>
  <c r="K920" i="9"/>
  <c r="I1685" i="9"/>
  <c r="K1685" i="9"/>
  <c r="K1308" i="9"/>
  <c r="I1308" i="9"/>
  <c r="I1452" i="9"/>
  <c r="K1452" i="9"/>
  <c r="K294" i="9"/>
  <c r="I294" i="9"/>
  <c r="I902" i="9"/>
  <c r="K902" i="9"/>
  <c r="K769" i="9"/>
  <c r="I769" i="9"/>
  <c r="K1835" i="9"/>
  <c r="I1835" i="9"/>
  <c r="I90" i="9"/>
  <c r="K90" i="9"/>
  <c r="I237" i="9"/>
  <c r="K237" i="9"/>
  <c r="I564" i="9"/>
  <c r="K564" i="9"/>
  <c r="I692" i="9"/>
  <c r="K692" i="9"/>
  <c r="K847" i="9"/>
  <c r="I847" i="9"/>
  <c r="I993" i="9"/>
  <c r="K993" i="9"/>
  <c r="I1156" i="9"/>
  <c r="K1156" i="9"/>
  <c r="I1326" i="9"/>
  <c r="K1326" i="9"/>
  <c r="I1469" i="9"/>
  <c r="K1469" i="9"/>
  <c r="K1611" i="9"/>
  <c r="I1611" i="9"/>
  <c r="K1758" i="9"/>
  <c r="I1758" i="9"/>
  <c r="K1903" i="9"/>
  <c r="I1903" i="9"/>
  <c r="K256" i="9"/>
  <c r="I256" i="9"/>
  <c r="I586" i="9"/>
  <c r="K586" i="9"/>
  <c r="I713" i="9"/>
  <c r="K713" i="9"/>
  <c r="K865" i="9"/>
  <c r="I865" i="9"/>
  <c r="K1011" i="9"/>
  <c r="I1011" i="9"/>
  <c r="K1344" i="9"/>
  <c r="I1344" i="9"/>
  <c r="I1630" i="9"/>
  <c r="K1630" i="9"/>
  <c r="I1245" i="9"/>
  <c r="K1245" i="9"/>
  <c r="I123" i="9"/>
  <c r="K123" i="9"/>
  <c r="I278" i="9"/>
  <c r="K278" i="9"/>
  <c r="I604" i="9"/>
  <c r="K604" i="9"/>
  <c r="I730" i="9"/>
  <c r="K730" i="9"/>
  <c r="I883" i="9"/>
  <c r="K883" i="9"/>
  <c r="K1029" i="9"/>
  <c r="I1029" i="9"/>
  <c r="I1648" i="9"/>
  <c r="K1648" i="9"/>
  <c r="K1794" i="9"/>
  <c r="I1794" i="9"/>
  <c r="I1667" i="9"/>
  <c r="I1363" i="9"/>
  <c r="K1504" i="9"/>
  <c r="I1379" i="9"/>
  <c r="K1191" i="9"/>
  <c r="I218" i="9"/>
  <c r="I546" i="9"/>
  <c r="K1739" i="9"/>
  <c r="I1886" i="9"/>
  <c r="K1594" i="9"/>
  <c r="I68" i="9"/>
  <c r="K691" i="9"/>
  <c r="K828" i="9"/>
  <c r="K975" i="9"/>
  <c r="I1137" i="9"/>
  <c r="K369" i="9"/>
  <c r="K843" i="9"/>
  <c r="K844" i="9"/>
  <c r="K845" i="9"/>
  <c r="K846" i="9"/>
  <c r="K848" i="9"/>
  <c r="K866" i="9"/>
  <c r="K867" i="9"/>
  <c r="K868" i="9"/>
  <c r="K852" i="9"/>
  <c r="K853" i="9"/>
  <c r="K854" i="9"/>
  <c r="K855" i="9"/>
  <c r="K856" i="9"/>
  <c r="K857" i="9"/>
  <c r="K858" i="9"/>
  <c r="K859" i="9"/>
  <c r="K860" i="9"/>
  <c r="K861" i="9"/>
  <c r="K862" i="9"/>
  <c r="K863" i="9"/>
  <c r="K864" i="9"/>
  <c r="K850" i="9"/>
  <c r="K851" i="9"/>
  <c r="O6" i="9"/>
  <c r="O7" i="9"/>
  <c r="O8" i="9"/>
  <c r="O9" i="9"/>
  <c r="O10" i="9"/>
  <c r="O11" i="9"/>
  <c r="O12" i="9"/>
  <c r="O13" i="9"/>
  <c r="O14" i="9"/>
  <c r="O15" i="9"/>
  <c r="O16" i="9"/>
  <c r="O17" i="9"/>
  <c r="O18" i="9"/>
  <c r="O19" i="9"/>
  <c r="O20" i="9"/>
  <c r="O21" i="9"/>
  <c r="O22" i="9"/>
  <c r="O23" i="9"/>
  <c r="O24" i="9"/>
  <c r="O25" i="9"/>
  <c r="O26" i="9"/>
  <c r="O27" i="9"/>
  <c r="O28" i="9"/>
  <c r="O29" i="9"/>
  <c r="O30" i="9"/>
  <c r="O31" i="9"/>
  <c r="O32" i="9"/>
  <c r="O34" i="9"/>
  <c r="O36" i="9"/>
  <c r="O37" i="9"/>
  <c r="O38" i="9"/>
  <c r="O39" i="9"/>
  <c r="O40" i="9"/>
  <c r="O41" i="9"/>
  <c r="O42" i="9"/>
  <c r="O43" i="9"/>
  <c r="O44" i="9"/>
  <c r="O45" i="9"/>
  <c r="O46" i="9"/>
  <c r="O47" i="9"/>
  <c r="O48" i="9"/>
  <c r="O49" i="9"/>
  <c r="O50" i="9"/>
  <c r="O52" i="9"/>
  <c r="O53" i="9"/>
  <c r="O54" i="9"/>
  <c r="O55" i="9"/>
  <c r="O56" i="9"/>
  <c r="O57" i="9"/>
  <c r="O58" i="9"/>
  <c r="O59" i="9"/>
  <c r="O60" i="9"/>
  <c r="O61" i="9"/>
  <c r="O62" i="9"/>
  <c r="O63" i="9"/>
  <c r="O64" i="9"/>
  <c r="O65" i="9"/>
  <c r="O66" i="9"/>
  <c r="O67" i="9"/>
  <c r="O69" i="9"/>
  <c r="O70" i="9"/>
  <c r="O71" i="9"/>
  <c r="O72" i="9"/>
  <c r="O73" i="9"/>
  <c r="O74" i="9"/>
  <c r="O75" i="9"/>
  <c r="O76" i="9"/>
  <c r="O77" i="9"/>
  <c r="O78" i="9"/>
  <c r="O79" i="9"/>
  <c r="O80" i="9"/>
  <c r="O81" i="9"/>
  <c r="O82" i="9"/>
  <c r="O83" i="9"/>
  <c r="O84" i="9"/>
  <c r="O85" i="9"/>
  <c r="O86" i="9"/>
  <c r="O87" i="9"/>
  <c r="O88" i="9"/>
  <c r="O89" i="9"/>
  <c r="O91" i="9"/>
  <c r="O92" i="9"/>
  <c r="O93" i="9"/>
  <c r="O94" i="9"/>
  <c r="O95" i="9"/>
  <c r="O96" i="9"/>
  <c r="O97" i="9"/>
  <c r="O98" i="9"/>
  <c r="O99" i="9"/>
  <c r="O100" i="9"/>
  <c r="O101" i="9"/>
  <c r="O102" i="9"/>
  <c r="O103" i="9"/>
  <c r="O104" i="9"/>
  <c r="O106" i="9"/>
  <c r="O107" i="9"/>
  <c r="O108" i="9"/>
  <c r="O109" i="9"/>
  <c r="O110" i="9"/>
  <c r="O111" i="9"/>
  <c r="O112" i="9"/>
  <c r="O113" i="9"/>
  <c r="O114" i="9"/>
  <c r="O115" i="9"/>
  <c r="O116" i="9"/>
  <c r="O117" i="9"/>
  <c r="O118" i="9"/>
  <c r="O119" i="9"/>
  <c r="O120" i="9"/>
  <c r="O121" i="9"/>
  <c r="O122" i="9"/>
  <c r="O124" i="9"/>
  <c r="O125" i="9"/>
  <c r="O126" i="9"/>
  <c r="O127" i="9"/>
  <c r="O128" i="9"/>
  <c r="O129" i="9"/>
  <c r="O130" i="9"/>
  <c r="O131" i="9"/>
  <c r="O132" i="9"/>
  <c r="O133" i="9"/>
  <c r="O134" i="9"/>
  <c r="O135" i="9"/>
  <c r="O136" i="9"/>
  <c r="O137" i="9"/>
  <c r="O138" i="9"/>
  <c r="O139" i="9"/>
  <c r="O140" i="9"/>
  <c r="O141" i="9"/>
  <c r="O142" i="9"/>
  <c r="O143" i="9"/>
  <c r="O144" i="9"/>
  <c r="O145" i="9"/>
  <c r="O147" i="9"/>
  <c r="O148" i="9"/>
  <c r="O149" i="9"/>
  <c r="O150" i="9"/>
  <c r="O151" i="9"/>
  <c r="O152" i="9"/>
  <c r="O153" i="9"/>
  <c r="O154" i="9"/>
  <c r="O155" i="9"/>
  <c r="O156" i="9"/>
  <c r="O157" i="9"/>
  <c r="O158" i="9"/>
  <c r="O159" i="9"/>
  <c r="O160" i="9"/>
  <c r="O161" i="9"/>
  <c r="O162" i="9"/>
  <c r="O163" i="9"/>
  <c r="O164" i="9"/>
  <c r="O166" i="9"/>
  <c r="O167" i="9"/>
  <c r="O168" i="9"/>
  <c r="O169" i="9"/>
  <c r="O170" i="9"/>
  <c r="O171" i="9"/>
  <c r="O172" i="9"/>
  <c r="O173" i="9"/>
  <c r="O174" i="9"/>
  <c r="O175" i="9"/>
  <c r="O176" i="9"/>
  <c r="O177" i="9"/>
  <c r="O178" i="9"/>
  <c r="O179" i="9"/>
  <c r="O180" i="9"/>
  <c r="O181" i="9"/>
  <c r="O182" i="9"/>
  <c r="O184" i="9"/>
  <c r="O185" i="9"/>
  <c r="O186" i="9"/>
  <c r="O187" i="9"/>
  <c r="O188" i="9"/>
  <c r="O189" i="9"/>
  <c r="O190" i="9"/>
  <c r="O191" i="9"/>
  <c r="O192" i="9"/>
  <c r="O193" i="9"/>
  <c r="O194" i="9"/>
  <c r="O195" i="9"/>
  <c r="O196" i="9"/>
  <c r="O197" i="9"/>
  <c r="O198" i="9"/>
  <c r="O199" i="9"/>
  <c r="O200" i="9"/>
  <c r="O201" i="9"/>
  <c r="O202" i="9"/>
  <c r="O203" i="9"/>
  <c r="O204" i="9"/>
  <c r="O205" i="9"/>
  <c r="O206" i="9"/>
  <c r="O207" i="9"/>
  <c r="O209" i="9"/>
  <c r="O210" i="9"/>
  <c r="O211" i="9"/>
  <c r="O212" i="9"/>
  <c r="O213" i="9"/>
  <c r="O214" i="9"/>
  <c r="O215" i="9"/>
  <c r="O216" i="9"/>
  <c r="O217" i="9"/>
  <c r="O219" i="9"/>
  <c r="O220" i="9"/>
  <c r="O221" i="9"/>
  <c r="O222" i="9"/>
  <c r="O223" i="9"/>
  <c r="O224" i="9"/>
  <c r="O225" i="9"/>
  <c r="O226" i="9"/>
  <c r="O227" i="9"/>
  <c r="O228" i="9"/>
  <c r="O229" i="9"/>
  <c r="O230" i="9"/>
  <c r="O231" i="9"/>
  <c r="O232" i="9"/>
  <c r="O233" i="9"/>
  <c r="O234" i="9"/>
  <c r="O235" i="9"/>
  <c r="O236" i="9"/>
  <c r="O238" i="9"/>
  <c r="O239" i="9"/>
  <c r="O240" i="9"/>
  <c r="O241" i="9"/>
  <c r="O242" i="9"/>
  <c r="O243" i="9"/>
  <c r="O244" i="9"/>
  <c r="O245" i="9"/>
  <c r="O246" i="9"/>
  <c r="O247" i="9"/>
  <c r="O248" i="9"/>
  <c r="O249" i="9"/>
  <c r="O250" i="9"/>
  <c r="O251" i="9"/>
  <c r="O252" i="9"/>
  <c r="O253" i="9"/>
  <c r="O254" i="9"/>
  <c r="O255" i="9"/>
  <c r="O257" i="9"/>
  <c r="O258" i="9"/>
  <c r="O259" i="9"/>
  <c r="O260" i="9"/>
  <c r="O261" i="9"/>
  <c r="O262" i="9"/>
  <c r="O263" i="9"/>
  <c r="O264" i="9"/>
  <c r="O265" i="9"/>
  <c r="O266" i="9"/>
  <c r="O267" i="9"/>
  <c r="O268" i="9"/>
  <c r="O269" i="9"/>
  <c r="O270" i="9"/>
  <c r="O271" i="9"/>
  <c r="O272" i="9"/>
  <c r="O273" i="9"/>
  <c r="O274" i="9"/>
  <c r="O275" i="9"/>
  <c r="O276" i="9"/>
  <c r="O277" i="9"/>
  <c r="O279" i="9"/>
  <c r="O280" i="9"/>
  <c r="O281" i="9"/>
  <c r="O282" i="9"/>
  <c r="O283" i="9"/>
  <c r="O284" i="9"/>
  <c r="O285" i="9"/>
  <c r="O286" i="9"/>
  <c r="O287" i="9"/>
  <c r="O288" i="9"/>
  <c r="O289" i="9"/>
  <c r="O290" i="9"/>
  <c r="O291" i="9"/>
  <c r="O292" i="9"/>
  <c r="O293" i="9"/>
  <c r="O295" i="9"/>
  <c r="O296" i="9"/>
  <c r="O297" i="9"/>
  <c r="O298" i="9"/>
  <c r="O299" i="9"/>
  <c r="O300" i="9"/>
  <c r="O301" i="9"/>
  <c r="O302" i="9"/>
  <c r="O303" i="9"/>
  <c r="O304" i="9"/>
  <c r="O305" i="9"/>
  <c r="O306" i="9"/>
  <c r="O307" i="9"/>
  <c r="O308" i="9"/>
  <c r="O309" i="9"/>
  <c r="O310" i="9"/>
  <c r="O311" i="9"/>
  <c r="O312" i="9"/>
  <c r="O313" i="9"/>
  <c r="O314" i="9"/>
  <c r="O315" i="9"/>
  <c r="O317" i="9"/>
  <c r="O318" i="9"/>
  <c r="O319" i="9"/>
  <c r="O320" i="9"/>
  <c r="O321" i="9"/>
  <c r="O322" i="9"/>
  <c r="O323" i="9"/>
  <c r="O324" i="9"/>
  <c r="O325" i="9"/>
  <c r="O326" i="9"/>
  <c r="O327" i="9"/>
  <c r="O328" i="9"/>
  <c r="O329" i="9"/>
  <c r="O330" i="9"/>
  <c r="O331" i="9"/>
  <c r="O332" i="9"/>
  <c r="O333" i="9"/>
  <c r="O335" i="9"/>
  <c r="O336" i="9"/>
  <c r="O337" i="9"/>
  <c r="O338" i="9"/>
  <c r="O339" i="9"/>
  <c r="O340" i="9"/>
  <c r="O341" i="9"/>
  <c r="O342" i="9"/>
  <c r="O343" i="9"/>
  <c r="O344" i="9"/>
  <c r="O345" i="9"/>
  <c r="O346" i="9"/>
  <c r="O347" i="9"/>
  <c r="O348" i="9"/>
  <c r="O349" i="9"/>
  <c r="O350" i="9"/>
  <c r="O351" i="9"/>
  <c r="O353" i="9"/>
  <c r="O354" i="9"/>
  <c r="O355" i="9"/>
  <c r="O356" i="9"/>
  <c r="O357" i="9"/>
  <c r="O358" i="9"/>
  <c r="O359" i="9"/>
  <c r="O360" i="9"/>
  <c r="O361" i="9"/>
  <c r="O362" i="9"/>
  <c r="O363" i="9"/>
  <c r="O364" i="9"/>
  <c r="O365" i="9"/>
  <c r="O366" i="9"/>
  <c r="O367" i="9"/>
  <c r="O368"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10" i="9"/>
  <c r="O511" i="9"/>
  <c r="O512" i="9"/>
  <c r="O513" i="9"/>
  <c r="O514" i="9"/>
  <c r="O515" i="9"/>
  <c r="O516" i="9"/>
  <c r="O517" i="9"/>
  <c r="O518" i="9"/>
  <c r="O519" i="9"/>
  <c r="O520" i="9"/>
  <c r="O521" i="9"/>
  <c r="O522" i="9"/>
  <c r="O523" i="9"/>
  <c r="O524" i="9"/>
  <c r="O525" i="9"/>
  <c r="O526" i="9"/>
  <c r="O527" i="9"/>
  <c r="O529" i="9"/>
  <c r="O530" i="9"/>
  <c r="O531" i="9"/>
  <c r="O532" i="9"/>
  <c r="O533" i="9"/>
  <c r="O534" i="9"/>
  <c r="O535" i="9"/>
  <c r="O536" i="9"/>
  <c r="O537" i="9"/>
  <c r="O538" i="9"/>
  <c r="O539" i="9"/>
  <c r="O540" i="9"/>
  <c r="O541" i="9"/>
  <c r="O542" i="9"/>
  <c r="O543" i="9"/>
  <c r="O544" i="9"/>
  <c r="O545" i="9"/>
  <c r="O547" i="9"/>
  <c r="O548" i="9"/>
  <c r="O549" i="9"/>
  <c r="O550" i="9"/>
  <c r="O551" i="9"/>
  <c r="O552" i="9"/>
  <c r="O553" i="9"/>
  <c r="O554" i="9"/>
  <c r="O555" i="9"/>
  <c r="O556" i="9"/>
  <c r="O557" i="9"/>
  <c r="O558" i="9"/>
  <c r="O559" i="9"/>
  <c r="O560" i="9"/>
  <c r="O561" i="9"/>
  <c r="O562" i="9"/>
  <c r="O563" i="9"/>
  <c r="O565" i="9"/>
  <c r="O566" i="9"/>
  <c r="O567" i="9"/>
  <c r="O568" i="9"/>
  <c r="O569" i="9"/>
  <c r="O570" i="9"/>
  <c r="O571" i="9"/>
  <c r="O572" i="9"/>
  <c r="O573" i="9"/>
  <c r="O574" i="9"/>
  <c r="O575" i="9"/>
  <c r="O576" i="9"/>
  <c r="O577" i="9"/>
  <c r="O578" i="9"/>
  <c r="O579" i="9"/>
  <c r="O580" i="9"/>
  <c r="O581" i="9"/>
  <c r="O582" i="9"/>
  <c r="O583" i="9"/>
  <c r="O584" i="9"/>
  <c r="O585" i="9"/>
  <c r="O587" i="9"/>
  <c r="O588" i="9"/>
  <c r="O589" i="9"/>
  <c r="O590" i="9"/>
  <c r="O591" i="9"/>
  <c r="O592" i="9"/>
  <c r="O593" i="9"/>
  <c r="O594" i="9"/>
  <c r="O595" i="9"/>
  <c r="O596" i="9"/>
  <c r="O597" i="9"/>
  <c r="O598" i="9"/>
  <c r="O599" i="9"/>
  <c r="O600" i="9"/>
  <c r="O601" i="9"/>
  <c r="O602" i="9"/>
  <c r="O603" i="9"/>
  <c r="O605" i="9"/>
  <c r="O606" i="9"/>
  <c r="O607" i="9"/>
  <c r="O608" i="9"/>
  <c r="O609" i="9"/>
  <c r="O610" i="9"/>
  <c r="O611" i="9"/>
  <c r="O612" i="9"/>
  <c r="O613" i="9"/>
  <c r="O614" i="9"/>
  <c r="O615" i="9"/>
  <c r="O616" i="9"/>
  <c r="O618" i="9"/>
  <c r="O619" i="9"/>
  <c r="O620" i="9"/>
  <c r="O621" i="9"/>
  <c r="O622" i="9"/>
  <c r="O623" i="9"/>
  <c r="O624" i="9"/>
  <c r="O625" i="9"/>
  <c r="O626" i="9"/>
  <c r="O627" i="9"/>
  <c r="O628" i="9"/>
  <c r="O629" i="9"/>
  <c r="O630" i="9"/>
  <c r="O631" i="9"/>
  <c r="O632" i="9"/>
  <c r="O633" i="9"/>
  <c r="O634" i="9"/>
  <c r="O636" i="9"/>
  <c r="O637" i="9"/>
  <c r="O638" i="9"/>
  <c r="O639" i="9"/>
  <c r="O640" i="9"/>
  <c r="O641" i="9"/>
  <c r="O642" i="9"/>
  <c r="O643" i="9"/>
  <c r="O644" i="9"/>
  <c r="O645" i="9"/>
  <c r="O646" i="9"/>
  <c r="O647" i="9"/>
  <c r="O648" i="9"/>
  <c r="O649" i="9"/>
  <c r="O650" i="9"/>
  <c r="O651" i="9"/>
  <c r="O652" i="9"/>
  <c r="O654" i="9"/>
  <c r="O655" i="9"/>
  <c r="O656" i="9"/>
  <c r="O657" i="9"/>
  <c r="O658" i="9"/>
  <c r="O659" i="9"/>
  <c r="O660" i="9"/>
  <c r="O661" i="9"/>
  <c r="O662" i="9"/>
  <c r="O663" i="9"/>
  <c r="O664" i="9"/>
  <c r="O665" i="9"/>
  <c r="O666" i="9"/>
  <c r="O667" i="9"/>
  <c r="O668" i="9"/>
  <c r="O669" i="9"/>
  <c r="O670" i="9"/>
  <c r="O671" i="9"/>
  <c r="O672" i="9"/>
  <c r="O674" i="9"/>
  <c r="O675" i="9"/>
  <c r="O676" i="9"/>
  <c r="O677" i="9"/>
  <c r="O678" i="9"/>
  <c r="O679" i="9"/>
  <c r="O680" i="9"/>
  <c r="O681" i="9"/>
  <c r="O682" i="9"/>
  <c r="O683" i="9"/>
  <c r="O684" i="9"/>
  <c r="O685" i="9"/>
  <c r="O686" i="9"/>
  <c r="O687" i="9"/>
  <c r="O688" i="9"/>
  <c r="O689" i="9"/>
  <c r="O690" i="9"/>
  <c r="O693" i="9"/>
  <c r="O694" i="9"/>
  <c r="O695" i="9"/>
  <c r="O696" i="9"/>
  <c r="O697" i="9"/>
  <c r="O698" i="9"/>
  <c r="O699" i="9"/>
  <c r="O700" i="9"/>
  <c r="O701" i="9"/>
  <c r="O702" i="9"/>
  <c r="O703" i="9"/>
  <c r="O704" i="9"/>
  <c r="O705" i="9"/>
  <c r="O706" i="9"/>
  <c r="O707" i="9"/>
  <c r="O708" i="9"/>
  <c r="O709" i="9"/>
  <c r="O710" i="9"/>
  <c r="O711" i="9"/>
  <c r="O712" i="9"/>
  <c r="O714" i="9"/>
  <c r="O715" i="9"/>
  <c r="O716" i="9"/>
  <c r="O717" i="9"/>
  <c r="O718" i="9"/>
  <c r="O719" i="9"/>
  <c r="O720" i="9"/>
  <c r="O721" i="9"/>
  <c r="O722" i="9"/>
  <c r="O723" i="9"/>
  <c r="O724" i="9"/>
  <c r="O725" i="9"/>
  <c r="O726" i="9"/>
  <c r="O727" i="9"/>
  <c r="O728" i="9"/>
  <c r="O729" i="9"/>
  <c r="O731" i="9"/>
  <c r="O732" i="9"/>
  <c r="O733" i="9"/>
  <c r="O734" i="9"/>
  <c r="O735" i="9"/>
  <c r="O736" i="9"/>
  <c r="O737" i="9"/>
  <c r="O738" i="9"/>
  <c r="O739" i="9"/>
  <c r="O740" i="9"/>
  <c r="O741" i="9"/>
  <c r="O742" i="9"/>
  <c r="O743" i="9"/>
  <c r="O744" i="9"/>
  <c r="O745" i="9"/>
  <c r="O746" i="9"/>
  <c r="O748" i="9"/>
  <c r="O749" i="9"/>
  <c r="O750" i="9"/>
  <c r="O751" i="9"/>
  <c r="O752" i="9"/>
  <c r="O753" i="9"/>
  <c r="O754" i="9"/>
  <c r="O755" i="9"/>
  <c r="O756" i="9"/>
  <c r="O757" i="9"/>
  <c r="O758" i="9"/>
  <c r="O759" i="9"/>
  <c r="O760" i="9"/>
  <c r="O761" i="9"/>
  <c r="O762" i="9"/>
  <c r="O763" i="9"/>
  <c r="O764" i="9"/>
  <c r="O765" i="9"/>
  <c r="O766" i="9"/>
  <c r="O767" i="9"/>
  <c r="O768" i="9"/>
  <c r="O770" i="9"/>
  <c r="O771" i="9"/>
  <c r="O772" i="9"/>
  <c r="O773"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9" i="9"/>
  <c r="O810" i="9"/>
  <c r="O811" i="9"/>
  <c r="O812" i="9"/>
  <c r="O813" i="9"/>
  <c r="O814" i="9"/>
  <c r="O815" i="9"/>
  <c r="O816" i="9"/>
  <c r="O817" i="9"/>
  <c r="O818" i="9"/>
  <c r="O819" i="9"/>
  <c r="O820" i="9"/>
  <c r="O821" i="9"/>
  <c r="O822" i="9"/>
  <c r="O823" i="9"/>
  <c r="O824" i="9"/>
  <c r="O825" i="9"/>
  <c r="O826" i="9"/>
  <c r="O827" i="9"/>
  <c r="O829" i="9"/>
  <c r="O830" i="9"/>
  <c r="O831" i="9"/>
  <c r="O832" i="9"/>
  <c r="O833" i="9"/>
  <c r="O834" i="9"/>
  <c r="O835" i="9"/>
  <c r="O836" i="9"/>
  <c r="O837" i="9"/>
  <c r="O838" i="9"/>
  <c r="O839" i="9"/>
  <c r="O840" i="9"/>
  <c r="O841" i="9"/>
  <c r="O842" i="9"/>
  <c r="O843" i="9"/>
  <c r="O844" i="9"/>
  <c r="O845" i="9"/>
  <c r="O846" i="9"/>
  <c r="O848" i="9"/>
  <c r="O849" i="9"/>
  <c r="O850" i="9"/>
  <c r="O851" i="9"/>
  <c r="O852" i="9"/>
  <c r="O853" i="9"/>
  <c r="O854" i="9"/>
  <c r="O855" i="9"/>
  <c r="O856" i="9"/>
  <c r="O857" i="9"/>
  <c r="O858" i="9"/>
  <c r="O859" i="9"/>
  <c r="O860" i="9"/>
  <c r="O861" i="9"/>
  <c r="O862" i="9"/>
  <c r="O863" i="9"/>
  <c r="O864" i="9"/>
  <c r="O866" i="9"/>
  <c r="O867" i="9"/>
  <c r="O868" i="9"/>
  <c r="O869" i="9"/>
  <c r="O870" i="9"/>
  <c r="O871" i="9"/>
  <c r="O872" i="9"/>
  <c r="O873" i="9"/>
  <c r="O874" i="9"/>
  <c r="O875" i="9"/>
  <c r="O876" i="9"/>
  <c r="O877" i="9"/>
  <c r="O878" i="9"/>
  <c r="O879" i="9"/>
  <c r="O880" i="9"/>
  <c r="O881" i="9"/>
  <c r="O882" i="9"/>
  <c r="O884" i="9"/>
  <c r="O885" i="9"/>
  <c r="O886" i="9"/>
  <c r="O887" i="9"/>
  <c r="O888" i="9"/>
  <c r="O889" i="9"/>
  <c r="O890" i="9"/>
  <c r="O891" i="9"/>
  <c r="O892" i="9"/>
  <c r="O893" i="9"/>
  <c r="O894" i="9"/>
  <c r="O895" i="9"/>
  <c r="O896" i="9"/>
  <c r="O897" i="9"/>
  <c r="O898" i="9"/>
  <c r="O899" i="9"/>
  <c r="O900" i="9"/>
  <c r="O901" i="9"/>
  <c r="O903" i="9"/>
  <c r="O904" i="9"/>
  <c r="O905" i="9"/>
  <c r="O906" i="9"/>
  <c r="O907" i="9"/>
  <c r="O908" i="9"/>
  <c r="O909" i="9"/>
  <c r="O910" i="9"/>
  <c r="O911" i="9"/>
  <c r="O912" i="9"/>
  <c r="O913" i="9"/>
  <c r="O914" i="9"/>
  <c r="O915" i="9"/>
  <c r="O916" i="9"/>
  <c r="O917" i="9"/>
  <c r="O918" i="9"/>
  <c r="O919" i="9"/>
  <c r="O921" i="9"/>
  <c r="O922" i="9"/>
  <c r="O923" i="9"/>
  <c r="O924" i="9"/>
  <c r="O925" i="9"/>
  <c r="O926" i="9"/>
  <c r="O927" i="9"/>
  <c r="O928" i="9"/>
  <c r="O929" i="9"/>
  <c r="O930" i="9"/>
  <c r="O931" i="9"/>
  <c r="O932" i="9"/>
  <c r="O933" i="9"/>
  <c r="O934" i="9"/>
  <c r="O935" i="9"/>
  <c r="O936" i="9"/>
  <c r="O937" i="9"/>
  <c r="O938" i="9"/>
  <c r="O940" i="9"/>
  <c r="O941" i="9"/>
  <c r="O942" i="9"/>
  <c r="O943" i="9"/>
  <c r="O944" i="9"/>
  <c r="O945" i="9"/>
  <c r="O946" i="9"/>
  <c r="O947" i="9"/>
  <c r="O948" i="9"/>
  <c r="O949" i="9"/>
  <c r="O950" i="9"/>
  <c r="O951" i="9"/>
  <c r="O952" i="9"/>
  <c r="O953" i="9"/>
  <c r="O954" i="9"/>
  <c r="O955" i="9"/>
  <c r="O956" i="9"/>
  <c r="O958" i="9"/>
  <c r="O959" i="9"/>
  <c r="O960" i="9"/>
  <c r="O961" i="9"/>
  <c r="O962" i="9"/>
  <c r="O963" i="9"/>
  <c r="O964" i="9"/>
  <c r="O965" i="9"/>
  <c r="O966" i="9"/>
  <c r="O967" i="9"/>
  <c r="O968" i="9"/>
  <c r="O969" i="9"/>
  <c r="O970" i="9"/>
  <c r="O971" i="9"/>
  <c r="O972" i="9"/>
  <c r="O973" i="9"/>
  <c r="O974" i="9"/>
  <c r="O976" i="9"/>
  <c r="O977" i="9"/>
  <c r="O978" i="9"/>
  <c r="O979" i="9"/>
  <c r="O980" i="9"/>
  <c r="O981" i="9"/>
  <c r="O982" i="9"/>
  <c r="O983" i="9"/>
  <c r="O984" i="9"/>
  <c r="O985" i="9"/>
  <c r="O986" i="9"/>
  <c r="O987" i="9"/>
  <c r="O988" i="9"/>
  <c r="O989" i="9"/>
  <c r="O990" i="9"/>
  <c r="O991" i="9"/>
  <c r="O992" i="9"/>
  <c r="O994" i="9"/>
  <c r="O995" i="9"/>
  <c r="O996" i="9"/>
  <c r="O997" i="9"/>
  <c r="O998" i="9"/>
  <c r="O999" i="9"/>
  <c r="O1000" i="9"/>
  <c r="O1001" i="9"/>
  <c r="O1002" i="9"/>
  <c r="O1003" i="9"/>
  <c r="O1004" i="9"/>
  <c r="O1005" i="9"/>
  <c r="O1006" i="9"/>
  <c r="O1007" i="9"/>
  <c r="O1008" i="9"/>
  <c r="O1009" i="9"/>
  <c r="O1010" i="9"/>
  <c r="O1012" i="9"/>
  <c r="O1013" i="9"/>
  <c r="O1014" i="9"/>
  <c r="O1015" i="9"/>
  <c r="O1016" i="9"/>
  <c r="O1017" i="9"/>
  <c r="O1018" i="9"/>
  <c r="O1019" i="9"/>
  <c r="O1020" i="9"/>
  <c r="O1021" i="9"/>
  <c r="O1022" i="9"/>
  <c r="O1023" i="9"/>
  <c r="O1024" i="9"/>
  <c r="O1025" i="9"/>
  <c r="O1026" i="9"/>
  <c r="O1027" i="9"/>
  <c r="O1028" i="9"/>
  <c r="O1030" i="9"/>
  <c r="O1031" i="9"/>
  <c r="O1032" i="9"/>
  <c r="O1033" i="9"/>
  <c r="O1034" i="9"/>
  <c r="O1035" i="9"/>
  <c r="O1036" i="9"/>
  <c r="O1037" i="9"/>
  <c r="O1038" i="9"/>
  <c r="O1039" i="9"/>
  <c r="O1040" i="9"/>
  <c r="O1041" i="9"/>
  <c r="O1042" i="9"/>
  <c r="O1043" i="9"/>
  <c r="O1044" i="9"/>
  <c r="O1045" i="9"/>
  <c r="O1046" i="9"/>
  <c r="O1048" i="9"/>
  <c r="O1049" i="9"/>
  <c r="O1050" i="9"/>
  <c r="O1051" i="9"/>
  <c r="O1052" i="9"/>
  <c r="O1053" i="9"/>
  <c r="O1054" i="9"/>
  <c r="O1055" i="9"/>
  <c r="O1056" i="9"/>
  <c r="O1057" i="9"/>
  <c r="O1058" i="9"/>
  <c r="O1059" i="9"/>
  <c r="O1060" i="9"/>
  <c r="O1061" i="9"/>
  <c r="O1062" i="9"/>
  <c r="O1063" i="9"/>
  <c r="O1064" i="9"/>
  <c r="O1066" i="9"/>
  <c r="O1067" i="9"/>
  <c r="O1068" i="9"/>
  <c r="O1069" i="9"/>
  <c r="O1070" i="9"/>
  <c r="O1071" i="9"/>
  <c r="O1072" i="9"/>
  <c r="O1073" i="9"/>
  <c r="O1074" i="9"/>
  <c r="O1075" i="9"/>
  <c r="O1076" i="9"/>
  <c r="O1077" i="9"/>
  <c r="O1078" i="9"/>
  <c r="O1079" i="9"/>
  <c r="O1080" i="9"/>
  <c r="O1081" i="9"/>
  <c r="O1082" i="9"/>
  <c r="O1083" i="9"/>
  <c r="O1084" i="9"/>
  <c r="O1085" i="9"/>
  <c r="O1086" i="9"/>
  <c r="O1088" i="9"/>
  <c r="O1089" i="9"/>
  <c r="O1090" i="9"/>
  <c r="O1091" i="9"/>
  <c r="O1092" i="9"/>
  <c r="O1093" i="9"/>
  <c r="O1094" i="9"/>
  <c r="O1095" i="9"/>
  <c r="O1096" i="9"/>
  <c r="O1097" i="9"/>
  <c r="O1098" i="9"/>
  <c r="O1099" i="9"/>
  <c r="O1100" i="9"/>
  <c r="O1101" i="9"/>
  <c r="O1102" i="9"/>
  <c r="O1103"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8" i="9"/>
  <c r="O1139" i="9"/>
  <c r="O1140" i="9"/>
  <c r="O1141" i="9"/>
  <c r="O1142" i="9"/>
  <c r="O1143" i="9"/>
  <c r="O1144" i="9"/>
  <c r="O1145" i="9"/>
  <c r="O1146" i="9"/>
  <c r="O1147" i="9"/>
  <c r="O1148" i="9"/>
  <c r="O1149" i="9"/>
  <c r="O1150" i="9"/>
  <c r="O1151" i="9"/>
  <c r="O1152" i="9"/>
  <c r="O1153" i="9"/>
  <c r="O1154" i="9"/>
  <c r="O1155"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2" i="9"/>
  <c r="O1193" i="9"/>
  <c r="O1194" i="9"/>
  <c r="O1195" i="9"/>
  <c r="O1196" i="9"/>
  <c r="O1197" i="9"/>
  <c r="O1198" i="9"/>
  <c r="O1199" i="9"/>
  <c r="O1200" i="9"/>
  <c r="O1201" i="9"/>
  <c r="O1202" i="9"/>
  <c r="O1203" i="9"/>
  <c r="O1204" i="9"/>
  <c r="O1205" i="9"/>
  <c r="O1206" i="9"/>
  <c r="O1207" i="9"/>
  <c r="O1208" i="9"/>
  <c r="O1209" i="9"/>
  <c r="O1211" i="9"/>
  <c r="O1212" i="9"/>
  <c r="O1213" i="9"/>
  <c r="O1214" i="9"/>
  <c r="O1215" i="9"/>
  <c r="O1216" i="9"/>
  <c r="O1217" i="9"/>
  <c r="O1218" i="9"/>
  <c r="O1219" i="9"/>
  <c r="O1220" i="9"/>
  <c r="O1221" i="9"/>
  <c r="O1222" i="9"/>
  <c r="O1223" i="9"/>
  <c r="O1224" i="9"/>
  <c r="O1225" i="9"/>
  <c r="O1226" i="9"/>
  <c r="O1228" i="9"/>
  <c r="O1229" i="9"/>
  <c r="O1230" i="9"/>
  <c r="O1231" i="9"/>
  <c r="O1232" i="9"/>
  <c r="O1233" i="9"/>
  <c r="O1234" i="9"/>
  <c r="O1235" i="9"/>
  <c r="O1236" i="9"/>
  <c r="O1237" i="9"/>
  <c r="O1238" i="9"/>
  <c r="O1239" i="9"/>
  <c r="O1240" i="9"/>
  <c r="O1241" i="9"/>
  <c r="O1242" i="9"/>
  <c r="O1243" i="9"/>
  <c r="O1244" i="9"/>
  <c r="O1246" i="9"/>
  <c r="O1247" i="9"/>
  <c r="O1248" i="9"/>
  <c r="O1249" i="9"/>
  <c r="O1250" i="9"/>
  <c r="O1251" i="9"/>
  <c r="O1252" i="9"/>
  <c r="O1253" i="9"/>
  <c r="O1254" i="9"/>
  <c r="O1255" i="9"/>
  <c r="O1256" i="9"/>
  <c r="O1257" i="9"/>
  <c r="O1258" i="9"/>
  <c r="O1259" i="9"/>
  <c r="O1260" i="9"/>
  <c r="O1261" i="9"/>
  <c r="O1262" i="9"/>
  <c r="O1263" i="9"/>
  <c r="O1264" i="9"/>
  <c r="O1266" i="9"/>
  <c r="O1267" i="9"/>
  <c r="O1268" i="9"/>
  <c r="O1269" i="9"/>
  <c r="O1270" i="9"/>
  <c r="O1271" i="9"/>
  <c r="O1272" i="9"/>
  <c r="O1273" i="9"/>
  <c r="O1274" i="9"/>
  <c r="O1275" i="9"/>
  <c r="O1276" i="9"/>
  <c r="O1277" i="9"/>
  <c r="O1278" i="9"/>
  <c r="O1279" i="9"/>
  <c r="O1280" i="9"/>
  <c r="O1281" i="9"/>
  <c r="O1282" i="9"/>
  <c r="O1283"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9" i="9"/>
  <c r="O1310" i="9"/>
  <c r="O1311" i="9"/>
  <c r="O1312" i="9"/>
  <c r="O1313" i="9"/>
  <c r="O1314" i="9"/>
  <c r="O1315" i="9"/>
  <c r="O1316" i="9"/>
  <c r="O1317" i="9"/>
  <c r="O1318" i="9"/>
  <c r="O1319" i="9"/>
  <c r="O1320" i="9"/>
  <c r="O1321" i="9"/>
  <c r="O1322" i="9"/>
  <c r="O1323" i="9"/>
  <c r="O1324" i="9"/>
  <c r="O1325" i="9"/>
  <c r="O1327" i="9"/>
  <c r="O1328" i="9"/>
  <c r="O1329" i="9"/>
  <c r="O1330" i="9"/>
  <c r="O1331" i="9"/>
  <c r="O1332" i="9"/>
  <c r="O1333" i="9"/>
  <c r="O1334" i="9"/>
  <c r="O1335" i="9"/>
  <c r="O1336" i="9"/>
  <c r="O1337" i="9"/>
  <c r="O1338" i="9"/>
  <c r="O1339" i="9"/>
  <c r="O1340" i="9"/>
  <c r="O1341" i="9"/>
  <c r="O1342" i="9"/>
  <c r="O1343" i="9"/>
  <c r="O1345" i="9"/>
  <c r="O1346" i="9"/>
  <c r="O1347" i="9"/>
  <c r="O1348" i="9"/>
  <c r="O1349" i="9"/>
  <c r="O1350" i="9"/>
  <c r="O1351" i="9"/>
  <c r="O1352" i="9"/>
  <c r="O1353" i="9"/>
  <c r="O1354" i="9"/>
  <c r="O1355" i="9"/>
  <c r="O1356" i="9"/>
  <c r="O1357" i="9"/>
  <c r="O1358" i="9"/>
  <c r="O1359" i="9"/>
  <c r="O1360" i="9"/>
  <c r="O1361" i="9"/>
  <c r="O1362" i="9"/>
  <c r="O1364" i="9"/>
  <c r="O1365" i="9"/>
  <c r="O1366" i="9"/>
  <c r="O1367" i="9"/>
  <c r="O1368" i="9"/>
  <c r="O1369" i="9"/>
  <c r="O1370" i="9"/>
  <c r="O1371" i="9"/>
  <c r="O1372" i="9"/>
  <c r="O1373" i="9"/>
  <c r="O1374" i="9"/>
  <c r="O1375" i="9"/>
  <c r="O1376" i="9"/>
  <c r="O1377" i="9"/>
  <c r="O1378" i="9"/>
  <c r="O1380" i="9"/>
  <c r="O1381" i="9"/>
  <c r="O1382" i="9"/>
  <c r="O1383" i="9"/>
  <c r="O1384" i="9"/>
  <c r="O1385" i="9"/>
  <c r="O1386" i="9"/>
  <c r="O1387" i="9"/>
  <c r="O1388" i="9"/>
  <c r="O1389" i="9"/>
  <c r="O1390" i="9"/>
  <c r="O1391" i="9"/>
  <c r="O1392" i="9"/>
  <c r="O1393" i="9"/>
  <c r="O1394" i="9"/>
  <c r="O1395" i="9"/>
  <c r="O1396" i="9"/>
  <c r="O1397" i="9"/>
  <c r="O1399" i="9"/>
  <c r="O1400" i="9"/>
  <c r="O1401" i="9"/>
  <c r="O1402" i="9"/>
  <c r="O1403" i="9"/>
  <c r="O1404" i="9"/>
  <c r="O1405" i="9"/>
  <c r="O1406" i="9"/>
  <c r="O1407" i="9"/>
  <c r="O1408" i="9"/>
  <c r="O1409" i="9"/>
  <c r="O1410" i="9"/>
  <c r="O1411" i="9"/>
  <c r="O1412" i="9"/>
  <c r="O1413" i="9"/>
  <c r="O1414" i="9"/>
  <c r="O1415" i="9"/>
  <c r="O1417" i="9"/>
  <c r="O1418" i="9"/>
  <c r="O1419" i="9"/>
  <c r="O1420" i="9"/>
  <c r="O1421" i="9"/>
  <c r="O1422" i="9"/>
  <c r="O1423" i="9"/>
  <c r="O1424" i="9"/>
  <c r="O1425" i="9"/>
  <c r="O1426" i="9"/>
  <c r="O1427" i="9"/>
  <c r="O1428" i="9"/>
  <c r="O1429" i="9"/>
  <c r="O1430" i="9"/>
  <c r="O1431" i="9"/>
  <c r="O1432" i="9"/>
  <c r="O1433" i="9"/>
  <c r="O1435" i="9"/>
  <c r="O1436" i="9"/>
  <c r="O1437" i="9"/>
  <c r="O1438" i="9"/>
  <c r="O1439" i="9"/>
  <c r="O1440" i="9"/>
  <c r="O1441" i="9"/>
  <c r="O1442" i="9"/>
  <c r="O1443" i="9"/>
  <c r="O1444" i="9"/>
  <c r="O1445" i="9"/>
  <c r="O1446" i="9"/>
  <c r="O1447" i="9"/>
  <c r="O1448" i="9"/>
  <c r="O1449" i="9"/>
  <c r="O1450" i="9"/>
  <c r="O1451" i="9"/>
  <c r="O1453" i="9"/>
  <c r="O1454" i="9"/>
  <c r="O1455" i="9"/>
  <c r="O1456" i="9"/>
  <c r="O1457" i="9"/>
  <c r="O1458" i="9"/>
  <c r="O1459" i="9"/>
  <c r="O1460" i="9"/>
  <c r="O1461" i="9"/>
  <c r="O1462" i="9"/>
  <c r="O1463" i="9"/>
  <c r="O1464" i="9"/>
  <c r="O1465" i="9"/>
  <c r="O1466" i="9"/>
  <c r="O1467" i="9"/>
  <c r="O1468" i="9"/>
  <c r="O1470" i="9"/>
  <c r="O1471" i="9"/>
  <c r="O1472" i="9"/>
  <c r="O1473" i="9"/>
  <c r="O1474" i="9"/>
  <c r="O1475" i="9"/>
  <c r="O1476" i="9"/>
  <c r="O1477" i="9"/>
  <c r="O1478" i="9"/>
  <c r="O1479" i="9"/>
  <c r="O1480" i="9"/>
  <c r="O1481" i="9"/>
  <c r="O1482" i="9"/>
  <c r="O1483" i="9"/>
  <c r="O1484" i="9"/>
  <c r="O1485" i="9"/>
  <c r="O1486" i="9"/>
  <c r="O1488" i="9"/>
  <c r="O1489" i="9"/>
  <c r="O1490" i="9"/>
  <c r="O1491" i="9"/>
  <c r="O1492" i="9"/>
  <c r="O1493" i="9"/>
  <c r="O1494" i="9"/>
  <c r="O1495" i="9"/>
  <c r="O1496" i="9"/>
  <c r="O1497" i="9"/>
  <c r="O1498" i="9"/>
  <c r="O1499" i="9"/>
  <c r="O1500" i="9"/>
  <c r="O1501" i="9"/>
  <c r="O1502" i="9"/>
  <c r="O1503" i="9"/>
  <c r="O1505" i="9"/>
  <c r="O1506" i="9"/>
  <c r="O1507" i="9"/>
  <c r="O1508" i="9"/>
  <c r="O1509" i="9"/>
  <c r="O1510" i="9"/>
  <c r="O1511" i="9"/>
  <c r="O1512" i="9"/>
  <c r="O1513" i="9"/>
  <c r="O1514" i="9"/>
  <c r="O1515" i="9"/>
  <c r="O1516" i="9"/>
  <c r="O1517" i="9"/>
  <c r="O1518" i="9"/>
  <c r="O1519" i="9"/>
  <c r="O1520" i="9"/>
  <c r="O1521" i="9"/>
  <c r="O1522" i="9"/>
  <c r="O1524" i="9"/>
  <c r="O1525" i="9"/>
  <c r="O1526" i="9"/>
  <c r="O1527" i="9"/>
  <c r="O1528" i="9"/>
  <c r="O1529" i="9"/>
  <c r="O1530" i="9"/>
  <c r="O1531" i="9"/>
  <c r="O1532" i="9"/>
  <c r="O1533" i="9"/>
  <c r="O1534" i="9"/>
  <c r="O1535" i="9"/>
  <c r="O1536" i="9"/>
  <c r="O1537" i="9"/>
  <c r="O1538" i="9"/>
  <c r="O1539" i="9"/>
  <c r="O1540" i="9"/>
  <c r="O1542" i="9"/>
  <c r="O1543" i="9"/>
  <c r="O1544" i="9"/>
  <c r="O1545" i="9"/>
  <c r="O1546" i="9"/>
  <c r="O1547" i="9"/>
  <c r="O1548" i="9"/>
  <c r="O1549" i="9"/>
  <c r="O1550" i="9"/>
  <c r="O1551" i="9"/>
  <c r="O1552" i="9"/>
  <c r="O1553" i="9"/>
  <c r="O1554" i="9"/>
  <c r="O1555" i="9"/>
  <c r="O1556" i="9"/>
  <c r="O1557" i="9"/>
  <c r="O1558" i="9"/>
  <c r="O1560" i="9"/>
  <c r="O1561" i="9"/>
  <c r="O1562" i="9"/>
  <c r="O1563" i="9"/>
  <c r="O1564" i="9"/>
  <c r="O1565" i="9"/>
  <c r="O1566" i="9"/>
  <c r="O1567" i="9"/>
  <c r="O1568" i="9"/>
  <c r="O1569" i="9"/>
  <c r="O1570" i="9"/>
  <c r="O1571" i="9"/>
  <c r="O1572" i="9"/>
  <c r="O1573" i="9"/>
  <c r="O1574" i="9"/>
  <c r="O1575" i="9"/>
  <c r="O1577" i="9"/>
  <c r="O1578" i="9"/>
  <c r="O1579" i="9"/>
  <c r="O1580" i="9"/>
  <c r="O1581" i="9"/>
  <c r="O1582" i="9"/>
  <c r="O1583" i="9"/>
  <c r="O1584" i="9"/>
  <c r="O1585" i="9"/>
  <c r="O1586" i="9"/>
  <c r="O1587" i="9"/>
  <c r="O1588" i="9"/>
  <c r="O1589" i="9"/>
  <c r="O1590" i="9"/>
  <c r="O1591" i="9"/>
  <c r="O1592" i="9"/>
  <c r="O1593" i="9"/>
  <c r="O1595" i="9"/>
  <c r="O1596" i="9"/>
  <c r="O1597" i="9"/>
  <c r="O1598" i="9"/>
  <c r="O1599" i="9"/>
  <c r="O1600" i="9"/>
  <c r="O1601" i="9"/>
  <c r="O1602" i="9"/>
  <c r="O1603" i="9"/>
  <c r="O1604" i="9"/>
  <c r="O1605" i="9"/>
  <c r="O1606" i="9"/>
  <c r="O1607" i="9"/>
  <c r="O1608" i="9"/>
  <c r="O1609" i="9"/>
  <c r="O1610" i="9"/>
  <c r="O1612" i="9"/>
  <c r="O1613" i="9"/>
  <c r="O1614" i="9"/>
  <c r="O1615" i="9"/>
  <c r="O1616" i="9"/>
  <c r="O1617" i="9"/>
  <c r="O1618" i="9"/>
  <c r="O1619" i="9"/>
  <c r="O1620" i="9"/>
  <c r="O1621" i="9"/>
  <c r="O1622" i="9"/>
  <c r="O1623" i="9"/>
  <c r="O1624" i="9"/>
  <c r="O1625" i="9"/>
  <c r="O1626" i="9"/>
  <c r="O1627" i="9"/>
  <c r="O1628" i="9"/>
  <c r="O1629" i="9"/>
  <c r="O1631" i="9"/>
  <c r="O1632" i="9"/>
  <c r="O1633" i="9"/>
  <c r="O1634" i="9"/>
  <c r="O1635" i="9"/>
  <c r="O1636" i="9"/>
  <c r="O1637" i="9"/>
  <c r="O1638" i="9"/>
  <c r="O1639" i="9"/>
  <c r="O1640" i="9"/>
  <c r="O1641" i="9"/>
  <c r="O1642" i="9"/>
  <c r="O1643" i="9"/>
  <c r="O1644" i="9"/>
  <c r="O1645" i="9"/>
  <c r="O1646" i="9"/>
  <c r="O1647" i="9"/>
  <c r="O1649" i="9"/>
  <c r="O1650" i="9"/>
  <c r="O1651" i="9"/>
  <c r="O1652" i="9"/>
  <c r="O1653" i="9"/>
  <c r="O1654" i="9"/>
  <c r="O1655" i="9"/>
  <c r="O1656" i="9"/>
  <c r="O1657" i="9"/>
  <c r="O1658" i="9"/>
  <c r="O1659" i="9"/>
  <c r="O1660" i="9"/>
  <c r="O1661" i="9"/>
  <c r="O1662" i="9"/>
  <c r="O1663" i="9"/>
  <c r="O1664" i="9"/>
  <c r="O1665" i="9"/>
  <c r="O1666" i="9"/>
  <c r="O1668" i="9"/>
  <c r="O1669" i="9"/>
  <c r="O1670" i="9"/>
  <c r="O1671" i="9"/>
  <c r="O1672" i="9"/>
  <c r="O1673" i="9"/>
  <c r="O1674" i="9"/>
  <c r="O1675" i="9"/>
  <c r="O1676" i="9"/>
  <c r="O1677" i="9"/>
  <c r="O1678" i="9"/>
  <c r="O1679" i="9"/>
  <c r="O1680" i="9"/>
  <c r="O1681" i="9"/>
  <c r="O1682" i="9"/>
  <c r="O1683" i="9"/>
  <c r="O1684" i="9"/>
  <c r="O1686" i="9"/>
  <c r="O1687" i="9"/>
  <c r="O1688" i="9"/>
  <c r="O1689" i="9"/>
  <c r="O1690" i="9"/>
  <c r="O1691" i="9"/>
  <c r="O1692" i="9"/>
  <c r="O1693" i="9"/>
  <c r="O1694" i="9"/>
  <c r="O1695" i="9"/>
  <c r="O1696" i="9"/>
  <c r="O1697" i="9"/>
  <c r="O1698" i="9"/>
  <c r="O1699" i="9"/>
  <c r="O1700" i="9"/>
  <c r="O1701" i="9"/>
  <c r="O1702" i="9"/>
  <c r="O1704" i="9"/>
  <c r="O1705" i="9"/>
  <c r="O1706" i="9"/>
  <c r="O1707" i="9"/>
  <c r="O1708" i="9"/>
  <c r="O1709" i="9"/>
  <c r="O1710" i="9"/>
  <c r="O1711" i="9"/>
  <c r="O1712" i="9"/>
  <c r="O1713" i="9"/>
  <c r="O1714" i="9"/>
  <c r="O1715" i="9"/>
  <c r="O1716" i="9"/>
  <c r="O1717" i="9"/>
  <c r="O1718" i="9"/>
  <c r="O1719" i="9"/>
  <c r="O1720" i="9"/>
  <c r="O1721" i="9"/>
  <c r="O1723" i="9"/>
  <c r="O1724" i="9"/>
  <c r="O1725" i="9"/>
  <c r="O1726" i="9"/>
  <c r="O1727" i="9"/>
  <c r="O1728" i="9"/>
  <c r="O1729" i="9"/>
  <c r="O1730" i="9"/>
  <c r="O1731" i="9"/>
  <c r="O1732" i="9"/>
  <c r="O1733" i="9"/>
  <c r="O1734" i="9"/>
  <c r="O1735" i="9"/>
  <c r="O1736" i="9"/>
  <c r="O1737" i="9"/>
  <c r="O1738" i="9"/>
  <c r="O1740" i="9"/>
  <c r="O1741" i="9"/>
  <c r="O1742" i="9"/>
  <c r="O1743" i="9"/>
  <c r="O1744" i="9"/>
  <c r="O1745" i="9"/>
  <c r="O1746" i="9"/>
  <c r="O1747" i="9"/>
  <c r="O1748" i="9"/>
  <c r="O1749" i="9"/>
  <c r="O1750" i="9"/>
  <c r="O1751" i="9"/>
  <c r="O1752" i="9"/>
  <c r="O1753" i="9"/>
  <c r="O1754" i="9"/>
  <c r="O1755" i="9"/>
  <c r="O1756" i="9"/>
  <c r="O1757" i="9"/>
  <c r="O1759" i="9"/>
  <c r="O1760" i="9"/>
  <c r="O1761" i="9"/>
  <c r="O1762" i="9"/>
  <c r="O1763" i="9"/>
  <c r="O1764" i="9"/>
  <c r="O1765" i="9"/>
  <c r="O1766" i="9"/>
  <c r="O1767" i="9"/>
  <c r="O1768" i="9"/>
  <c r="O1769" i="9"/>
  <c r="O1770" i="9"/>
  <c r="O1771" i="9"/>
  <c r="O1772" i="9"/>
  <c r="O1773" i="9"/>
  <c r="O1774" i="9"/>
  <c r="O1775" i="9"/>
  <c r="O1777" i="9"/>
  <c r="O1778" i="9"/>
  <c r="O1779" i="9"/>
  <c r="O1780" i="9"/>
  <c r="O1781" i="9"/>
  <c r="O1782" i="9"/>
  <c r="O1783" i="9"/>
  <c r="O1784" i="9"/>
  <c r="O1785" i="9"/>
  <c r="O1786" i="9"/>
  <c r="O1787" i="9"/>
  <c r="O1788" i="9"/>
  <c r="O1789" i="9"/>
  <c r="O1790" i="9"/>
  <c r="O1791" i="9"/>
  <c r="O1792" i="9"/>
  <c r="O1793" i="9"/>
  <c r="O1795" i="9"/>
  <c r="O1796" i="9"/>
  <c r="O1797" i="9"/>
  <c r="O1798" i="9"/>
  <c r="O1799" i="9"/>
  <c r="O1800" i="9"/>
  <c r="O1801" i="9"/>
  <c r="O1802" i="9"/>
  <c r="O1803" i="9"/>
  <c r="O1804" i="9"/>
  <c r="O1805" i="9"/>
  <c r="O1806" i="9"/>
  <c r="O1807" i="9"/>
  <c r="O1808" i="9"/>
  <c r="O1809" i="9"/>
  <c r="O1810" i="9"/>
  <c r="O1811" i="9"/>
  <c r="O1813" i="9"/>
  <c r="O1814" i="9"/>
  <c r="O1815" i="9"/>
  <c r="O1816" i="9"/>
  <c r="O1817" i="9"/>
  <c r="O1818" i="9"/>
  <c r="O1819" i="9"/>
  <c r="O1820" i="9"/>
  <c r="O1821" i="9"/>
  <c r="O1822" i="9"/>
  <c r="O1823" i="9"/>
  <c r="O1824" i="9"/>
  <c r="O1825" i="9"/>
  <c r="O1826" i="9"/>
  <c r="O1827" i="9"/>
  <c r="O1828" i="9"/>
  <c r="O1829" i="9"/>
  <c r="O1830" i="9"/>
  <c r="O1831" i="9"/>
  <c r="O1832" i="9"/>
  <c r="O1833" i="9"/>
  <c r="O1834" i="9"/>
  <c r="O1836" i="9"/>
  <c r="O1837" i="9"/>
  <c r="O1838" i="9"/>
  <c r="O1839" i="9"/>
  <c r="O1840" i="9"/>
  <c r="O1841" i="9"/>
  <c r="O1842" i="9"/>
  <c r="O1843" i="9"/>
  <c r="O1844" i="9"/>
  <c r="O1845" i="9"/>
  <c r="O1846" i="9"/>
  <c r="O1847" i="9"/>
  <c r="O1848" i="9"/>
  <c r="O1849" i="9"/>
  <c r="O1850" i="9"/>
  <c r="O1851" i="9"/>
  <c r="O1853" i="9"/>
  <c r="O1854" i="9"/>
  <c r="O1855" i="9"/>
  <c r="O1856" i="9"/>
  <c r="O1857" i="9"/>
  <c r="O1858" i="9"/>
  <c r="O1859" i="9"/>
  <c r="O1860" i="9"/>
  <c r="O1861" i="9"/>
  <c r="O1862" i="9"/>
  <c r="O1863" i="9"/>
  <c r="O1864" i="9"/>
  <c r="O1865" i="9"/>
  <c r="O1867" i="9"/>
  <c r="O1868" i="9"/>
  <c r="O1869" i="9"/>
  <c r="O1870" i="9"/>
  <c r="O1871" i="9"/>
  <c r="O1872" i="9"/>
  <c r="O1873" i="9"/>
  <c r="O1874" i="9"/>
  <c r="O1875" i="9"/>
  <c r="O1876" i="9"/>
  <c r="O1877" i="9"/>
  <c r="O1878" i="9"/>
  <c r="O1879" i="9"/>
  <c r="O1880" i="9"/>
  <c r="O1881" i="9"/>
  <c r="O1882" i="9"/>
  <c r="O1883" i="9"/>
  <c r="O1884" i="9"/>
  <c r="O1885" i="9"/>
  <c r="O1887" i="9"/>
  <c r="O1888" i="9"/>
  <c r="O1889" i="9"/>
  <c r="O1890" i="9"/>
  <c r="O1891" i="9"/>
  <c r="O1892" i="9"/>
  <c r="O1893" i="9"/>
  <c r="O1894" i="9"/>
  <c r="O1895" i="9"/>
  <c r="O1896" i="9"/>
  <c r="O1897" i="9"/>
  <c r="O1898" i="9"/>
  <c r="O1899" i="9"/>
  <c r="O1900" i="9"/>
  <c r="O1901" i="9"/>
  <c r="O1902"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O2337" i="9"/>
  <c r="O2338" i="9"/>
  <c r="O2339" i="9"/>
  <c r="O2340" i="9"/>
  <c r="O2341" i="9"/>
  <c r="O2342" i="9"/>
  <c r="O2343" i="9"/>
  <c r="O2344" i="9"/>
  <c r="O2345" i="9"/>
  <c r="O2346" i="9"/>
  <c r="O2347" i="9"/>
  <c r="O2348" i="9"/>
  <c r="O2349" i="9"/>
  <c r="O2350" i="9"/>
  <c r="O2351" i="9"/>
  <c r="O2352" i="9"/>
  <c r="O2353" i="9"/>
  <c r="O2354" i="9"/>
  <c r="O2355" i="9"/>
  <c r="O2356" i="9"/>
  <c r="O2357" i="9"/>
  <c r="O2358" i="9"/>
  <c r="O2359" i="9"/>
  <c r="O2360" i="9"/>
  <c r="O2361" i="9"/>
  <c r="O2362" i="9"/>
  <c r="O2363" i="9"/>
  <c r="O2364" i="9"/>
  <c r="O2365" i="9"/>
  <c r="O2366" i="9"/>
  <c r="O2367" i="9"/>
  <c r="O2368" i="9"/>
  <c r="O2369" i="9"/>
  <c r="O2370" i="9"/>
  <c r="O2371" i="9"/>
  <c r="O2372" i="9"/>
  <c r="O2373" i="9"/>
  <c r="O2374" i="9"/>
  <c r="O2375" i="9"/>
  <c r="O2376" i="9"/>
  <c r="O2377" i="9"/>
  <c r="O2378" i="9"/>
  <c r="O2379" i="9"/>
  <c r="O2380" i="9"/>
  <c r="O2381" i="9"/>
  <c r="O2382" i="9"/>
  <c r="O2383" i="9"/>
  <c r="O2384" i="9"/>
  <c r="O2385" i="9"/>
  <c r="O2386" i="9"/>
  <c r="O2387" i="9"/>
  <c r="O2388" i="9"/>
  <c r="O2389" i="9"/>
  <c r="O2390" i="9"/>
  <c r="O2391" i="9"/>
  <c r="O2392" i="9"/>
  <c r="O2393" i="9"/>
  <c r="O2394" i="9"/>
  <c r="O2395" i="9"/>
  <c r="O2396" i="9"/>
  <c r="O2397" i="9"/>
  <c r="O2398" i="9"/>
  <c r="O2399" i="9"/>
  <c r="O2400" i="9"/>
  <c r="O2401" i="9"/>
  <c r="O2402" i="9"/>
  <c r="O2403" i="9"/>
  <c r="O2404" i="9"/>
  <c r="O2405" i="9"/>
  <c r="O2406" i="9"/>
  <c r="O2407" i="9"/>
  <c r="O2408" i="9"/>
  <c r="O2409" i="9"/>
  <c r="O2410" i="9"/>
  <c r="O2411" i="9"/>
  <c r="O2412" i="9"/>
  <c r="O2413" i="9"/>
  <c r="O2414" i="9"/>
  <c r="O2415" i="9"/>
  <c r="O2416" i="9"/>
  <c r="O2417" i="9"/>
  <c r="O2418" i="9"/>
  <c r="O2419" i="9"/>
  <c r="O2420" i="9"/>
  <c r="O2421" i="9"/>
  <c r="O2422" i="9"/>
  <c r="O2423" i="9"/>
  <c r="O2424" i="9"/>
  <c r="O2425" i="9"/>
  <c r="O2426" i="9"/>
  <c r="O2427" i="9"/>
  <c r="O2428" i="9"/>
  <c r="O2429" i="9"/>
  <c r="O2430" i="9"/>
  <c r="O2431" i="9"/>
  <c r="O2432" i="9"/>
  <c r="O2433" i="9"/>
  <c r="O2434" i="9"/>
  <c r="O2435" i="9"/>
  <c r="O2436" i="9"/>
  <c r="O2437" i="9"/>
  <c r="O2438" i="9"/>
  <c r="O2439" i="9"/>
  <c r="O2440" i="9"/>
  <c r="O2441" i="9"/>
  <c r="O2442" i="9"/>
  <c r="O2443" i="9"/>
  <c r="O2444" i="9"/>
  <c r="O2445" i="9"/>
  <c r="O2446" i="9"/>
  <c r="O2447" i="9"/>
  <c r="O2448" i="9"/>
  <c r="O2449" i="9"/>
  <c r="O2450" i="9"/>
  <c r="O2451" i="9"/>
  <c r="O2452" i="9"/>
  <c r="O2453" i="9"/>
  <c r="O2454" i="9"/>
  <c r="O2455" i="9"/>
  <c r="O2456" i="9"/>
  <c r="O2457" i="9"/>
  <c r="O2458" i="9"/>
  <c r="O2459" i="9"/>
  <c r="O2460" i="9"/>
  <c r="O2461" i="9"/>
  <c r="O2462" i="9"/>
  <c r="O2463" i="9"/>
  <c r="O2464" i="9"/>
  <c r="O2465" i="9"/>
  <c r="O2466" i="9"/>
  <c r="O2467" i="9"/>
  <c r="O2468" i="9"/>
  <c r="O2469" i="9"/>
  <c r="O2470" i="9"/>
  <c r="O2471" i="9"/>
  <c r="O2472" i="9"/>
  <c r="O2473" i="9"/>
  <c r="O2474" i="9"/>
  <c r="O2475" i="9"/>
  <c r="O2476" i="9"/>
  <c r="O2477" i="9"/>
  <c r="O2478" i="9"/>
  <c r="O2479" i="9"/>
  <c r="O2480" i="9"/>
  <c r="O2481" i="9"/>
  <c r="O2482" i="9"/>
  <c r="O2483" i="9"/>
  <c r="O2484" i="9"/>
  <c r="O2485" i="9"/>
  <c r="O2486" i="9"/>
  <c r="O2487" i="9"/>
  <c r="O2488" i="9"/>
  <c r="O2489" i="9"/>
  <c r="O2490" i="9"/>
  <c r="O2491" i="9"/>
  <c r="O2492" i="9"/>
  <c r="O2493" i="9"/>
  <c r="O2494" i="9"/>
  <c r="O2495" i="9"/>
  <c r="O2496" i="9"/>
  <c r="O2497" i="9"/>
  <c r="O2498" i="9"/>
  <c r="O2499" i="9"/>
  <c r="O2500" i="9"/>
  <c r="O2501" i="9"/>
  <c r="O2502" i="9"/>
  <c r="O2503" i="9"/>
  <c r="O2504" i="9"/>
  <c r="O2505" i="9"/>
  <c r="O2506" i="9"/>
  <c r="O2507" i="9"/>
  <c r="O2508" i="9"/>
  <c r="O2509" i="9"/>
  <c r="O2510" i="9"/>
  <c r="O2511" i="9"/>
  <c r="O2512" i="9"/>
  <c r="O2513" i="9"/>
  <c r="O2514" i="9"/>
  <c r="O2515" i="9"/>
  <c r="O2516" i="9"/>
  <c r="O2517" i="9"/>
  <c r="O2518" i="9"/>
  <c r="O2519" i="9"/>
  <c r="O2520" i="9"/>
  <c r="O2521" i="9"/>
  <c r="O2522" i="9"/>
  <c r="O2523" i="9"/>
  <c r="O2524" i="9"/>
  <c r="O2525" i="9"/>
  <c r="O2526" i="9"/>
  <c r="O2527" i="9"/>
  <c r="O2528" i="9"/>
  <c r="O2529" i="9"/>
  <c r="O2530" i="9"/>
  <c r="O2531" i="9"/>
  <c r="O2532" i="9"/>
  <c r="O2533" i="9"/>
  <c r="O2534" i="9"/>
  <c r="O2535" i="9"/>
  <c r="O2536" i="9"/>
  <c r="O2537" i="9"/>
  <c r="O2538" i="9"/>
  <c r="O2539" i="9"/>
  <c r="O2540" i="9"/>
  <c r="O2541" i="9"/>
  <c r="O2542" i="9"/>
  <c r="O2543" i="9"/>
  <c r="O2544" i="9"/>
  <c r="O2545" i="9"/>
  <c r="O2546" i="9"/>
  <c r="O2547" i="9"/>
  <c r="O2548" i="9"/>
  <c r="O2549" i="9"/>
  <c r="O2550" i="9"/>
  <c r="O2551" i="9"/>
  <c r="O2552" i="9"/>
  <c r="O2553" i="9"/>
  <c r="O2554" i="9"/>
  <c r="O2555" i="9"/>
  <c r="O2556" i="9"/>
  <c r="O2557" i="9"/>
  <c r="O2558" i="9"/>
  <c r="O2559" i="9"/>
  <c r="O2560" i="9"/>
  <c r="O2561" i="9"/>
  <c r="O2562" i="9"/>
  <c r="O2563" i="9"/>
  <c r="O2564" i="9"/>
  <c r="O2565" i="9"/>
  <c r="O2566" i="9"/>
  <c r="O2567" i="9"/>
  <c r="O2568" i="9"/>
  <c r="O2569" i="9"/>
  <c r="O2570" i="9"/>
  <c r="O2571" i="9"/>
  <c r="O2572" i="9"/>
  <c r="O2573" i="9"/>
  <c r="O2574" i="9"/>
  <c r="O2575" i="9"/>
  <c r="O2576" i="9"/>
  <c r="O2577" i="9"/>
  <c r="O2578" i="9"/>
  <c r="O2579" i="9"/>
  <c r="O2580" i="9"/>
  <c r="O2581" i="9"/>
  <c r="O2582" i="9"/>
  <c r="O2583" i="9"/>
  <c r="O2584" i="9"/>
  <c r="O2585" i="9"/>
  <c r="O2586" i="9"/>
  <c r="O2587" i="9"/>
  <c r="O2588" i="9"/>
  <c r="O2589" i="9"/>
  <c r="O2590" i="9"/>
  <c r="O2591" i="9"/>
  <c r="O2592" i="9"/>
  <c r="O2593" i="9"/>
  <c r="O2594" i="9"/>
  <c r="O2595" i="9"/>
  <c r="O2596" i="9"/>
  <c r="O2597" i="9"/>
  <c r="O2598" i="9"/>
  <c r="O2599" i="9"/>
  <c r="O2600" i="9"/>
  <c r="O2601" i="9"/>
  <c r="O2602" i="9"/>
  <c r="O2603" i="9"/>
  <c r="O2604" i="9"/>
  <c r="O2605" i="9"/>
  <c r="O2606" i="9"/>
  <c r="O2607" i="9"/>
  <c r="O2608" i="9"/>
  <c r="O2609" i="9"/>
  <c r="O2610" i="9"/>
  <c r="O2611" i="9"/>
  <c r="O2612" i="9"/>
  <c r="O2613" i="9"/>
  <c r="O2614" i="9"/>
  <c r="O2615" i="9"/>
  <c r="O2616" i="9"/>
  <c r="O2617" i="9"/>
  <c r="O2618" i="9"/>
  <c r="O2619" i="9"/>
  <c r="O2620" i="9"/>
  <c r="O2621" i="9"/>
  <c r="O2622" i="9"/>
  <c r="O2623" i="9"/>
  <c r="O2624" i="9"/>
  <c r="O2625" i="9"/>
  <c r="O2626" i="9"/>
  <c r="O2627" i="9"/>
  <c r="O2628" i="9"/>
  <c r="O2629" i="9"/>
  <c r="O2630" i="9"/>
  <c r="O2631" i="9"/>
  <c r="O2632" i="9"/>
  <c r="O2633" i="9"/>
  <c r="O2634" i="9"/>
  <c r="O2635" i="9"/>
  <c r="O2636" i="9"/>
  <c r="O2637" i="9"/>
  <c r="O2638" i="9"/>
  <c r="O2639" i="9"/>
  <c r="O2640" i="9"/>
  <c r="O2641" i="9"/>
  <c r="O2642" i="9"/>
  <c r="O2643" i="9"/>
  <c r="O2644" i="9"/>
  <c r="O2645" i="9"/>
  <c r="O2646" i="9"/>
  <c r="O2647" i="9"/>
  <c r="O2648" i="9"/>
  <c r="O2649" i="9"/>
  <c r="O2650" i="9"/>
  <c r="O2651" i="9"/>
  <c r="O2652" i="9"/>
  <c r="O2653" i="9"/>
  <c r="O2654" i="9"/>
  <c r="O2655" i="9"/>
  <c r="O2656" i="9"/>
  <c r="O2657" i="9"/>
  <c r="O2658" i="9"/>
  <c r="O2659" i="9"/>
  <c r="O2660" i="9"/>
  <c r="O2661" i="9"/>
  <c r="O2662" i="9"/>
  <c r="O2663" i="9"/>
  <c r="O2664" i="9"/>
  <c r="O2665" i="9"/>
  <c r="O2666" i="9"/>
  <c r="O2667" i="9"/>
  <c r="O2668" i="9"/>
  <c r="O2669" i="9"/>
  <c r="O2670" i="9"/>
  <c r="O2671" i="9"/>
  <c r="O2672" i="9"/>
  <c r="O2673" i="9"/>
  <c r="O2674" i="9"/>
  <c r="O2675" i="9"/>
  <c r="O2676" i="9"/>
  <c r="O2677" i="9"/>
  <c r="O2678" i="9"/>
  <c r="O2679" i="9"/>
  <c r="O2680" i="9"/>
  <c r="O2681" i="9"/>
  <c r="O2682" i="9"/>
  <c r="O2683" i="9"/>
  <c r="O2684" i="9"/>
  <c r="O2685" i="9"/>
  <c r="O2686" i="9"/>
  <c r="O2687" i="9"/>
  <c r="O2688" i="9"/>
  <c r="O2689" i="9"/>
  <c r="O2690" i="9"/>
  <c r="O2691" i="9"/>
  <c r="O2692" i="9"/>
  <c r="O2693" i="9"/>
  <c r="O2694" i="9"/>
  <c r="O2695" i="9"/>
  <c r="O2696" i="9"/>
  <c r="O2697" i="9"/>
  <c r="O2698" i="9"/>
  <c r="O2699" i="9"/>
  <c r="O2700" i="9"/>
  <c r="O2701" i="9"/>
  <c r="O2702" i="9"/>
  <c r="O2703" i="9"/>
  <c r="O2704" i="9"/>
  <c r="O2705" i="9"/>
  <c r="O2706" i="9"/>
  <c r="O2707" i="9"/>
  <c r="O2708" i="9"/>
  <c r="O2709" i="9"/>
  <c r="O2710" i="9"/>
  <c r="O2711" i="9"/>
  <c r="O2712" i="9"/>
  <c r="O2713" i="9"/>
  <c r="O2714" i="9"/>
  <c r="O2715" i="9"/>
  <c r="O2716" i="9"/>
  <c r="O2717" i="9"/>
  <c r="O2718" i="9"/>
  <c r="O2719" i="9"/>
  <c r="O2720" i="9"/>
  <c r="O2721" i="9"/>
  <c r="O2722" i="9"/>
  <c r="O2723" i="9"/>
  <c r="O2724" i="9"/>
  <c r="O2725" i="9"/>
  <c r="O2726" i="9"/>
  <c r="O2727" i="9"/>
  <c r="O2728" i="9"/>
  <c r="O2729" i="9"/>
  <c r="O2730" i="9"/>
  <c r="O2731" i="9"/>
  <c r="O2732" i="9"/>
  <c r="O2733" i="9"/>
  <c r="O2734" i="9"/>
  <c r="O2735" i="9"/>
  <c r="O2736" i="9"/>
  <c r="O2737" i="9"/>
  <c r="O2738" i="9"/>
  <c r="O2739" i="9"/>
  <c r="O2740" i="9"/>
  <c r="O2741" i="9"/>
  <c r="O2742" i="9"/>
  <c r="O2743" i="9"/>
  <c r="O2744" i="9"/>
  <c r="O2745" i="9"/>
  <c r="O2746" i="9"/>
  <c r="O2747" i="9"/>
  <c r="O2748" i="9"/>
  <c r="O2749" i="9"/>
  <c r="O2750" i="9"/>
  <c r="O2751" i="9"/>
  <c r="O2752" i="9"/>
  <c r="O2753" i="9"/>
  <c r="O2754" i="9"/>
  <c r="O2755" i="9"/>
  <c r="O2756" i="9"/>
  <c r="O2757" i="9"/>
  <c r="O2758" i="9"/>
  <c r="O2759" i="9"/>
  <c r="O2760" i="9"/>
  <c r="O2761" i="9"/>
  <c r="O2762" i="9"/>
  <c r="O2763" i="9"/>
  <c r="O2764" i="9"/>
  <c r="O2765" i="9"/>
  <c r="O2766" i="9"/>
  <c r="O2767" i="9"/>
  <c r="O2768" i="9"/>
  <c r="O2769" i="9"/>
  <c r="O2770" i="9"/>
  <c r="O2771" i="9"/>
  <c r="O2772" i="9"/>
  <c r="O2773" i="9"/>
  <c r="O2774" i="9"/>
  <c r="O2775" i="9"/>
  <c r="O2776" i="9"/>
  <c r="O2777" i="9"/>
  <c r="O2778" i="9"/>
  <c r="O2779" i="9"/>
  <c r="O2780" i="9"/>
  <c r="O2781" i="9"/>
  <c r="O2782" i="9"/>
  <c r="O2783" i="9"/>
  <c r="O2784" i="9"/>
  <c r="O2785" i="9"/>
  <c r="O2786" i="9"/>
  <c r="O2787" i="9"/>
  <c r="O2788" i="9"/>
  <c r="O2789" i="9"/>
  <c r="O2790" i="9"/>
  <c r="O2791" i="9"/>
  <c r="O2792" i="9"/>
  <c r="O2793" i="9"/>
  <c r="O2794" i="9"/>
  <c r="O2795" i="9"/>
  <c r="O2796" i="9"/>
  <c r="O2797" i="9"/>
  <c r="O2798" i="9"/>
  <c r="O2799" i="9"/>
  <c r="O2800" i="9"/>
  <c r="O2801" i="9"/>
  <c r="O2802" i="9"/>
  <c r="O2803" i="9"/>
  <c r="O2804" i="9"/>
  <c r="O2805" i="9"/>
  <c r="O2806" i="9"/>
  <c r="O2807" i="9"/>
  <c r="O2808" i="9"/>
  <c r="O2809" i="9"/>
  <c r="O2810" i="9"/>
  <c r="O2811" i="9"/>
  <c r="O2812" i="9"/>
  <c r="O2813" i="9"/>
  <c r="O2814" i="9"/>
  <c r="O2815" i="9"/>
  <c r="O2816" i="9"/>
  <c r="O2817" i="9"/>
  <c r="O2818" i="9"/>
  <c r="O2819" i="9"/>
  <c r="O2820" i="9"/>
  <c r="O2821" i="9"/>
  <c r="O2822" i="9"/>
  <c r="O2823" i="9"/>
  <c r="O2824" i="9"/>
  <c r="O2825" i="9"/>
  <c r="O2826" i="9"/>
  <c r="O2827" i="9"/>
  <c r="O2828" i="9"/>
  <c r="O2829" i="9"/>
  <c r="O2830" i="9"/>
  <c r="O2831" i="9"/>
  <c r="O2832" i="9"/>
  <c r="O2833" i="9"/>
  <c r="O2834" i="9"/>
  <c r="O2835" i="9"/>
  <c r="O2836" i="9"/>
  <c r="O2837" i="9"/>
  <c r="O2838" i="9"/>
  <c r="O2839" i="9"/>
  <c r="O2840" i="9"/>
  <c r="O2841" i="9"/>
  <c r="O2842" i="9"/>
  <c r="O2843" i="9"/>
  <c r="O2844" i="9"/>
  <c r="O2845" i="9"/>
  <c r="O2846" i="9"/>
  <c r="O2847" i="9"/>
  <c r="O2848" i="9"/>
  <c r="O2849" i="9"/>
  <c r="O2850" i="9"/>
  <c r="O2851" i="9"/>
  <c r="O2852" i="9"/>
  <c r="O2853" i="9"/>
  <c r="O2854" i="9"/>
  <c r="O2855" i="9"/>
  <c r="O2856" i="9"/>
  <c r="O2857" i="9"/>
  <c r="O2858" i="9"/>
  <c r="O2859" i="9"/>
  <c r="O2860" i="9"/>
  <c r="O2861" i="9"/>
  <c r="O2862" i="9"/>
  <c r="O2863" i="9"/>
  <c r="O2864" i="9"/>
  <c r="O2865" i="9"/>
  <c r="O2866" i="9"/>
  <c r="O2867" i="9"/>
  <c r="O2868" i="9"/>
  <c r="O2869" i="9"/>
  <c r="O2870" i="9"/>
  <c r="O2871" i="9"/>
  <c r="O2872" i="9"/>
  <c r="O2873" i="9"/>
  <c r="O2874" i="9"/>
  <c r="O2875" i="9"/>
  <c r="O2876" i="9"/>
  <c r="O2877" i="9"/>
  <c r="O2878" i="9"/>
  <c r="O2879" i="9"/>
  <c r="O2880" i="9"/>
  <c r="O2881" i="9"/>
  <c r="O2882" i="9"/>
  <c r="O2883" i="9"/>
  <c r="O2884" i="9"/>
  <c r="O2885" i="9"/>
  <c r="O2886" i="9"/>
  <c r="O2887" i="9"/>
  <c r="O2888" i="9"/>
  <c r="O2889" i="9"/>
  <c r="O2890" i="9"/>
  <c r="O2891" i="9"/>
  <c r="O2892" i="9"/>
  <c r="O2893" i="9"/>
  <c r="O2894" i="9"/>
  <c r="O2895" i="9"/>
  <c r="O2896" i="9"/>
  <c r="O2897" i="9"/>
  <c r="O2898" i="9"/>
  <c r="O2899" i="9"/>
  <c r="O2900" i="9"/>
  <c r="O2901" i="9"/>
  <c r="O2902" i="9"/>
  <c r="O2903" i="9"/>
  <c r="O2904" i="9"/>
  <c r="O2905" i="9"/>
  <c r="O2906" i="9"/>
  <c r="O2907" i="9"/>
  <c r="O2908" i="9"/>
  <c r="O2909" i="9"/>
  <c r="O2910" i="9"/>
  <c r="O2911" i="9"/>
  <c r="O2912" i="9"/>
  <c r="O2913" i="9"/>
  <c r="O2914" i="9"/>
  <c r="O2915" i="9"/>
  <c r="O2916" i="9"/>
  <c r="O2917" i="9"/>
  <c r="O2918" i="9"/>
  <c r="O2919" i="9"/>
  <c r="O2920" i="9"/>
  <c r="O2921" i="9"/>
  <c r="O2922" i="9"/>
  <c r="O2923" i="9"/>
  <c r="O2924" i="9"/>
  <c r="O2925" i="9"/>
  <c r="O2926" i="9"/>
  <c r="O2927" i="9"/>
  <c r="O2928" i="9"/>
  <c r="O2929" i="9"/>
  <c r="O2930" i="9"/>
  <c r="O2931" i="9"/>
  <c r="O2932" i="9"/>
  <c r="O2933" i="9"/>
  <c r="O2934" i="9"/>
  <c r="O2935" i="9"/>
  <c r="O2936" i="9"/>
  <c r="O2937" i="9"/>
  <c r="O2938" i="9"/>
  <c r="O2939" i="9"/>
  <c r="O2940" i="9"/>
  <c r="O2941" i="9"/>
  <c r="O2942" i="9"/>
  <c r="O2943" i="9"/>
  <c r="O2944" i="9"/>
  <c r="O2945" i="9"/>
  <c r="O2946" i="9"/>
  <c r="O2947" i="9"/>
  <c r="O2948" i="9"/>
  <c r="O2949" i="9"/>
  <c r="O2950" i="9"/>
  <c r="O2951" i="9"/>
  <c r="O2952" i="9"/>
  <c r="O2953" i="9"/>
  <c r="O2954" i="9"/>
  <c r="O2955" i="9"/>
  <c r="O2956" i="9"/>
  <c r="O2957" i="9"/>
  <c r="O2958" i="9"/>
  <c r="O2959" i="9"/>
  <c r="O2960" i="9"/>
  <c r="O2961" i="9"/>
  <c r="O2962" i="9"/>
  <c r="O2963" i="9"/>
  <c r="O2964" i="9"/>
  <c r="O2965" i="9"/>
  <c r="O2966" i="9"/>
  <c r="O2967" i="9"/>
  <c r="O2968" i="9"/>
  <c r="O2969" i="9"/>
  <c r="O2970" i="9"/>
  <c r="O2971" i="9"/>
  <c r="O2972" i="9"/>
  <c r="O2973" i="9"/>
  <c r="O2974" i="9"/>
  <c r="O2975" i="9"/>
  <c r="O2976" i="9"/>
  <c r="O2977" i="9"/>
  <c r="O2978" i="9"/>
  <c r="O2979" i="9"/>
  <c r="O2980" i="9"/>
  <c r="O2981" i="9"/>
  <c r="O2982" i="9"/>
  <c r="O2983" i="9"/>
  <c r="O2984" i="9"/>
  <c r="O2985" i="9"/>
  <c r="O2986" i="9"/>
  <c r="O2987" i="9"/>
  <c r="O2988" i="9"/>
  <c r="O2989" i="9"/>
  <c r="O2990" i="9"/>
  <c r="O2991" i="9"/>
  <c r="O2992" i="9"/>
  <c r="O2993" i="9"/>
  <c r="O2994" i="9"/>
  <c r="O2995" i="9"/>
  <c r="O2996" i="9"/>
  <c r="O2997" i="9"/>
  <c r="O2998" i="9"/>
  <c r="O2999" i="9"/>
  <c r="O3000" i="9"/>
  <c r="O3001" i="9"/>
  <c r="O3002" i="9"/>
  <c r="O3003" i="9"/>
  <c r="O3004" i="9"/>
  <c r="O3005" i="9"/>
  <c r="O3006" i="9"/>
  <c r="O3007" i="9"/>
  <c r="O3008" i="9"/>
  <c r="O3009" i="9"/>
  <c r="O3010" i="9"/>
  <c r="O3011" i="9"/>
  <c r="O3012" i="9"/>
  <c r="O3013" i="9"/>
  <c r="O3014" i="9"/>
  <c r="O3015" i="9"/>
  <c r="O3016" i="9"/>
  <c r="O3017" i="9"/>
  <c r="O3018" i="9"/>
  <c r="O3019" i="9"/>
  <c r="O3020" i="9"/>
  <c r="O3021" i="9"/>
  <c r="O3022" i="9"/>
  <c r="O3023" i="9"/>
  <c r="O3024" i="9"/>
  <c r="O3025" i="9"/>
  <c r="O3026" i="9"/>
  <c r="O3027" i="9"/>
  <c r="O3028" i="9"/>
  <c r="O3029" i="9"/>
  <c r="O3030" i="9"/>
  <c r="O3031" i="9"/>
  <c r="O3032" i="9"/>
  <c r="O3033" i="9"/>
  <c r="O3034" i="9"/>
  <c r="O3035" i="9"/>
  <c r="O3036" i="9"/>
  <c r="O3037" i="9"/>
  <c r="O3038" i="9"/>
  <c r="O3039" i="9"/>
  <c r="O3040" i="9"/>
  <c r="O3041" i="9"/>
  <c r="O3042" i="9"/>
  <c r="O3043" i="9"/>
  <c r="O3044" i="9"/>
  <c r="O3045" i="9"/>
  <c r="O3046" i="9"/>
  <c r="O3047" i="9"/>
  <c r="O3048" i="9"/>
  <c r="O3049" i="9"/>
  <c r="O3050" i="9"/>
  <c r="O3051" i="9"/>
  <c r="O3052" i="9"/>
  <c r="O3053" i="9"/>
  <c r="O3054" i="9"/>
  <c r="O3055" i="9"/>
  <c r="O3056" i="9"/>
  <c r="O3057" i="9"/>
  <c r="O3058" i="9"/>
  <c r="O3059" i="9"/>
  <c r="O3060" i="9"/>
  <c r="O3061" i="9"/>
  <c r="O3062" i="9"/>
  <c r="O3063" i="9"/>
  <c r="O3064" i="9"/>
  <c r="O3065" i="9"/>
  <c r="O3066" i="9"/>
  <c r="O3067" i="9"/>
  <c r="O3068" i="9"/>
  <c r="O3069" i="9"/>
  <c r="O3070" i="9"/>
  <c r="O3071" i="9"/>
  <c r="O3072" i="9"/>
  <c r="O3073" i="9"/>
  <c r="O3074" i="9"/>
  <c r="O3075" i="9"/>
  <c r="O3076" i="9"/>
  <c r="O3077" i="9"/>
  <c r="O3078" i="9"/>
  <c r="O3079" i="9"/>
  <c r="O3080" i="9"/>
  <c r="O3081" i="9"/>
  <c r="O3082" i="9"/>
  <c r="O3083" i="9"/>
  <c r="O3084" i="9"/>
  <c r="O3085" i="9"/>
  <c r="O3086" i="9"/>
  <c r="O3087" i="9"/>
  <c r="O3088" i="9"/>
  <c r="O3089" i="9"/>
  <c r="O3090" i="9"/>
  <c r="O3091" i="9"/>
  <c r="O3092" i="9"/>
  <c r="O3093" i="9"/>
  <c r="O3094" i="9"/>
  <c r="O3095" i="9"/>
  <c r="O3096" i="9"/>
  <c r="O3097" i="9"/>
  <c r="O3098" i="9"/>
  <c r="O3099" i="9"/>
  <c r="O3100" i="9"/>
  <c r="O3101" i="9"/>
  <c r="O3102" i="9"/>
  <c r="O3103" i="9"/>
  <c r="O3104" i="9"/>
  <c r="O3105" i="9"/>
  <c r="O3106" i="9"/>
  <c r="O3107" i="9"/>
  <c r="O3108" i="9"/>
  <c r="O3109" i="9"/>
  <c r="O3110" i="9"/>
  <c r="O3111" i="9"/>
  <c r="O3112" i="9"/>
  <c r="O3113" i="9"/>
  <c r="O3114" i="9"/>
  <c r="O3115" i="9"/>
  <c r="O3116" i="9"/>
  <c r="O3117" i="9"/>
  <c r="O3118" i="9"/>
  <c r="O3119" i="9"/>
  <c r="O3120" i="9"/>
  <c r="O3121" i="9"/>
  <c r="O3122" i="9"/>
  <c r="O3123" i="9"/>
  <c r="O3124" i="9"/>
  <c r="O3125" i="9"/>
  <c r="O3126" i="9"/>
  <c r="O3127" i="9"/>
  <c r="O3128" i="9"/>
  <c r="O3129" i="9"/>
  <c r="O3130" i="9"/>
  <c r="O3131" i="9"/>
  <c r="O3132" i="9"/>
  <c r="O3133" i="9"/>
  <c r="O3134" i="9"/>
  <c r="O3135" i="9"/>
  <c r="O3136" i="9"/>
  <c r="O3137" i="9"/>
  <c r="O3138" i="9"/>
  <c r="O3139" i="9"/>
  <c r="O3140" i="9"/>
  <c r="O3141" i="9"/>
  <c r="O3142" i="9"/>
  <c r="O3143" i="9"/>
  <c r="O3144" i="9"/>
  <c r="O3145" i="9"/>
  <c r="O3146" i="9"/>
  <c r="O3147" i="9"/>
  <c r="O3148" i="9"/>
  <c r="O3149" i="9"/>
  <c r="O3150" i="9"/>
  <c r="O3151" i="9"/>
  <c r="O3152" i="9"/>
  <c r="O3153" i="9"/>
  <c r="O3154" i="9"/>
  <c r="O3155" i="9"/>
  <c r="O3156" i="9"/>
  <c r="O3157" i="9"/>
  <c r="O3158" i="9"/>
  <c r="O3159" i="9"/>
  <c r="O3160" i="9"/>
  <c r="O3161" i="9"/>
  <c r="O3162" i="9"/>
  <c r="O3163" i="9"/>
  <c r="O3164" i="9"/>
  <c r="O3165" i="9"/>
  <c r="O3166" i="9"/>
  <c r="O3167" i="9"/>
  <c r="O3168" i="9"/>
  <c r="O3169" i="9"/>
  <c r="O3170" i="9"/>
  <c r="O3171" i="9"/>
  <c r="O3172" i="9"/>
  <c r="O3173" i="9"/>
  <c r="O3174" i="9"/>
  <c r="O3175" i="9"/>
  <c r="O3176" i="9"/>
  <c r="O3177" i="9"/>
  <c r="O3178" i="9"/>
  <c r="O3179" i="9"/>
  <c r="O3180" i="9"/>
  <c r="O3181" i="9"/>
  <c r="O3182" i="9"/>
  <c r="O3183" i="9"/>
  <c r="O3184" i="9"/>
  <c r="O3185" i="9"/>
  <c r="O3186" i="9"/>
  <c r="O3187" i="9"/>
  <c r="O3188" i="9"/>
  <c r="O3189" i="9"/>
  <c r="O3190" i="9"/>
  <c r="O3191" i="9"/>
  <c r="O3192" i="9"/>
  <c r="O3193" i="9"/>
  <c r="O3194" i="9"/>
  <c r="O3195" i="9"/>
  <c r="O3196" i="9"/>
  <c r="O3197" i="9"/>
  <c r="O3198" i="9"/>
  <c r="O3199" i="9"/>
  <c r="O3200" i="9"/>
  <c r="O3201" i="9"/>
  <c r="O3202" i="9"/>
  <c r="O3203" i="9"/>
  <c r="O3204" i="9"/>
  <c r="O3205" i="9"/>
  <c r="O3206" i="9"/>
  <c r="O3207" i="9"/>
  <c r="O3208" i="9"/>
  <c r="O3209" i="9"/>
  <c r="O3210" i="9"/>
  <c r="O3211" i="9"/>
  <c r="O3212" i="9"/>
  <c r="O3213" i="9"/>
  <c r="O3214" i="9"/>
  <c r="O3215" i="9"/>
  <c r="O3216" i="9"/>
  <c r="O3217" i="9"/>
  <c r="O3218" i="9"/>
  <c r="O3219" i="9"/>
  <c r="O3220" i="9"/>
  <c r="O3221" i="9"/>
  <c r="O3222" i="9"/>
  <c r="O3223" i="9"/>
  <c r="O3224" i="9"/>
  <c r="O3225" i="9"/>
  <c r="O3226" i="9"/>
  <c r="O3227" i="9"/>
  <c r="O3228" i="9"/>
  <c r="O3229" i="9"/>
  <c r="O3230" i="9"/>
  <c r="O3231" i="9"/>
  <c r="O3232" i="9"/>
  <c r="O3233" i="9"/>
  <c r="O3234" i="9"/>
  <c r="O3235" i="9"/>
  <c r="O3236" i="9"/>
  <c r="O3237" i="9"/>
  <c r="O3238" i="9"/>
  <c r="O3239" i="9"/>
  <c r="O3240" i="9"/>
  <c r="O3241" i="9"/>
  <c r="O3242" i="9"/>
  <c r="O3243" i="9"/>
  <c r="O3244" i="9"/>
  <c r="O3245" i="9"/>
  <c r="O3246" i="9"/>
  <c r="O3247" i="9"/>
  <c r="O3248" i="9"/>
  <c r="O3249" i="9"/>
  <c r="O3250" i="9"/>
  <c r="O3251" i="9"/>
  <c r="O3252" i="9"/>
  <c r="O3253" i="9"/>
  <c r="O3254" i="9"/>
  <c r="O3255" i="9"/>
  <c r="O3256" i="9"/>
  <c r="O3257" i="9"/>
  <c r="O3258" i="9"/>
  <c r="O3259" i="9"/>
  <c r="O3260" i="9"/>
  <c r="O3261" i="9"/>
  <c r="O3262" i="9"/>
  <c r="O3263" i="9"/>
  <c r="O3264" i="9"/>
  <c r="O3265" i="9"/>
  <c r="O3266" i="9"/>
  <c r="O3267" i="9"/>
  <c r="O3268" i="9"/>
  <c r="O3269" i="9"/>
  <c r="O3270" i="9"/>
  <c r="O3271" i="9"/>
  <c r="O3272" i="9"/>
  <c r="O3273" i="9"/>
  <c r="O3274" i="9"/>
  <c r="O3275" i="9"/>
  <c r="O3276" i="9"/>
  <c r="O3277" i="9"/>
  <c r="O3278" i="9"/>
  <c r="O3279" i="9"/>
  <c r="O3280" i="9"/>
  <c r="O3281" i="9"/>
  <c r="O3282" i="9"/>
  <c r="O3283" i="9"/>
  <c r="O3284" i="9"/>
  <c r="O3285" i="9"/>
  <c r="O3286" i="9"/>
  <c r="O3287" i="9"/>
  <c r="O3288" i="9"/>
  <c r="O3289" i="9"/>
  <c r="O3290" i="9"/>
  <c r="O3291" i="9"/>
  <c r="O3292" i="9"/>
  <c r="O3293" i="9"/>
  <c r="O3294" i="9"/>
  <c r="O3295" i="9"/>
  <c r="O3296" i="9"/>
  <c r="O3297" i="9"/>
  <c r="O3298" i="9"/>
  <c r="O3299" i="9"/>
  <c r="O3300" i="9"/>
  <c r="O3301" i="9"/>
  <c r="O3302" i="9"/>
  <c r="O3303" i="9"/>
  <c r="O3304" i="9"/>
  <c r="O3305" i="9"/>
  <c r="O3306" i="9"/>
  <c r="O3307" i="9"/>
  <c r="O3308" i="9"/>
  <c r="O3309" i="9"/>
  <c r="O3310" i="9"/>
  <c r="O3311" i="9"/>
  <c r="O3312" i="9"/>
  <c r="O3313" i="9"/>
  <c r="O3314" i="9"/>
  <c r="O3315" i="9"/>
  <c r="O3316" i="9"/>
  <c r="O3317" i="9"/>
  <c r="O3318" i="9"/>
  <c r="O3319" i="9"/>
  <c r="O3320" i="9"/>
  <c r="O3321" i="9"/>
  <c r="O3322" i="9"/>
  <c r="O3323" i="9"/>
  <c r="O3324" i="9"/>
  <c r="O3325" i="9"/>
  <c r="O3326" i="9"/>
  <c r="O3327" i="9"/>
  <c r="O3328" i="9"/>
  <c r="O3329" i="9"/>
  <c r="O3330" i="9"/>
  <c r="O3331" i="9"/>
  <c r="O3332" i="9"/>
  <c r="O3333" i="9"/>
  <c r="O3334" i="9"/>
  <c r="O3335" i="9"/>
  <c r="O3336" i="9"/>
  <c r="O3337" i="9"/>
  <c r="O3338" i="9"/>
  <c r="O3339" i="9"/>
  <c r="O3340" i="9"/>
  <c r="O3341" i="9"/>
  <c r="O3342" i="9"/>
  <c r="O3343" i="9"/>
  <c r="O3344" i="9"/>
  <c r="O3345" i="9"/>
  <c r="O3346" i="9"/>
  <c r="O3347" i="9"/>
  <c r="O3348" i="9"/>
  <c r="O3349" i="9"/>
  <c r="O3350" i="9"/>
  <c r="O3351" i="9"/>
  <c r="O3352" i="9"/>
  <c r="O3353" i="9"/>
  <c r="O3354" i="9"/>
  <c r="O3355" i="9"/>
  <c r="O3356" i="9"/>
  <c r="O3357" i="9"/>
  <c r="O3358" i="9"/>
  <c r="O3359" i="9"/>
  <c r="O3360" i="9"/>
  <c r="O3361" i="9"/>
  <c r="O3362" i="9"/>
  <c r="O3363" i="9"/>
  <c r="O3364" i="9"/>
  <c r="O3365" i="9"/>
  <c r="O3366" i="9"/>
  <c r="O3367" i="9"/>
  <c r="O3368" i="9"/>
  <c r="O3369" i="9"/>
  <c r="O3370" i="9"/>
  <c r="O3371" i="9"/>
  <c r="O3372" i="9"/>
  <c r="O3373" i="9"/>
  <c r="O3374" i="9"/>
  <c r="O3375" i="9"/>
  <c r="O3376" i="9"/>
  <c r="O3377" i="9"/>
  <c r="O3378" i="9"/>
  <c r="O3379" i="9"/>
  <c r="O3380" i="9"/>
  <c r="O3381" i="9"/>
  <c r="O3382" i="9"/>
  <c r="O3383" i="9"/>
  <c r="O3384" i="9"/>
  <c r="O3385" i="9"/>
  <c r="O3386" i="9"/>
  <c r="O3387" i="9"/>
  <c r="O3388" i="9"/>
  <c r="O3389" i="9"/>
  <c r="O3390" i="9"/>
  <c r="O3391" i="9"/>
  <c r="O3392" i="9"/>
  <c r="O3393" i="9"/>
  <c r="O3394" i="9"/>
  <c r="O3395" i="9"/>
  <c r="O3396" i="9"/>
  <c r="O3397" i="9"/>
  <c r="O3398" i="9"/>
  <c r="O3399" i="9"/>
  <c r="O3400" i="9"/>
  <c r="O3401" i="9"/>
  <c r="O3402" i="9"/>
  <c r="O3403" i="9"/>
  <c r="O3404" i="9"/>
  <c r="O3405" i="9"/>
  <c r="O3406" i="9"/>
  <c r="O3407" i="9"/>
  <c r="O3408" i="9"/>
  <c r="O3409" i="9"/>
  <c r="O3410" i="9"/>
  <c r="O3411" i="9"/>
  <c r="O3412" i="9"/>
  <c r="O3413" i="9"/>
  <c r="O3414" i="9"/>
  <c r="O3415" i="9"/>
  <c r="O3416" i="9"/>
  <c r="O3417" i="9"/>
  <c r="O3418" i="9"/>
  <c r="O3419" i="9"/>
  <c r="O3420" i="9"/>
  <c r="O3421" i="9"/>
  <c r="O3422" i="9"/>
  <c r="O3423" i="9"/>
  <c r="O3424" i="9"/>
  <c r="O3425" i="9"/>
  <c r="O3426" i="9"/>
  <c r="O3427" i="9"/>
  <c r="O3428" i="9"/>
  <c r="O3429" i="9"/>
  <c r="O3430" i="9"/>
  <c r="O3431" i="9"/>
  <c r="O3432" i="9"/>
  <c r="O3433" i="9"/>
  <c r="O3434" i="9"/>
  <c r="O3435" i="9"/>
  <c r="O3436" i="9"/>
  <c r="O3437" i="9"/>
  <c r="O3438" i="9"/>
  <c r="O3439" i="9"/>
  <c r="O3440" i="9"/>
  <c r="O3441" i="9"/>
  <c r="O3442" i="9"/>
  <c r="O3443" i="9"/>
  <c r="O3444" i="9"/>
  <c r="O3445" i="9"/>
  <c r="O3446" i="9"/>
  <c r="O3447" i="9"/>
  <c r="O3448" i="9"/>
  <c r="O3449" i="9"/>
  <c r="O3450" i="9"/>
  <c r="O3451" i="9"/>
  <c r="O3452" i="9"/>
  <c r="O3453" i="9"/>
  <c r="O3454" i="9"/>
  <c r="O5" i="9"/>
  <c r="I2147" i="9"/>
  <c r="I2148" i="9"/>
  <c r="I2149" i="9"/>
  <c r="I2141" i="9"/>
  <c r="I2142" i="9"/>
  <c r="I2143" i="9"/>
  <c r="I2144" i="9"/>
  <c r="I2145" i="9"/>
  <c r="I2146" i="9"/>
  <c r="I2138" i="9"/>
  <c r="I2139" i="9"/>
  <c r="I2140" i="9"/>
  <c r="I2132" i="9"/>
  <c r="I2133" i="9"/>
  <c r="I2134" i="9"/>
  <c r="I2135" i="9"/>
  <c r="I2136" i="9"/>
  <c r="I2137"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45" i="9"/>
  <c r="I2046" i="9"/>
  <c r="I2047" i="9"/>
  <c r="I2048" i="9"/>
  <c r="I2049" i="9"/>
  <c r="I2050" i="9"/>
  <c r="I2051" i="9"/>
  <c r="I2052" i="9"/>
  <c r="I2053" i="9"/>
  <c r="I2041" i="9"/>
  <c r="I2042" i="9"/>
  <c r="I2043" i="9"/>
  <c r="I2044" i="9"/>
  <c r="K2146" i="9" l="1"/>
  <c r="K2147" i="9"/>
  <c r="K2144" i="9"/>
  <c r="K2148" i="9"/>
  <c r="K2145" i="9"/>
  <c r="K2149" i="9"/>
  <c r="I1170" i="9"/>
  <c r="I1171" i="9"/>
  <c r="I1172" i="9"/>
  <c r="I1187" i="9"/>
  <c r="I1188" i="9"/>
  <c r="I1189" i="9"/>
  <c r="I1190" i="9"/>
  <c r="I1192" i="9"/>
  <c r="I1173" i="9"/>
  <c r="I1174" i="9"/>
  <c r="I1175" i="9"/>
  <c r="I1176" i="9"/>
  <c r="I1177" i="9"/>
  <c r="I1178" i="9"/>
  <c r="I1179" i="9"/>
  <c r="I1180" i="9"/>
  <c r="I1181" i="9"/>
  <c r="I1182" i="9"/>
  <c r="I1183" i="9"/>
  <c r="I1184" i="9"/>
  <c r="I1185" i="9"/>
  <c r="I1186" i="9"/>
  <c r="K2131" i="9" l="1"/>
  <c r="I14" i="9"/>
  <c r="K2004" i="9"/>
  <c r="K2005" i="9"/>
  <c r="K2009" i="9" l="1"/>
  <c r="I2009" i="9"/>
  <c r="K14" i="9" l="1"/>
  <c r="K849" i="9" l="1"/>
  <c r="K842" i="9"/>
  <c r="D18" i="36"/>
  <c r="E18" i="36"/>
  <c r="F18" i="36"/>
  <c r="H18" i="36"/>
  <c r="K18" i="36"/>
  <c r="D19" i="36"/>
  <c r="E19" i="36"/>
  <c r="F19" i="36"/>
  <c r="H19" i="36"/>
  <c r="K19" i="36"/>
  <c r="D20" i="36"/>
  <c r="E20" i="36"/>
  <c r="F20" i="36"/>
  <c r="H20" i="36"/>
  <c r="K20" i="36"/>
  <c r="D21" i="36"/>
  <c r="E21" i="36"/>
  <c r="F21" i="36"/>
  <c r="H21" i="36"/>
  <c r="K21" i="36"/>
  <c r="D22" i="36"/>
  <c r="E22" i="36"/>
  <c r="F22" i="36"/>
  <c r="H22" i="36"/>
  <c r="K22" i="36"/>
  <c r="D23" i="36"/>
  <c r="E23" i="36"/>
  <c r="F23" i="36"/>
  <c r="H23" i="36"/>
  <c r="K23" i="36"/>
  <c r="D24" i="36"/>
  <c r="E24" i="36"/>
  <c r="F24" i="36"/>
  <c r="H24" i="36"/>
  <c r="K24" i="36"/>
  <c r="D25" i="36"/>
  <c r="E25" i="36"/>
  <c r="F25" i="36"/>
  <c r="H25" i="36"/>
  <c r="K25" i="36"/>
  <c r="D26" i="36"/>
  <c r="E26" i="36"/>
  <c r="F26" i="36"/>
  <c r="H26" i="36"/>
  <c r="K26" i="36"/>
  <c r="D27" i="36"/>
  <c r="E27" i="36"/>
  <c r="F27" i="36"/>
  <c r="H27" i="36"/>
  <c r="K27" i="36"/>
  <c r="D28" i="36"/>
  <c r="E28" i="36"/>
  <c r="F28" i="36"/>
  <c r="H28" i="36"/>
  <c r="K28" i="36"/>
  <c r="D29" i="36"/>
  <c r="E29" i="36"/>
  <c r="F29" i="36"/>
  <c r="H29" i="36"/>
  <c r="K29" i="36"/>
  <c r="D30" i="36"/>
  <c r="E30" i="36"/>
  <c r="F30" i="36"/>
  <c r="H30" i="36"/>
  <c r="K30" i="36"/>
  <c r="D31" i="36"/>
  <c r="E31" i="36"/>
  <c r="F31" i="36"/>
  <c r="H31" i="36"/>
  <c r="K31" i="36"/>
  <c r="D32" i="36"/>
  <c r="E32" i="36"/>
  <c r="F32" i="36"/>
  <c r="H32" i="36"/>
  <c r="K32" i="36"/>
  <c r="D33" i="36"/>
  <c r="E33" i="36"/>
  <c r="F33" i="36"/>
  <c r="H33" i="36"/>
  <c r="K33" i="36"/>
  <c r="D34" i="36"/>
  <c r="E34" i="36"/>
  <c r="F34" i="36"/>
  <c r="H34" i="36"/>
  <c r="K34" i="36"/>
  <c r="D35" i="36"/>
  <c r="E35" i="36"/>
  <c r="F35" i="36"/>
  <c r="H35" i="36"/>
  <c r="K35" i="36"/>
  <c r="D36" i="36"/>
  <c r="E36" i="36"/>
  <c r="F36" i="36"/>
  <c r="H36" i="36"/>
  <c r="K36" i="36"/>
  <c r="D37" i="36"/>
  <c r="E37" i="36"/>
  <c r="F37" i="36"/>
  <c r="H37" i="36"/>
  <c r="K37" i="36"/>
  <c r="D38" i="36"/>
  <c r="E38" i="36"/>
  <c r="F38" i="36"/>
  <c r="H38" i="36"/>
  <c r="K38" i="36"/>
  <c r="D39" i="36"/>
  <c r="E39" i="36"/>
  <c r="F39" i="36"/>
  <c r="H39" i="36"/>
  <c r="K39" i="36"/>
  <c r="D40" i="36"/>
  <c r="E40" i="36"/>
  <c r="F40" i="36"/>
  <c r="H40" i="36"/>
  <c r="K40" i="36"/>
  <c r="D41" i="36"/>
  <c r="E41" i="36"/>
  <c r="F41" i="36"/>
  <c r="H41" i="36"/>
  <c r="K41" i="36"/>
  <c r="D42" i="36"/>
  <c r="E42" i="36"/>
  <c r="F42" i="36"/>
  <c r="H42" i="36"/>
  <c r="K42" i="36"/>
  <c r="D43" i="36"/>
  <c r="E43" i="36"/>
  <c r="F43" i="36"/>
  <c r="H43" i="36"/>
  <c r="K43" i="36"/>
  <c r="D44" i="36"/>
  <c r="E44" i="36"/>
  <c r="F44" i="36"/>
  <c r="H44" i="36"/>
  <c r="K44" i="36"/>
  <c r="D45" i="36"/>
  <c r="E45" i="36"/>
  <c r="F45" i="36"/>
  <c r="H45" i="36"/>
  <c r="K45" i="36"/>
  <c r="D46" i="36"/>
  <c r="E46" i="36"/>
  <c r="F46" i="36"/>
  <c r="H46" i="36"/>
  <c r="K46" i="36"/>
  <c r="D47" i="36"/>
  <c r="E47" i="36"/>
  <c r="F47" i="36"/>
  <c r="H47" i="36"/>
  <c r="K47" i="36"/>
  <c r="D48" i="36"/>
  <c r="E48" i="36"/>
  <c r="F48" i="36"/>
  <c r="H48" i="36"/>
  <c r="K48" i="36"/>
  <c r="D49" i="36"/>
  <c r="E49" i="36"/>
  <c r="F49" i="36"/>
  <c r="H49" i="36"/>
  <c r="K49" i="36"/>
  <c r="D50" i="36"/>
  <c r="E50" i="36"/>
  <c r="F50" i="36"/>
  <c r="H50" i="36"/>
  <c r="K50" i="36"/>
  <c r="D51" i="36"/>
  <c r="E51" i="36"/>
  <c r="F51" i="36"/>
  <c r="H51" i="36"/>
  <c r="K51" i="36"/>
  <c r="D52" i="36"/>
  <c r="E52" i="36"/>
  <c r="F52" i="36"/>
  <c r="H52" i="36"/>
  <c r="K52" i="36"/>
  <c r="D53" i="36"/>
  <c r="E53" i="36"/>
  <c r="F53" i="36"/>
  <c r="H53" i="36"/>
  <c r="K53" i="36"/>
  <c r="D54" i="36"/>
  <c r="E54" i="36"/>
  <c r="F54" i="36"/>
  <c r="H54" i="36"/>
  <c r="K54" i="36"/>
  <c r="D55" i="36"/>
  <c r="E55" i="36"/>
  <c r="F55" i="36"/>
  <c r="H55" i="36"/>
  <c r="K55" i="36"/>
  <c r="D56" i="36"/>
  <c r="E56" i="36"/>
  <c r="F56" i="36"/>
  <c r="H56" i="36"/>
  <c r="K56" i="36"/>
  <c r="D57" i="36"/>
  <c r="E57" i="36"/>
  <c r="F57" i="36"/>
  <c r="H57" i="36"/>
  <c r="K57" i="36"/>
  <c r="D58" i="36"/>
  <c r="E58" i="36"/>
  <c r="F58" i="36"/>
  <c r="H58" i="36"/>
  <c r="K58" i="36"/>
  <c r="D59" i="36"/>
  <c r="E59" i="36"/>
  <c r="F59" i="36"/>
  <c r="H59" i="36"/>
  <c r="K59" i="36"/>
  <c r="D60" i="36"/>
  <c r="E60" i="36"/>
  <c r="F60" i="36"/>
  <c r="H60" i="36"/>
  <c r="K60" i="36"/>
  <c r="D61" i="36"/>
  <c r="E61" i="36"/>
  <c r="F61" i="36"/>
  <c r="H61" i="36"/>
  <c r="K61" i="36"/>
  <c r="D62" i="36"/>
  <c r="E62" i="36"/>
  <c r="F62" i="36"/>
  <c r="H62" i="36"/>
  <c r="K62" i="36"/>
  <c r="D63" i="36"/>
  <c r="E63" i="36"/>
  <c r="F63" i="36"/>
  <c r="H63" i="36"/>
  <c r="K63" i="36"/>
  <c r="D64" i="36"/>
  <c r="E64" i="36"/>
  <c r="F64" i="36"/>
  <c r="H64" i="36"/>
  <c r="K64" i="36"/>
  <c r="D65" i="36"/>
  <c r="E65" i="36"/>
  <c r="F65" i="36"/>
  <c r="H65" i="36"/>
  <c r="K65" i="36"/>
  <c r="D66" i="36"/>
  <c r="E66" i="36"/>
  <c r="F66" i="36"/>
  <c r="H66" i="36"/>
  <c r="K66" i="36"/>
  <c r="D67" i="36"/>
  <c r="E67" i="36"/>
  <c r="F67" i="36"/>
  <c r="H67" i="36"/>
  <c r="K67" i="36"/>
  <c r="D68" i="36"/>
  <c r="E68" i="36"/>
  <c r="F68" i="36"/>
  <c r="H68" i="36"/>
  <c r="K68" i="36"/>
  <c r="D69" i="36"/>
  <c r="E69" i="36"/>
  <c r="F69" i="36"/>
  <c r="H69" i="36"/>
  <c r="K69" i="36"/>
  <c r="I838" i="9" l="1"/>
  <c r="I839" i="9"/>
  <c r="I840" i="9"/>
  <c r="I841" i="9"/>
  <c r="I842" i="9"/>
  <c r="I843" i="9"/>
  <c r="I844" i="9"/>
  <c r="I845" i="9"/>
  <c r="I846" i="9"/>
  <c r="I848" i="9"/>
  <c r="I849" i="9"/>
  <c r="I850" i="9"/>
  <c r="I851" i="9"/>
  <c r="I852" i="9"/>
  <c r="I853" i="9"/>
  <c r="I854" i="9"/>
  <c r="I855" i="9"/>
  <c r="I856" i="9"/>
  <c r="I857" i="9"/>
  <c r="I858" i="9"/>
  <c r="I859" i="9"/>
  <c r="I860" i="9"/>
  <c r="I861" i="9"/>
  <c r="I3159" i="9"/>
  <c r="I3160" i="9"/>
  <c r="I3161" i="9"/>
  <c r="I3162" i="9"/>
  <c r="I3163" i="9"/>
  <c r="I3164" i="9"/>
  <c r="I3165" i="9"/>
  <c r="I3166" i="9"/>
  <c r="I3167" i="9"/>
  <c r="I3168" i="9"/>
  <c r="I3169" i="9"/>
  <c r="I3170" i="9"/>
  <c r="I3171" i="9"/>
  <c r="I3172" i="9"/>
  <c r="I3173" i="9"/>
  <c r="I3174" i="9"/>
  <c r="I3175" i="9"/>
  <c r="I3176" i="9"/>
  <c r="I3177" i="9"/>
  <c r="I3178" i="9"/>
  <c r="I3179" i="9"/>
  <c r="I3180" i="9"/>
  <c r="I3181" i="9"/>
  <c r="I3182" i="9"/>
  <c r="I3183" i="9"/>
  <c r="I3184" i="9"/>
  <c r="I3185" i="9"/>
  <c r="I3186" i="9"/>
  <c r="I3187" i="9"/>
  <c r="I3188" i="9"/>
  <c r="I3189" i="9"/>
  <c r="I6" i="9" l="1"/>
  <c r="K6" i="9"/>
  <c r="I7" i="9"/>
  <c r="K7" i="9"/>
  <c r="G94" i="36" l="1"/>
  <c r="G95" i="36"/>
  <c r="G96" i="36"/>
  <c r="G97" i="36"/>
  <c r="G98" i="36"/>
  <c r="G99" i="36"/>
  <c r="G100" i="36"/>
  <c r="G101" i="36"/>
  <c r="G102" i="36"/>
  <c r="G103" i="36"/>
  <c r="G104" i="36"/>
  <c r="G105" i="36"/>
  <c r="G106" i="36"/>
  <c r="G107" i="36"/>
  <c r="G108" i="36"/>
  <c r="G109" i="36"/>
  <c r="G110" i="36"/>
  <c r="G111" i="36"/>
  <c r="G112" i="36"/>
  <c r="G113" i="36"/>
  <c r="G114" i="36"/>
  <c r="G115" i="36"/>
  <c r="G116" i="36"/>
  <c r="G117" i="36"/>
  <c r="G118" i="36"/>
  <c r="G119" i="36"/>
  <c r="G120" i="36"/>
  <c r="G121" i="36"/>
  <c r="G122" i="36"/>
  <c r="G123" i="36"/>
  <c r="I2007" i="9"/>
  <c r="I2008" i="9"/>
  <c r="K2007" i="9"/>
  <c r="K2008" i="9"/>
  <c r="I480" i="9"/>
  <c r="K480" i="9"/>
  <c r="I481" i="9"/>
  <c r="K481" i="9"/>
  <c r="I482" i="9"/>
  <c r="K482" i="9"/>
  <c r="I483" i="9"/>
  <c r="K483" i="9"/>
  <c r="I484" i="9"/>
  <c r="K484" i="9"/>
  <c r="I453" i="9"/>
  <c r="K453" i="9"/>
  <c r="I454" i="9"/>
  <c r="K454" i="9"/>
  <c r="I455" i="9"/>
  <c r="K455" i="9"/>
  <c r="I456" i="9"/>
  <c r="K456" i="9"/>
  <c r="I457" i="9"/>
  <c r="K457" i="9"/>
  <c r="I458" i="9"/>
  <c r="K458" i="9"/>
  <c r="I459" i="9"/>
  <c r="K459" i="9"/>
  <c r="I460" i="9"/>
  <c r="K460" i="9"/>
  <c r="I461" i="9"/>
  <c r="K461" i="9"/>
  <c r="I462" i="9"/>
  <c r="K462" i="9"/>
  <c r="I463" i="9"/>
  <c r="K463" i="9"/>
  <c r="I464" i="9"/>
  <c r="K464" i="9"/>
  <c r="I465" i="9"/>
  <c r="K465" i="9"/>
  <c r="I466" i="9"/>
  <c r="K466" i="9"/>
  <c r="I467" i="9"/>
  <c r="K467" i="9"/>
  <c r="I468" i="9"/>
  <c r="K468" i="9"/>
  <c r="I469" i="9"/>
  <c r="K469" i="9"/>
  <c r="I470" i="9"/>
  <c r="K470" i="9"/>
  <c r="I471" i="9"/>
  <c r="K471" i="9"/>
  <c r="I472" i="9"/>
  <c r="K472" i="9"/>
  <c r="I473" i="9"/>
  <c r="K473" i="9"/>
  <c r="I415" i="9"/>
  <c r="K415" i="9"/>
  <c r="I416" i="9"/>
  <c r="K416" i="9"/>
  <c r="I417" i="9"/>
  <c r="K417" i="9"/>
  <c r="I418" i="9"/>
  <c r="K418" i="9"/>
  <c r="I419" i="9"/>
  <c r="K419" i="9"/>
  <c r="I420" i="9"/>
  <c r="K420" i="9"/>
  <c r="I421" i="9"/>
  <c r="K421" i="9"/>
  <c r="I422" i="9"/>
  <c r="K422" i="9"/>
  <c r="I423" i="9"/>
  <c r="K423" i="9"/>
  <c r="I424" i="9"/>
  <c r="K424" i="9"/>
  <c r="I425" i="9"/>
  <c r="K425" i="9"/>
  <c r="I426" i="9"/>
  <c r="K426" i="9"/>
  <c r="I427" i="9"/>
  <c r="K427" i="9"/>
  <c r="I428" i="9"/>
  <c r="K428" i="9"/>
  <c r="I429" i="9"/>
  <c r="K429" i="9"/>
  <c r="I430" i="9"/>
  <c r="K430" i="9"/>
  <c r="I431" i="9"/>
  <c r="K431" i="9"/>
  <c r="I432" i="9"/>
  <c r="K432" i="9"/>
  <c r="I433" i="9"/>
  <c r="K433" i="9"/>
  <c r="I434" i="9"/>
  <c r="K434" i="9"/>
  <c r="I435" i="9"/>
  <c r="K435" i="9"/>
  <c r="I436" i="9"/>
  <c r="K436" i="9"/>
  <c r="I437" i="9"/>
  <c r="K437" i="9"/>
  <c r="I438" i="9"/>
  <c r="K438" i="9"/>
  <c r="I439" i="9"/>
  <c r="K439" i="9"/>
  <c r="I440" i="9"/>
  <c r="K440" i="9"/>
  <c r="I441" i="9"/>
  <c r="K441" i="9"/>
  <c r="I442" i="9"/>
  <c r="K442" i="9"/>
  <c r="I443" i="9"/>
  <c r="K443" i="9"/>
  <c r="I444" i="9"/>
  <c r="K444" i="9"/>
  <c r="I445" i="9"/>
  <c r="K445" i="9"/>
  <c r="I446" i="9"/>
  <c r="K446" i="9"/>
  <c r="I447" i="9"/>
  <c r="K447" i="9"/>
  <c r="I448" i="9"/>
  <c r="K448" i="9"/>
  <c r="I449" i="9"/>
  <c r="K449" i="9"/>
  <c r="I450" i="9"/>
  <c r="K450" i="9"/>
  <c r="I451" i="9"/>
  <c r="K451" i="9"/>
  <c r="I452" i="9"/>
  <c r="K452" i="9"/>
  <c r="I474" i="9"/>
  <c r="K474" i="9"/>
  <c r="I475" i="9"/>
  <c r="K475" i="9"/>
  <c r="I368"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K385" i="9"/>
  <c r="K386" i="9"/>
  <c r="K395" i="9"/>
  <c r="K400" i="9"/>
  <c r="K401" i="9"/>
  <c r="K402" i="9"/>
  <c r="K403" i="9"/>
  <c r="K408" i="9"/>
  <c r="K409" i="9"/>
  <c r="I361" i="9"/>
  <c r="K361" i="9"/>
  <c r="I362" i="9"/>
  <c r="K362" i="9"/>
  <c r="I363" i="9"/>
  <c r="K363" i="9"/>
  <c r="I364" i="9"/>
  <c r="K364" i="9"/>
  <c r="I365" i="9"/>
  <c r="K365" i="9"/>
  <c r="I366" i="9"/>
  <c r="K366" i="9"/>
  <c r="I367" i="9"/>
  <c r="K367" i="9"/>
  <c r="K368" i="9"/>
  <c r="K371" i="9"/>
  <c r="K372" i="9"/>
  <c r="K373" i="9"/>
  <c r="K374" i="9"/>
  <c r="K375" i="9"/>
  <c r="K376" i="9"/>
  <c r="K377" i="9"/>
  <c r="K378" i="9"/>
  <c r="K379" i="9"/>
  <c r="K380" i="9"/>
  <c r="K381" i="9"/>
  <c r="K382" i="9"/>
  <c r="K383" i="9"/>
  <c r="K384" i="9"/>
  <c r="K388" i="9"/>
  <c r="K389" i="9"/>
  <c r="K390" i="9"/>
  <c r="K391" i="9"/>
  <c r="K392" i="9"/>
  <c r="K393" i="9"/>
  <c r="K394" i="9"/>
  <c r="K396" i="9"/>
  <c r="K397" i="9"/>
  <c r="K398" i="9"/>
  <c r="K399" i="9"/>
  <c r="K404" i="9"/>
  <c r="K405" i="9"/>
  <c r="K406" i="9"/>
  <c r="K407" i="9"/>
  <c r="K411" i="9"/>
  <c r="K412" i="9"/>
  <c r="K413" i="9"/>
  <c r="I414" i="9"/>
  <c r="K414" i="9"/>
  <c r="I476" i="9"/>
  <c r="K476" i="9"/>
  <c r="I477" i="9"/>
  <c r="K477" i="9"/>
  <c r="I478" i="9"/>
  <c r="K478" i="9"/>
  <c r="I479" i="9"/>
  <c r="K479" i="9"/>
  <c r="I485" i="9"/>
  <c r="K485" i="9"/>
  <c r="I486" i="9"/>
  <c r="K486" i="9"/>
  <c r="I487" i="9"/>
  <c r="K487" i="9"/>
  <c r="I488" i="9"/>
  <c r="K488" i="9"/>
  <c r="I489" i="9"/>
  <c r="K489" i="9"/>
  <c r="I490" i="9"/>
  <c r="K490" i="9"/>
  <c r="I491" i="9"/>
  <c r="K491" i="9"/>
  <c r="I492" i="9"/>
  <c r="K492" i="9"/>
  <c r="I493" i="9"/>
  <c r="K493" i="9"/>
  <c r="I494" i="9"/>
  <c r="K494" i="9"/>
  <c r="I495" i="9"/>
  <c r="K495" i="9"/>
  <c r="I496" i="9"/>
  <c r="K496" i="9"/>
  <c r="I497" i="9"/>
  <c r="K497" i="9"/>
  <c r="I498" i="9"/>
  <c r="K498" i="9"/>
  <c r="K387" i="9" l="1"/>
  <c r="K410" i="9"/>
  <c r="D17" i="36"/>
  <c r="E17" i="36"/>
  <c r="F17" i="36"/>
  <c r="H17" i="36"/>
  <c r="K17" i="36"/>
  <c r="D70" i="36"/>
  <c r="E70" i="36"/>
  <c r="F70" i="36"/>
  <c r="H70" i="36"/>
  <c r="K70" i="36"/>
  <c r="D71" i="36"/>
  <c r="E71" i="36"/>
  <c r="F71" i="36"/>
  <c r="H71" i="36"/>
  <c r="K71" i="36"/>
  <c r="D72" i="36"/>
  <c r="E72" i="36"/>
  <c r="F72" i="36"/>
  <c r="H72" i="36"/>
  <c r="K72" i="36"/>
  <c r="D73" i="36"/>
  <c r="E73" i="36"/>
  <c r="F73" i="36"/>
  <c r="H73" i="36"/>
  <c r="K73" i="36"/>
  <c r="D74" i="36"/>
  <c r="E74" i="36"/>
  <c r="F74" i="36"/>
  <c r="H74" i="36"/>
  <c r="K74" i="36"/>
  <c r="D75" i="36"/>
  <c r="E75" i="36"/>
  <c r="F75" i="36"/>
  <c r="H75" i="36"/>
  <c r="K75" i="36"/>
  <c r="D76" i="36"/>
  <c r="E76" i="36"/>
  <c r="F76" i="36"/>
  <c r="H76" i="36"/>
  <c r="K76" i="36"/>
  <c r="D77" i="36"/>
  <c r="E77" i="36"/>
  <c r="F77" i="36"/>
  <c r="H77" i="36"/>
  <c r="K77" i="36"/>
  <c r="D78" i="36"/>
  <c r="E78" i="36"/>
  <c r="F78" i="36"/>
  <c r="H78" i="36"/>
  <c r="K78" i="36"/>
  <c r="D79" i="36"/>
  <c r="E79" i="36"/>
  <c r="F79" i="36"/>
  <c r="H79" i="36"/>
  <c r="K79" i="36"/>
  <c r="D80" i="36"/>
  <c r="E80" i="36"/>
  <c r="F80" i="36"/>
  <c r="H80" i="36"/>
  <c r="K80" i="36"/>
  <c r="D81" i="36"/>
  <c r="E81" i="36"/>
  <c r="F81" i="36"/>
  <c r="H81" i="36"/>
  <c r="K81" i="36"/>
  <c r="D82" i="36"/>
  <c r="E82" i="36"/>
  <c r="F82" i="36"/>
  <c r="H82" i="36"/>
  <c r="K82" i="36"/>
  <c r="D83" i="36"/>
  <c r="E83" i="36"/>
  <c r="F83" i="36"/>
  <c r="H83" i="36"/>
  <c r="K83" i="36"/>
  <c r="D84" i="36"/>
  <c r="E84" i="36"/>
  <c r="F84" i="36"/>
  <c r="H84" i="36"/>
  <c r="K84" i="36"/>
  <c r="K840" i="9" l="1"/>
  <c r="I1922" i="9" l="1"/>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21" i="9"/>
  <c r="I1538" i="9"/>
  <c r="I1539" i="9"/>
  <c r="I1540" i="9"/>
  <c r="I1542" i="9"/>
  <c r="I1543" i="9"/>
  <c r="I1544" i="9"/>
  <c r="I1545" i="9"/>
  <c r="I1546" i="9"/>
  <c r="I1547" i="9"/>
  <c r="I1548" i="9"/>
  <c r="I1549" i="9"/>
  <c r="I1550" i="9"/>
  <c r="I1551" i="9"/>
  <c r="I1552" i="9"/>
  <c r="I1553" i="9"/>
  <c r="I1554" i="9"/>
  <c r="I1537" i="9"/>
  <c r="I1466" i="9"/>
  <c r="I1467" i="9"/>
  <c r="I1468" i="9"/>
  <c r="I1470" i="9"/>
  <c r="I1471" i="9"/>
  <c r="I1472" i="9"/>
  <c r="I1473" i="9"/>
  <c r="I1474" i="9"/>
  <c r="I1475" i="9"/>
  <c r="I1476" i="9"/>
  <c r="I1477" i="9"/>
  <c r="I1478" i="9"/>
  <c r="I1479" i="9"/>
  <c r="I1480" i="9"/>
  <c r="I1481" i="9"/>
  <c r="I1482" i="9"/>
  <c r="I1465" i="9"/>
  <c r="I1305" i="9"/>
  <c r="I1306" i="9"/>
  <c r="I1307" i="9"/>
  <c r="I1309" i="9"/>
  <c r="I1310" i="9"/>
  <c r="I1311" i="9"/>
  <c r="I1312" i="9"/>
  <c r="I1313" i="9"/>
  <c r="I1314" i="9"/>
  <c r="I1315" i="9"/>
  <c r="I1316" i="9"/>
  <c r="I1317" i="9"/>
  <c r="I1318" i="9"/>
  <c r="I1319" i="9"/>
  <c r="I1320" i="9"/>
  <c r="I1321" i="9"/>
  <c r="I1304" i="9"/>
  <c r="I2191" i="9"/>
  <c r="K2191" i="9"/>
  <c r="I556" i="9" l="1"/>
  <c r="I557" i="9"/>
  <c r="I558" i="9"/>
  <c r="I559" i="9"/>
  <c r="I560" i="9"/>
  <c r="I561" i="9"/>
  <c r="I562" i="9"/>
  <c r="I563" i="9"/>
  <c r="I565" i="9"/>
  <c r="I566" i="9"/>
  <c r="I567" i="9"/>
  <c r="I568" i="9"/>
  <c r="I569" i="9"/>
  <c r="I570" i="9"/>
  <c r="I571" i="9"/>
  <c r="I572" i="9"/>
  <c r="I573" i="9"/>
  <c r="I574" i="9"/>
  <c r="I575" i="9"/>
  <c r="I576" i="9"/>
  <c r="I555" i="9"/>
  <c r="K2129" i="9" l="1"/>
  <c r="K2130" i="9" l="1"/>
  <c r="I2005" i="9"/>
  <c r="I2006" i="9" l="1"/>
  <c r="I1242" i="9"/>
  <c r="I1241" i="9"/>
  <c r="I1240" i="9"/>
  <c r="I1239" i="9"/>
  <c r="I1238" i="9"/>
  <c r="I1237" i="9"/>
  <c r="I1236" i="9"/>
  <c r="I1235" i="9"/>
  <c r="I1234" i="9"/>
  <c r="I1233" i="9"/>
  <c r="I1232" i="9"/>
  <c r="I1231" i="9"/>
  <c r="I1230" i="9"/>
  <c r="I1229" i="9"/>
  <c r="I1228" i="9"/>
  <c r="I1226" i="9"/>
  <c r="I1225" i="9"/>
  <c r="I1224" i="9"/>
  <c r="I1207" i="9"/>
  <c r="I1208" i="9"/>
  <c r="I1209" i="9"/>
  <c r="I1211" i="9"/>
  <c r="I1212" i="9"/>
  <c r="I1213" i="9"/>
  <c r="I1214" i="9"/>
  <c r="I1215" i="9"/>
  <c r="I1216" i="9"/>
  <c r="I1217" i="9"/>
  <c r="I1218" i="9"/>
  <c r="I1219" i="9"/>
  <c r="I1220" i="9"/>
  <c r="I1221" i="9"/>
  <c r="I1222" i="9"/>
  <c r="I1223" i="9"/>
  <c r="I1206" i="9"/>
  <c r="I1193" i="9"/>
  <c r="I1194" i="9"/>
  <c r="I1195" i="9"/>
  <c r="I1196" i="9"/>
  <c r="I1197" i="9"/>
  <c r="I1198" i="9"/>
  <c r="I1199" i="9"/>
  <c r="I1200" i="9"/>
  <c r="I1201" i="9"/>
  <c r="I1202" i="9"/>
  <c r="I1203" i="9"/>
  <c r="I1204" i="9"/>
  <c r="K11" i="36" l="1"/>
  <c r="K12" i="36"/>
  <c r="K13" i="36"/>
  <c r="K14" i="36"/>
  <c r="K15" i="36"/>
  <c r="K16" i="36"/>
  <c r="K85" i="36"/>
  <c r="K86" i="36"/>
  <c r="K87" i="36"/>
  <c r="K88" i="36"/>
  <c r="K89" i="36"/>
  <c r="K90" i="36"/>
  <c r="K91" i="36"/>
  <c r="K92" i="36"/>
  <c r="K93" i="36"/>
  <c r="K94" i="36"/>
  <c r="K95" i="36"/>
  <c r="K96" i="36"/>
  <c r="K97" i="36"/>
  <c r="K98" i="36"/>
  <c r="K99" i="36"/>
  <c r="K100" i="36"/>
  <c r="K101" i="36"/>
  <c r="K102" i="36"/>
  <c r="K103" i="36"/>
  <c r="K104" i="36"/>
  <c r="K105" i="36"/>
  <c r="K106" i="36"/>
  <c r="K107" i="36"/>
  <c r="K108" i="36"/>
  <c r="K109" i="36"/>
  <c r="K110" i="36"/>
  <c r="K111" i="36"/>
  <c r="K112" i="36"/>
  <c r="K113" i="36"/>
  <c r="K114" i="36"/>
  <c r="K115" i="36"/>
  <c r="K116" i="36"/>
  <c r="K117" i="36"/>
  <c r="K118" i="36"/>
  <c r="K119" i="36"/>
  <c r="K120" i="36"/>
  <c r="K121" i="36"/>
  <c r="K122" i="36"/>
  <c r="K123" i="36"/>
  <c r="H11" i="36"/>
  <c r="H12" i="36"/>
  <c r="H13" i="36"/>
  <c r="H14" i="36"/>
  <c r="H15" i="36"/>
  <c r="H16" i="36"/>
  <c r="H85" i="36"/>
  <c r="H86" i="36"/>
  <c r="H87" i="36"/>
  <c r="H88" i="36"/>
  <c r="H89" i="36"/>
  <c r="H90" i="36"/>
  <c r="H91" i="36"/>
  <c r="H92" i="36"/>
  <c r="H93" i="36"/>
  <c r="H94" i="36"/>
  <c r="H95" i="36"/>
  <c r="H96" i="36"/>
  <c r="H97" i="36"/>
  <c r="H98" i="36"/>
  <c r="H99" i="36"/>
  <c r="H100" i="36"/>
  <c r="H101" i="36"/>
  <c r="H102" i="36"/>
  <c r="H103" i="36"/>
  <c r="H104" i="36"/>
  <c r="H105" i="36"/>
  <c r="H106" i="36"/>
  <c r="H107" i="36"/>
  <c r="H108" i="36"/>
  <c r="H109" i="36"/>
  <c r="H110" i="36"/>
  <c r="H111" i="36"/>
  <c r="H112" i="36"/>
  <c r="H113" i="36"/>
  <c r="H114" i="36"/>
  <c r="H115" i="36"/>
  <c r="H116" i="36"/>
  <c r="H117" i="36"/>
  <c r="H118" i="36"/>
  <c r="H119" i="36"/>
  <c r="H120" i="36"/>
  <c r="H121" i="36"/>
  <c r="H122" i="36"/>
  <c r="H123" i="36"/>
  <c r="I5" i="9"/>
  <c r="I1790" i="9"/>
  <c r="I1791" i="9"/>
  <c r="I1792" i="9"/>
  <c r="I1793" i="9"/>
  <c r="I1795" i="9"/>
  <c r="I1796" i="9"/>
  <c r="I1797" i="9"/>
  <c r="I1798" i="9"/>
  <c r="I1799" i="9"/>
  <c r="I1800" i="9"/>
  <c r="I1801" i="9"/>
  <c r="I1802" i="9"/>
  <c r="I1803" i="9"/>
  <c r="I1804" i="9"/>
  <c r="I1805" i="9"/>
  <c r="I1806" i="9"/>
  <c r="I1807" i="9"/>
  <c r="I1789" i="9"/>
  <c r="I1772" i="9"/>
  <c r="I1773" i="9"/>
  <c r="I1774" i="9"/>
  <c r="I1775" i="9"/>
  <c r="I1779" i="9"/>
  <c r="I1780" i="9"/>
  <c r="I1781" i="9"/>
  <c r="I1782" i="9"/>
  <c r="I1783" i="9"/>
  <c r="I1784" i="9"/>
  <c r="I1785" i="9"/>
  <c r="I1786" i="9"/>
  <c r="I1787" i="9"/>
  <c r="I1788" i="9"/>
  <c r="I1754" i="9"/>
  <c r="I1755" i="9"/>
  <c r="I1756" i="9"/>
  <c r="I1757" i="9"/>
  <c r="I1760" i="9"/>
  <c r="I1761" i="9"/>
  <c r="I1762" i="9"/>
  <c r="I1763" i="9"/>
  <c r="I1764" i="9"/>
  <c r="I1765" i="9"/>
  <c r="I1766" i="9"/>
  <c r="I1767" i="9"/>
  <c r="I1768" i="9"/>
  <c r="I1769" i="9"/>
  <c r="I1770" i="9"/>
  <c r="I1771" i="9"/>
  <c r="I1736" i="9"/>
  <c r="I1737" i="9"/>
  <c r="I1738" i="9"/>
  <c r="I1741" i="9"/>
  <c r="I1742" i="9"/>
  <c r="I1743" i="9"/>
  <c r="I1744" i="9"/>
  <c r="I1745" i="9"/>
  <c r="I1746" i="9"/>
  <c r="I1747" i="9"/>
  <c r="I1748" i="9"/>
  <c r="I1749" i="9"/>
  <c r="I1750" i="9"/>
  <c r="I1751" i="9"/>
  <c r="I1752" i="9"/>
  <c r="I1753" i="9"/>
  <c r="I1719" i="9"/>
  <c r="I1720" i="9"/>
  <c r="I1721" i="9"/>
  <c r="I1724" i="9"/>
  <c r="I1725" i="9"/>
  <c r="I1726" i="9"/>
  <c r="I1727" i="9"/>
  <c r="I1728" i="9"/>
  <c r="I1729" i="9"/>
  <c r="I1730" i="9"/>
  <c r="I1731" i="9"/>
  <c r="I1732" i="9"/>
  <c r="I1733" i="9"/>
  <c r="I1734" i="9"/>
  <c r="I1735" i="9"/>
  <c r="I1718" i="9"/>
  <c r="I1699" i="9"/>
  <c r="I1700" i="9"/>
  <c r="I1701" i="9"/>
  <c r="I1702" i="9"/>
  <c r="I1705" i="9"/>
  <c r="I1706" i="9"/>
  <c r="I1707" i="9"/>
  <c r="I1708" i="9"/>
  <c r="I1709" i="9"/>
  <c r="I1710" i="9"/>
  <c r="I1711" i="9"/>
  <c r="I1712" i="9"/>
  <c r="I1713" i="9"/>
  <c r="I1714" i="9"/>
  <c r="I1715" i="9"/>
  <c r="I1716" i="9"/>
  <c r="I1676" i="9"/>
  <c r="I1677" i="9"/>
  <c r="I1678" i="9"/>
  <c r="I1679" i="9"/>
  <c r="I1680" i="9"/>
  <c r="I1681" i="9"/>
  <c r="I1682" i="9"/>
  <c r="I1683" i="9"/>
  <c r="I1687" i="9"/>
  <c r="I1688" i="9"/>
  <c r="I1689" i="9"/>
  <c r="I1690" i="9"/>
  <c r="I1691" i="9"/>
  <c r="I1692" i="9"/>
  <c r="I1693" i="9"/>
  <c r="I1694" i="9"/>
  <c r="I1695" i="9"/>
  <c r="I1696" i="9"/>
  <c r="I1697" i="9"/>
  <c r="I1698" i="9"/>
  <c r="I1665" i="9"/>
  <c r="I1666" i="9"/>
  <c r="I1664" i="9"/>
  <c r="I1663" i="9"/>
  <c r="I3156" i="9" l="1"/>
  <c r="I3157" i="9"/>
  <c r="I3158" i="9"/>
  <c r="K3158" i="9"/>
  <c r="K3159" i="9"/>
  <c r="K3160" i="9"/>
  <c r="K3161" i="9"/>
  <c r="K3162" i="9"/>
  <c r="K3163" i="9"/>
  <c r="K3164" i="9"/>
  <c r="K3165" i="9"/>
  <c r="K3166" i="9"/>
  <c r="K3167" i="9"/>
  <c r="K3168" i="9"/>
  <c r="K3169" i="9"/>
  <c r="K3170" i="9"/>
  <c r="K3171" i="9"/>
  <c r="K3172" i="9"/>
  <c r="K3173" i="9"/>
  <c r="K3174" i="9"/>
  <c r="K3175" i="9"/>
  <c r="K3176" i="9"/>
  <c r="K3177" i="9"/>
  <c r="K3178" i="9"/>
  <c r="K3179" i="9"/>
  <c r="K3180" i="9"/>
  <c r="K3181" i="9"/>
  <c r="K3182" i="9"/>
  <c r="K3183" i="9"/>
  <c r="K3184" i="9"/>
  <c r="K3185" i="9"/>
  <c r="K3186" i="9"/>
  <c r="K3187" i="9"/>
  <c r="K3188" i="9"/>
  <c r="K3189" i="9"/>
  <c r="K3156" i="9"/>
  <c r="K3157" i="9"/>
  <c r="I3452" i="9" l="1"/>
  <c r="K3452" i="9"/>
  <c r="I3453" i="9"/>
  <c r="K3453" i="9"/>
  <c r="I2820" i="9"/>
  <c r="K2820" i="9"/>
  <c r="I2495" i="9"/>
  <c r="K2495" i="9"/>
  <c r="I2496" i="9"/>
  <c r="K2496" i="9"/>
  <c r="I2165" i="9"/>
  <c r="K2165" i="9"/>
  <c r="I2166" i="9"/>
  <c r="K2166" i="9"/>
  <c r="I2803" i="9"/>
  <c r="K2803" i="9"/>
  <c r="I2804" i="9"/>
  <c r="K2804" i="9"/>
  <c r="I2526" i="9"/>
  <c r="K2526" i="9"/>
  <c r="I2527" i="9"/>
  <c r="K2527" i="9"/>
  <c r="I2511" i="9"/>
  <c r="K2511" i="9"/>
  <c r="I2512" i="9"/>
  <c r="K2512" i="9"/>
  <c r="I2180" i="9"/>
  <c r="K2180" i="9"/>
  <c r="I2181" i="9"/>
  <c r="K2181" i="9"/>
  <c r="I2315" i="9"/>
  <c r="K2315" i="9"/>
  <c r="I2446" i="9"/>
  <c r="K2446" i="9"/>
  <c r="I2432" i="9"/>
  <c r="K2432" i="9"/>
  <c r="I2433" i="9"/>
  <c r="K2433" i="9"/>
  <c r="I2415" i="9"/>
  <c r="K2415" i="9"/>
  <c r="I2416" i="9"/>
  <c r="K2416" i="9"/>
  <c r="I3429" i="9"/>
  <c r="K3429" i="9"/>
  <c r="I3430" i="9"/>
  <c r="K3430" i="9"/>
  <c r="I2720" i="9"/>
  <c r="K2720" i="9"/>
  <c r="I2721" i="9"/>
  <c r="K2721" i="9"/>
  <c r="I2382" i="9"/>
  <c r="K2382" i="9"/>
  <c r="I2365" i="9"/>
  <c r="K2365" i="9"/>
  <c r="I2366" i="9"/>
  <c r="K2366" i="9"/>
  <c r="I2282" i="9"/>
  <c r="K2282" i="9"/>
  <c r="I2283" i="9"/>
  <c r="K2283" i="9"/>
  <c r="I2299" i="9"/>
  <c r="K2299" i="9"/>
  <c r="I2265" i="9"/>
  <c r="K2265" i="9"/>
  <c r="I2266" i="9"/>
  <c r="K2266" i="9"/>
  <c r="I2231" i="9"/>
  <c r="K2231" i="9"/>
  <c r="I2232" i="9"/>
  <c r="K2232" i="9"/>
  <c r="I2214" i="9"/>
  <c r="K2214" i="9"/>
  <c r="I2215" i="9"/>
  <c r="K2215" i="9"/>
  <c r="I2197" i="9"/>
  <c r="K2197" i="9"/>
  <c r="I2198" i="9"/>
  <c r="K2198" i="9"/>
  <c r="I2583" i="9"/>
  <c r="K2583" i="9"/>
  <c r="I2584" i="9"/>
  <c r="K2584" i="9"/>
  <c r="I2566" i="9"/>
  <c r="K2566" i="9"/>
  <c r="I2567" i="9"/>
  <c r="K2567" i="9"/>
  <c r="I2600" i="9"/>
  <c r="K2600" i="9"/>
  <c r="I2601" i="9"/>
  <c r="K2601" i="9"/>
  <c r="K2754" i="9"/>
  <c r="K2755" i="9"/>
  <c r="I2754" i="9"/>
  <c r="I2755" i="9"/>
  <c r="K2772" i="9"/>
  <c r="K2773" i="9"/>
  <c r="I2772" i="9"/>
  <c r="I2773" i="9"/>
  <c r="I2789" i="9"/>
  <c r="I2790" i="9"/>
  <c r="K2789" i="9"/>
  <c r="K2790" i="9"/>
  <c r="K2479" i="9"/>
  <c r="K2480" i="9"/>
  <c r="I2479" i="9"/>
  <c r="I2480" i="9"/>
  <c r="K3395" i="9"/>
  <c r="K3396" i="9"/>
  <c r="I3395" i="9"/>
  <c r="I3396" i="9"/>
  <c r="K2462" i="9"/>
  <c r="K2463" i="9"/>
  <c r="I2462" i="9"/>
  <c r="I2463" i="9"/>
  <c r="K2737" i="9"/>
  <c r="K2738" i="9"/>
  <c r="I2737" i="9"/>
  <c r="I2738" i="9"/>
  <c r="K2348" i="9"/>
  <c r="K2349" i="9"/>
  <c r="I2348" i="9"/>
  <c r="I2349" i="9"/>
  <c r="K2398" i="9"/>
  <c r="K2399" i="9"/>
  <c r="I2398" i="9"/>
  <c r="I2399" i="9"/>
  <c r="K2331" i="9"/>
  <c r="K2332" i="9"/>
  <c r="I2331" i="9"/>
  <c r="I2332" i="9"/>
  <c r="K2248" i="9"/>
  <c r="K2249" i="9"/>
  <c r="I2248" i="9"/>
  <c r="I2249" i="9"/>
  <c r="K2635" i="9"/>
  <c r="K2636" i="9"/>
  <c r="I2635" i="9"/>
  <c r="I2636" i="9"/>
  <c r="K2703" i="9"/>
  <c r="K2704" i="9"/>
  <c r="I2703" i="9"/>
  <c r="I2704" i="9"/>
  <c r="K2617" i="9"/>
  <c r="K2618" i="9"/>
  <c r="I2617" i="9"/>
  <c r="I2618" i="9"/>
  <c r="K2669" i="9"/>
  <c r="K2670" i="9"/>
  <c r="I2669" i="9"/>
  <c r="I2670" i="9"/>
  <c r="K2686" i="9"/>
  <c r="K2687" i="9"/>
  <c r="I2686" i="9"/>
  <c r="I2687" i="9"/>
  <c r="K2652" i="9"/>
  <c r="K2653" i="9"/>
  <c r="I2652" i="9"/>
  <c r="I2653" i="9"/>
  <c r="K1447" i="9"/>
  <c r="I1447" i="9"/>
  <c r="K1114" i="9"/>
  <c r="I1114" i="9"/>
  <c r="K1518" i="9"/>
  <c r="I1518" i="9"/>
  <c r="K1554" i="9"/>
  <c r="K1824" i="9"/>
  <c r="I1824" i="9"/>
  <c r="K1536" i="9"/>
  <c r="I1536" i="9"/>
  <c r="K1500" i="9"/>
  <c r="I1500" i="9"/>
  <c r="K1482" i="9"/>
  <c r="K1375" i="9"/>
  <c r="I1375" i="9"/>
  <c r="K1429" i="9"/>
  <c r="I1429" i="9"/>
  <c r="K1411" i="9"/>
  <c r="I1411" i="9"/>
  <c r="K1393" i="9"/>
  <c r="I1393" i="9"/>
  <c r="K1357" i="9"/>
  <c r="I1357" i="9"/>
  <c r="K1339" i="9"/>
  <c r="I1339" i="9"/>
  <c r="K1321" i="9"/>
  <c r="K1279" i="9"/>
  <c r="I1279" i="9"/>
  <c r="K1297" i="9"/>
  <c r="I1297" i="9"/>
  <c r="K1624" i="9"/>
  <c r="I1624" i="9"/>
  <c r="K1643" i="9"/>
  <c r="I1643" i="9"/>
  <c r="K1589" i="9"/>
  <c r="I1589" i="9"/>
  <c r="K1259" i="9"/>
  <c r="I1259" i="9"/>
  <c r="K1241" i="9"/>
  <c r="K1223" i="9"/>
  <c r="K1204" i="9"/>
  <c r="K1186" i="9"/>
  <c r="K1169" i="9"/>
  <c r="I1169" i="9"/>
  <c r="K1151" i="9"/>
  <c r="I1151" i="9"/>
  <c r="K1660" i="9"/>
  <c r="I1660" i="9"/>
  <c r="K60" i="9"/>
  <c r="I60" i="9"/>
  <c r="K722" i="9"/>
  <c r="I722" i="9"/>
  <c r="K31" i="9"/>
  <c r="I31" i="9"/>
  <c r="K1133" i="9"/>
  <c r="I1133" i="9"/>
  <c r="K756" i="9"/>
  <c r="I756" i="9"/>
  <c r="K739" i="9"/>
  <c r="I739" i="9"/>
  <c r="K43" i="9"/>
  <c r="I43" i="9"/>
  <c r="K1807" i="9"/>
  <c r="K1789" i="9"/>
  <c r="K1771" i="9"/>
  <c r="K1753" i="9"/>
  <c r="K1735" i="9"/>
  <c r="K1716" i="9"/>
  <c r="K1698" i="9"/>
  <c r="K1680" i="9"/>
  <c r="K269" i="9" l="1"/>
  <c r="I269" i="9"/>
  <c r="K664" i="9"/>
  <c r="I664" i="9"/>
  <c r="K648" i="9"/>
  <c r="I648" i="9"/>
  <c r="K630" i="9"/>
  <c r="I630" i="9"/>
  <c r="K360" i="9"/>
  <c r="I360" i="9"/>
  <c r="K612" i="9"/>
  <c r="I612" i="9"/>
  <c r="K342" i="9"/>
  <c r="I342" i="9"/>
  <c r="K191" i="9"/>
  <c r="I191" i="9"/>
  <c r="K1060" i="9"/>
  <c r="I1060" i="9"/>
  <c r="K1042" i="9"/>
  <c r="I1042" i="9"/>
  <c r="K576" i="9"/>
  <c r="K594" i="9"/>
  <c r="I594" i="9"/>
  <c r="K324" i="9"/>
  <c r="I324" i="9"/>
  <c r="K173" i="9"/>
  <c r="I173" i="9"/>
  <c r="K136" i="9"/>
  <c r="I136" i="9"/>
  <c r="K988" i="9"/>
  <c r="I988" i="9"/>
  <c r="K536" i="9"/>
  <c r="I536" i="9"/>
  <c r="K517" i="9"/>
  <c r="I517" i="9"/>
  <c r="K231" i="9"/>
  <c r="I231" i="9"/>
  <c r="K250" i="9"/>
  <c r="I250" i="9"/>
  <c r="K211" i="9"/>
  <c r="I211" i="9"/>
  <c r="K118" i="9"/>
  <c r="I118" i="9"/>
  <c r="K99" i="9"/>
  <c r="I99" i="9"/>
  <c r="K79" i="9"/>
  <c r="I79" i="9"/>
  <c r="K822" i="9"/>
  <c r="I822" i="9"/>
  <c r="K787" i="9"/>
  <c r="I787" i="9"/>
  <c r="K841" i="9"/>
  <c r="K1024" i="9" l="1"/>
  <c r="I1024" i="9"/>
  <c r="K1078" i="9"/>
  <c r="I1078" i="9"/>
  <c r="I1096" i="9"/>
  <c r="K1096" i="9"/>
  <c r="K705" i="9"/>
  <c r="I705" i="9"/>
  <c r="K686" i="9"/>
  <c r="I686" i="9"/>
  <c r="K1006" i="9"/>
  <c r="I1006" i="9"/>
  <c r="K306" i="9"/>
  <c r="I306" i="9"/>
  <c r="K554" i="9"/>
  <c r="I554" i="9"/>
  <c r="K288" i="9"/>
  <c r="I288" i="9"/>
  <c r="I155" i="9"/>
  <c r="K155" i="9"/>
  <c r="K896" i="9"/>
  <c r="I896" i="9"/>
  <c r="K878" i="9"/>
  <c r="I878" i="9"/>
  <c r="K933" i="9"/>
  <c r="I933" i="9"/>
  <c r="I952" i="9"/>
  <c r="K952" i="9"/>
  <c r="I915" i="9"/>
  <c r="K915" i="9"/>
  <c r="K2006" i="9" l="1"/>
  <c r="I2693" i="9" l="1"/>
  <c r="I2694" i="9"/>
  <c r="I2695" i="9"/>
  <c r="I2696" i="9"/>
  <c r="I2697" i="9"/>
  <c r="I2698" i="9"/>
  <c r="I2699" i="9"/>
  <c r="I2700" i="9"/>
  <c r="I2701" i="9"/>
  <c r="I2702" i="9"/>
  <c r="I2705" i="9"/>
  <c r="I2706" i="9"/>
  <c r="I2707" i="9"/>
  <c r="I2708" i="9"/>
  <c r="I2709" i="9"/>
  <c r="I2710" i="9"/>
  <c r="I2711" i="9"/>
  <c r="I2712" i="9"/>
  <c r="I2713" i="9"/>
  <c r="I2714" i="9"/>
  <c r="I2715" i="9"/>
  <c r="I2716" i="9"/>
  <c r="I2717" i="9"/>
  <c r="I2718" i="9"/>
  <c r="I2719" i="9"/>
  <c r="I2722" i="9"/>
  <c r="I2723" i="9"/>
  <c r="I2724" i="9"/>
  <c r="I2725" i="9"/>
  <c r="I2726" i="9"/>
  <c r="I2727" i="9"/>
  <c r="I2728" i="9"/>
  <c r="I2729" i="9"/>
  <c r="I2730" i="9"/>
  <c r="I2731" i="9"/>
  <c r="I2732" i="9"/>
  <c r="I2733" i="9"/>
  <c r="I2734" i="9"/>
  <c r="I2735" i="9"/>
  <c r="I2736" i="9"/>
  <c r="I2739" i="9"/>
  <c r="I2740" i="9"/>
  <c r="I2741" i="9"/>
  <c r="I2742" i="9"/>
  <c r="I2743" i="9"/>
  <c r="I2744" i="9"/>
  <c r="I2745" i="9"/>
  <c r="I2746" i="9"/>
  <c r="I2747" i="9"/>
  <c r="I2748" i="9"/>
  <c r="I2749" i="9"/>
  <c r="I2750" i="9"/>
  <c r="I2751" i="9"/>
  <c r="I2752" i="9"/>
  <c r="I2753" i="9"/>
  <c r="I2756" i="9"/>
  <c r="I2757" i="9"/>
  <c r="I2758" i="9"/>
  <c r="I2759" i="9"/>
  <c r="I2760" i="9"/>
  <c r="I2761" i="9"/>
  <c r="I2762" i="9"/>
  <c r="I2763" i="9"/>
  <c r="I2764" i="9"/>
  <c r="I2765" i="9"/>
  <c r="I2766" i="9"/>
  <c r="I2767" i="9"/>
  <c r="I2768" i="9"/>
  <c r="I2769" i="9"/>
  <c r="I2770" i="9"/>
  <c r="I2771" i="9"/>
  <c r="I2774" i="9"/>
  <c r="I2775" i="9"/>
  <c r="I2776" i="9"/>
  <c r="I2777" i="9"/>
  <c r="I2778" i="9"/>
  <c r="I2779" i="9"/>
  <c r="I2780" i="9"/>
  <c r="I2781" i="9"/>
  <c r="I2782" i="9"/>
  <c r="I2783" i="9"/>
  <c r="I2784" i="9"/>
  <c r="I2785" i="9"/>
  <c r="I2786" i="9"/>
  <c r="I2787" i="9"/>
  <c r="I2788" i="9"/>
  <c r="I2791" i="9"/>
  <c r="I2792" i="9"/>
  <c r="I2793" i="9"/>
  <c r="I2794" i="9"/>
  <c r="I2795" i="9"/>
  <c r="I2796" i="9"/>
  <c r="I2797" i="9"/>
  <c r="I2798" i="9"/>
  <c r="I2799" i="9"/>
  <c r="I2800" i="9"/>
  <c r="I2801" i="9"/>
  <c r="I2802" i="9"/>
  <c r="I2805" i="9"/>
  <c r="I2806" i="9"/>
  <c r="I2807" i="9"/>
  <c r="I2808" i="9"/>
  <c r="I2809" i="9"/>
  <c r="I2810" i="9"/>
  <c r="I2811" i="9"/>
  <c r="I2812" i="9"/>
  <c r="I2813" i="9"/>
  <c r="I2814" i="9"/>
  <c r="I2815" i="9"/>
  <c r="I2816" i="9"/>
  <c r="I2817" i="9"/>
  <c r="I2818" i="9"/>
  <c r="I2819" i="9"/>
  <c r="I2821" i="9"/>
  <c r="I2822" i="9"/>
  <c r="I2823" i="9"/>
  <c r="I2824" i="9"/>
  <c r="I2825" i="9"/>
  <c r="I2826" i="9"/>
  <c r="I2827" i="9"/>
  <c r="I2828" i="9"/>
  <c r="I2829" i="9"/>
  <c r="I2830" i="9"/>
  <c r="I2831" i="9"/>
  <c r="I2832" i="9"/>
  <c r="I2833" i="9"/>
  <c r="I2834" i="9"/>
  <c r="I2835" i="9"/>
  <c r="I2836" i="9"/>
  <c r="I2837" i="9"/>
  <c r="I2838" i="9"/>
  <c r="I2839" i="9"/>
  <c r="I2840" i="9"/>
  <c r="I2841" i="9"/>
  <c r="I2842" i="9"/>
  <c r="I2843" i="9"/>
  <c r="I2844" i="9"/>
  <c r="I2845" i="9"/>
  <c r="I2846" i="9"/>
  <c r="I2847" i="9"/>
  <c r="I2848" i="9"/>
  <c r="I2849" i="9"/>
  <c r="I2850" i="9"/>
  <c r="I2851" i="9"/>
  <c r="I2852" i="9"/>
  <c r="I2853" i="9"/>
  <c r="I2854" i="9"/>
  <c r="I2855" i="9"/>
  <c r="I2856" i="9"/>
  <c r="I2857" i="9"/>
  <c r="I2858" i="9"/>
  <c r="I2859" i="9"/>
  <c r="I2860" i="9"/>
  <c r="I2861" i="9"/>
  <c r="I2862" i="9"/>
  <c r="I2863" i="9"/>
  <c r="I2864" i="9"/>
  <c r="I2865" i="9"/>
  <c r="I2866" i="9"/>
  <c r="I2867" i="9"/>
  <c r="I2868" i="9"/>
  <c r="I2869" i="9"/>
  <c r="I2870" i="9"/>
  <c r="I2871" i="9"/>
  <c r="I2872" i="9"/>
  <c r="I2873" i="9"/>
  <c r="I2874" i="9"/>
  <c r="I2875" i="9"/>
  <c r="I2876" i="9"/>
  <c r="I2877" i="9"/>
  <c r="I2878" i="9"/>
  <c r="I2879" i="9"/>
  <c r="I2880" i="9"/>
  <c r="I2881" i="9"/>
  <c r="I2882" i="9"/>
  <c r="I2883" i="9"/>
  <c r="I2884" i="9"/>
  <c r="I2885" i="9"/>
  <c r="I2886" i="9"/>
  <c r="I2887" i="9"/>
  <c r="I2888" i="9"/>
  <c r="I2889" i="9"/>
  <c r="I2890" i="9"/>
  <c r="I2891" i="9"/>
  <c r="I2892" i="9"/>
  <c r="I2893" i="9"/>
  <c r="I2894" i="9"/>
  <c r="I2895" i="9"/>
  <c r="I2896" i="9"/>
  <c r="I2897" i="9"/>
  <c r="I2898" i="9"/>
  <c r="I2899" i="9"/>
  <c r="I2900" i="9"/>
  <c r="I2901" i="9"/>
  <c r="I2902" i="9"/>
  <c r="I2903" i="9"/>
  <c r="I2904" i="9"/>
  <c r="I2905" i="9"/>
  <c r="I2906" i="9"/>
  <c r="I2907" i="9"/>
  <c r="I2908" i="9"/>
  <c r="I2909" i="9"/>
  <c r="I2910" i="9"/>
  <c r="I2911" i="9"/>
  <c r="I2912" i="9"/>
  <c r="I2913" i="9"/>
  <c r="I2914" i="9"/>
  <c r="I2915" i="9"/>
  <c r="I2916" i="9"/>
  <c r="I2917" i="9"/>
  <c r="I2918" i="9"/>
  <c r="I2919" i="9"/>
  <c r="I2920" i="9"/>
  <c r="I2921" i="9"/>
  <c r="I2922" i="9"/>
  <c r="I2923" i="9"/>
  <c r="I2924" i="9"/>
  <c r="I2925" i="9"/>
  <c r="I2926" i="9"/>
  <c r="I2927" i="9"/>
  <c r="I2928" i="9"/>
  <c r="I2929" i="9"/>
  <c r="I2930" i="9"/>
  <c r="I2931" i="9"/>
  <c r="I2932" i="9"/>
  <c r="I2933" i="9"/>
  <c r="I2934" i="9"/>
  <c r="I2935" i="9"/>
  <c r="I2936" i="9"/>
  <c r="I2937" i="9"/>
  <c r="I2938" i="9"/>
  <c r="I2939" i="9"/>
  <c r="I2940" i="9"/>
  <c r="I2941" i="9"/>
  <c r="I2942" i="9"/>
  <c r="I2943" i="9"/>
  <c r="I2944" i="9"/>
  <c r="I2945" i="9"/>
  <c r="I2946" i="9"/>
  <c r="I2947" i="9"/>
  <c r="I2948" i="9"/>
  <c r="I2949" i="9"/>
  <c r="I2950" i="9"/>
  <c r="I2951" i="9"/>
  <c r="I2952" i="9"/>
  <c r="I2953" i="9"/>
  <c r="I2954" i="9"/>
  <c r="I2955" i="9"/>
  <c r="I2956" i="9"/>
  <c r="I2957" i="9"/>
  <c r="I2958" i="9"/>
  <c r="I2959" i="9"/>
  <c r="I2960" i="9"/>
  <c r="I2961" i="9"/>
  <c r="I2962" i="9"/>
  <c r="I2963" i="9"/>
  <c r="I2964" i="9"/>
  <c r="I2965" i="9"/>
  <c r="I2966" i="9"/>
  <c r="I2967" i="9"/>
  <c r="I2968" i="9"/>
  <c r="I2969" i="9"/>
  <c r="I2970" i="9"/>
  <c r="I2971" i="9"/>
  <c r="I2972" i="9"/>
  <c r="I2973" i="9"/>
  <c r="I2974" i="9"/>
  <c r="I2975" i="9"/>
  <c r="I2976" i="9"/>
  <c r="I2977" i="9"/>
  <c r="I2978" i="9"/>
  <c r="I2979" i="9"/>
  <c r="I2980" i="9"/>
  <c r="I2981" i="9"/>
  <c r="I2982" i="9"/>
  <c r="I2983" i="9"/>
  <c r="I2984" i="9"/>
  <c r="I2985" i="9"/>
  <c r="I2986" i="9"/>
  <c r="I2987" i="9"/>
  <c r="I2988" i="9"/>
  <c r="I2989" i="9"/>
  <c r="I2990" i="9"/>
  <c r="I2991" i="9"/>
  <c r="I2992" i="9"/>
  <c r="I2993" i="9"/>
  <c r="I2994" i="9"/>
  <c r="I2995" i="9"/>
  <c r="I2996" i="9"/>
  <c r="I2997" i="9"/>
  <c r="I2998" i="9"/>
  <c r="I2999" i="9"/>
  <c r="I3000" i="9"/>
  <c r="I3001" i="9"/>
  <c r="I3002" i="9"/>
  <c r="I3003" i="9"/>
  <c r="I3004" i="9"/>
  <c r="I3005" i="9"/>
  <c r="I3006" i="9"/>
  <c r="I3007" i="9"/>
  <c r="I3008" i="9"/>
  <c r="I3009" i="9"/>
  <c r="I3010" i="9"/>
  <c r="I3011" i="9"/>
  <c r="I3012" i="9"/>
  <c r="I3013" i="9"/>
  <c r="I3014" i="9"/>
  <c r="I3015" i="9"/>
  <c r="I3016" i="9"/>
  <c r="I3017" i="9"/>
  <c r="I3018" i="9"/>
  <c r="I3019" i="9"/>
  <c r="I3020" i="9"/>
  <c r="I3021" i="9"/>
  <c r="I3022" i="9"/>
  <c r="I3023" i="9"/>
  <c r="I3024" i="9"/>
  <c r="I3025" i="9"/>
  <c r="I3026" i="9"/>
  <c r="I3027" i="9"/>
  <c r="I3028" i="9"/>
  <c r="I3029" i="9"/>
  <c r="I3030" i="9"/>
  <c r="I3031" i="9"/>
  <c r="I3032" i="9"/>
  <c r="I3033" i="9"/>
  <c r="I3034" i="9"/>
  <c r="I3035" i="9"/>
  <c r="I3036" i="9"/>
  <c r="I3037" i="9"/>
  <c r="I3038" i="9"/>
  <c r="I3039" i="9"/>
  <c r="I3040" i="9"/>
  <c r="I3041" i="9"/>
  <c r="I3042" i="9"/>
  <c r="I3043" i="9"/>
  <c r="I3044" i="9"/>
  <c r="I3045" i="9"/>
  <c r="I3046" i="9"/>
  <c r="I3047" i="9"/>
  <c r="I3048" i="9"/>
  <c r="I3049" i="9"/>
  <c r="I3050" i="9"/>
  <c r="I3051" i="9"/>
  <c r="I3052" i="9"/>
  <c r="I3053" i="9"/>
  <c r="I3054" i="9"/>
  <c r="I3055" i="9"/>
  <c r="I3056" i="9"/>
  <c r="I3057" i="9"/>
  <c r="I3058" i="9"/>
  <c r="I3059" i="9"/>
  <c r="I3060" i="9"/>
  <c r="I3061" i="9"/>
  <c r="I3062" i="9"/>
  <c r="I3063" i="9"/>
  <c r="I3064" i="9"/>
  <c r="I3065" i="9"/>
  <c r="I3066" i="9"/>
  <c r="I3067" i="9"/>
  <c r="I3068" i="9"/>
  <c r="I3069" i="9"/>
  <c r="I3070" i="9"/>
  <c r="I3071" i="9"/>
  <c r="I3072" i="9"/>
  <c r="I3073" i="9"/>
  <c r="I3074" i="9"/>
  <c r="I3075" i="9"/>
  <c r="I3076" i="9"/>
  <c r="I3077" i="9"/>
  <c r="I3078" i="9"/>
  <c r="I3079" i="9"/>
  <c r="I3080" i="9"/>
  <c r="I3081" i="9"/>
  <c r="I3082" i="9"/>
  <c r="I3083" i="9"/>
  <c r="I3084" i="9"/>
  <c r="I3085" i="9"/>
  <c r="I3086" i="9"/>
  <c r="I3087" i="9"/>
  <c r="I3088" i="9"/>
  <c r="I3089" i="9"/>
  <c r="I3090" i="9"/>
  <c r="I3091" i="9"/>
  <c r="I3092" i="9"/>
  <c r="I3093" i="9"/>
  <c r="I3094" i="9"/>
  <c r="I3095" i="9"/>
  <c r="I3096" i="9"/>
  <c r="I3097" i="9"/>
  <c r="I3098" i="9"/>
  <c r="I3099" i="9"/>
  <c r="I3100" i="9"/>
  <c r="I3101" i="9"/>
  <c r="I3102" i="9"/>
  <c r="I3103" i="9"/>
  <c r="I3104" i="9"/>
  <c r="I3105" i="9"/>
  <c r="I3106" i="9"/>
  <c r="I3107" i="9"/>
  <c r="I3108" i="9"/>
  <c r="I3109" i="9"/>
  <c r="I3110" i="9"/>
  <c r="I3111" i="9"/>
  <c r="I3112" i="9"/>
  <c r="I3113" i="9"/>
  <c r="I3114" i="9"/>
  <c r="I3115" i="9"/>
  <c r="I3116" i="9"/>
  <c r="I3117" i="9"/>
  <c r="I3118" i="9"/>
  <c r="I3119" i="9"/>
  <c r="I3120" i="9"/>
  <c r="I3121" i="9"/>
  <c r="I3122" i="9"/>
  <c r="I3123" i="9"/>
  <c r="I3124" i="9"/>
  <c r="I3125" i="9"/>
  <c r="I3126" i="9"/>
  <c r="I3127" i="9"/>
  <c r="I3128" i="9"/>
  <c r="I3129" i="9"/>
  <c r="I3130" i="9"/>
  <c r="I3131" i="9"/>
  <c r="I3132" i="9"/>
  <c r="I3133" i="9"/>
  <c r="I3134" i="9"/>
  <c r="I3135" i="9"/>
  <c r="I3136" i="9"/>
  <c r="I3137" i="9"/>
  <c r="I3138" i="9"/>
  <c r="I3139" i="9"/>
  <c r="I3140" i="9"/>
  <c r="I3141" i="9"/>
  <c r="I3142" i="9"/>
  <c r="I3143" i="9"/>
  <c r="I3144" i="9"/>
  <c r="I3145" i="9"/>
  <c r="I3146" i="9"/>
  <c r="I3147" i="9"/>
  <c r="I3148" i="9"/>
  <c r="I3149" i="9"/>
  <c r="I3150" i="9"/>
  <c r="I3151" i="9"/>
  <c r="I3152" i="9"/>
  <c r="I3153" i="9"/>
  <c r="I3154" i="9"/>
  <c r="I3155" i="9"/>
  <c r="I3190" i="9"/>
  <c r="I3191" i="9"/>
  <c r="I3192" i="9"/>
  <c r="I3193" i="9"/>
  <c r="I3194" i="9"/>
  <c r="I3195" i="9"/>
  <c r="I3196" i="9"/>
  <c r="I3197" i="9"/>
  <c r="I3198" i="9"/>
  <c r="I3199" i="9"/>
  <c r="I3200" i="9"/>
  <c r="I3201" i="9"/>
  <c r="I3202" i="9"/>
  <c r="I3203" i="9"/>
  <c r="I3204" i="9"/>
  <c r="I3205" i="9"/>
  <c r="I3206" i="9"/>
  <c r="I3207" i="9"/>
  <c r="I3208" i="9"/>
  <c r="I3209" i="9"/>
  <c r="I3210" i="9"/>
  <c r="I3211" i="9"/>
  <c r="I3212" i="9"/>
  <c r="I3213" i="9"/>
  <c r="I3214" i="9"/>
  <c r="I3215" i="9"/>
  <c r="I3216" i="9"/>
  <c r="I3217" i="9"/>
  <c r="I3218" i="9"/>
  <c r="I3219" i="9"/>
  <c r="I3220" i="9"/>
  <c r="I3221" i="9"/>
  <c r="I3222" i="9"/>
  <c r="I3223" i="9"/>
  <c r="I3224" i="9"/>
  <c r="I3225" i="9"/>
  <c r="I3226" i="9"/>
  <c r="I3227" i="9"/>
  <c r="I3228" i="9"/>
  <c r="I3229" i="9"/>
  <c r="I3230" i="9"/>
  <c r="I3231" i="9"/>
  <c r="I3232" i="9"/>
  <c r="I3233" i="9"/>
  <c r="I3234" i="9"/>
  <c r="I3235" i="9"/>
  <c r="I3236" i="9"/>
  <c r="I3237" i="9"/>
  <c r="I3238" i="9"/>
  <c r="I3239" i="9"/>
  <c r="I3240" i="9"/>
  <c r="I3241" i="9"/>
  <c r="I3242" i="9"/>
  <c r="I3243" i="9"/>
  <c r="I3244" i="9"/>
  <c r="I3245" i="9"/>
  <c r="I3246" i="9"/>
  <c r="I3247" i="9"/>
  <c r="I3248" i="9"/>
  <c r="I3249" i="9"/>
  <c r="I3250" i="9"/>
  <c r="I3251" i="9"/>
  <c r="I3252" i="9"/>
  <c r="I3253" i="9"/>
  <c r="I3254" i="9"/>
  <c r="I3255" i="9"/>
  <c r="I3256" i="9"/>
  <c r="I3257" i="9"/>
  <c r="I3258" i="9"/>
  <c r="I3259" i="9"/>
  <c r="I3260" i="9"/>
  <c r="I3261" i="9"/>
  <c r="I3262" i="9"/>
  <c r="I3263" i="9"/>
  <c r="I3264" i="9"/>
  <c r="I3265" i="9"/>
  <c r="I3266" i="9"/>
  <c r="I3267" i="9"/>
  <c r="I3268" i="9"/>
  <c r="I3269" i="9"/>
  <c r="I3270" i="9"/>
  <c r="I3271" i="9"/>
  <c r="I3272" i="9"/>
  <c r="I3273" i="9"/>
  <c r="I3274" i="9"/>
  <c r="I3275" i="9"/>
  <c r="I3276" i="9"/>
  <c r="I3277" i="9"/>
  <c r="I3278" i="9"/>
  <c r="I3279" i="9"/>
  <c r="I3280" i="9"/>
  <c r="I3281" i="9"/>
  <c r="I3282" i="9"/>
  <c r="I3283" i="9"/>
  <c r="I3284" i="9"/>
  <c r="I3285" i="9"/>
  <c r="I3286" i="9"/>
  <c r="I3287" i="9"/>
  <c r="I3288" i="9"/>
  <c r="I3289" i="9"/>
  <c r="I3290" i="9"/>
  <c r="I3291" i="9"/>
  <c r="I3292" i="9"/>
  <c r="I3293" i="9"/>
  <c r="I3294" i="9"/>
  <c r="I3295" i="9"/>
  <c r="I3296" i="9"/>
  <c r="I3297" i="9"/>
  <c r="I3298" i="9"/>
  <c r="I3299" i="9"/>
  <c r="I3300" i="9"/>
  <c r="I3301" i="9"/>
  <c r="I3302" i="9"/>
  <c r="I3303" i="9"/>
  <c r="I3304" i="9"/>
  <c r="I3305" i="9"/>
  <c r="I3306" i="9"/>
  <c r="I3307" i="9"/>
  <c r="I3308" i="9"/>
  <c r="I3309" i="9"/>
  <c r="I3310" i="9"/>
  <c r="I3311" i="9"/>
  <c r="I3312" i="9"/>
  <c r="I3313" i="9"/>
  <c r="I3314" i="9"/>
  <c r="I3315" i="9"/>
  <c r="I3316" i="9"/>
  <c r="I3317" i="9"/>
  <c r="I3318" i="9"/>
  <c r="I3319" i="9"/>
  <c r="I3320" i="9"/>
  <c r="I3321" i="9"/>
  <c r="I3322" i="9"/>
  <c r="I3323" i="9"/>
  <c r="I3324" i="9"/>
  <c r="I3325" i="9"/>
  <c r="I3326" i="9"/>
  <c r="I3327" i="9"/>
  <c r="I3328" i="9"/>
  <c r="I3329" i="9"/>
  <c r="I3330" i="9"/>
  <c r="I3331" i="9"/>
  <c r="I3332" i="9"/>
  <c r="I3333" i="9"/>
  <c r="I3334" i="9"/>
  <c r="I3335" i="9"/>
  <c r="I3336" i="9"/>
  <c r="I3337" i="9"/>
  <c r="I3338" i="9"/>
  <c r="I3339" i="9"/>
  <c r="I3340" i="9"/>
  <c r="I3341" i="9"/>
  <c r="I3342" i="9"/>
  <c r="I3343" i="9"/>
  <c r="I3344" i="9"/>
  <c r="I3345" i="9"/>
  <c r="I3346" i="9"/>
  <c r="I3347" i="9"/>
  <c r="I3348" i="9"/>
  <c r="I3349" i="9"/>
  <c r="I3350" i="9"/>
  <c r="I3351" i="9"/>
  <c r="I3352" i="9"/>
  <c r="I3353" i="9"/>
  <c r="I3354" i="9"/>
  <c r="I3355" i="9"/>
  <c r="I3356" i="9"/>
  <c r="I3357" i="9"/>
  <c r="I3358" i="9"/>
  <c r="I3359" i="9"/>
  <c r="I3360" i="9"/>
  <c r="I3361" i="9"/>
  <c r="I3362" i="9"/>
  <c r="I3363" i="9"/>
  <c r="I3364" i="9"/>
  <c r="I3365" i="9"/>
  <c r="I3366" i="9"/>
  <c r="I3367" i="9"/>
  <c r="I3368" i="9"/>
  <c r="I3369" i="9"/>
  <c r="I3370" i="9"/>
  <c r="I3371" i="9"/>
  <c r="I3372" i="9"/>
  <c r="I3373" i="9"/>
  <c r="I3374" i="9"/>
  <c r="I3375" i="9"/>
  <c r="I3376" i="9"/>
  <c r="I3377" i="9"/>
  <c r="I3378" i="9"/>
  <c r="I3379" i="9"/>
  <c r="I3380" i="9"/>
  <c r="I3381" i="9"/>
  <c r="I3382" i="9"/>
  <c r="I3383" i="9"/>
  <c r="I3384" i="9"/>
  <c r="I3385" i="9"/>
  <c r="I3386" i="9"/>
  <c r="I3387" i="9"/>
  <c r="I3388" i="9"/>
  <c r="I3389" i="9"/>
  <c r="I3390" i="9"/>
  <c r="I3391" i="9"/>
  <c r="I3392" i="9"/>
  <c r="I3393" i="9"/>
  <c r="I3394" i="9"/>
  <c r="I3397" i="9"/>
  <c r="I3398" i="9"/>
  <c r="I3399" i="9"/>
  <c r="I3400" i="9"/>
  <c r="I3401" i="9"/>
  <c r="I3402" i="9"/>
  <c r="I3403" i="9"/>
  <c r="I3404" i="9"/>
  <c r="I3405" i="9"/>
  <c r="I3406" i="9"/>
  <c r="I3407" i="9"/>
  <c r="I3408" i="9"/>
  <c r="I3409" i="9"/>
  <c r="I3410" i="9"/>
  <c r="I3411" i="9"/>
  <c r="I3412" i="9"/>
  <c r="I3413" i="9"/>
  <c r="I3414" i="9"/>
  <c r="I3415" i="9"/>
  <c r="I3416" i="9"/>
  <c r="I3417" i="9"/>
  <c r="I3418" i="9"/>
  <c r="I3419" i="9"/>
  <c r="I3420" i="9"/>
  <c r="I3421" i="9"/>
  <c r="I3422" i="9"/>
  <c r="I3423" i="9"/>
  <c r="I3424" i="9"/>
  <c r="I3425" i="9"/>
  <c r="I3426" i="9"/>
  <c r="I3427" i="9"/>
  <c r="I3428" i="9"/>
  <c r="I3431" i="9"/>
  <c r="I3432" i="9"/>
  <c r="I3433" i="9"/>
  <c r="I3434" i="9"/>
  <c r="I3435" i="9"/>
  <c r="I3436" i="9"/>
  <c r="I3437" i="9"/>
  <c r="I3438" i="9"/>
  <c r="I3439" i="9"/>
  <c r="I3440" i="9"/>
  <c r="I3441" i="9"/>
  <c r="I3442" i="9"/>
  <c r="I3443" i="9"/>
  <c r="I3444" i="9"/>
  <c r="I3445" i="9"/>
  <c r="I3446" i="9"/>
  <c r="I3447" i="9"/>
  <c r="I3448" i="9"/>
  <c r="I3449" i="9"/>
  <c r="I3450" i="9"/>
  <c r="I3451" i="9"/>
  <c r="I3454" i="9"/>
  <c r="I2400" i="9"/>
  <c r="I2401" i="9"/>
  <c r="I2402" i="9"/>
  <c r="I2403" i="9"/>
  <c r="I2404" i="9"/>
  <c r="I2405" i="9"/>
  <c r="I2406" i="9"/>
  <c r="I2407" i="9"/>
  <c r="I2408" i="9"/>
  <c r="I2409" i="9"/>
  <c r="I2410" i="9"/>
  <c r="I2411" i="9"/>
  <c r="I2412" i="9"/>
  <c r="I2413" i="9"/>
  <c r="I2414" i="9"/>
  <c r="I2417" i="9"/>
  <c r="I2418" i="9"/>
  <c r="I2419" i="9"/>
  <c r="I2420" i="9"/>
  <c r="I2421" i="9"/>
  <c r="I2422" i="9"/>
  <c r="I2423" i="9"/>
  <c r="I2424" i="9"/>
  <c r="I2425" i="9"/>
  <c r="I2426" i="9"/>
  <c r="I2427" i="9"/>
  <c r="I2428" i="9"/>
  <c r="I2429" i="9"/>
  <c r="I2430" i="9"/>
  <c r="I2431" i="9"/>
  <c r="I2434" i="9"/>
  <c r="I2435" i="9"/>
  <c r="I2436" i="9"/>
  <c r="I2437" i="9"/>
  <c r="I2438" i="9"/>
  <c r="I2439" i="9"/>
  <c r="I2440" i="9"/>
  <c r="I2441" i="9"/>
  <c r="I2442" i="9"/>
  <c r="I2443" i="9"/>
  <c r="I2444" i="9"/>
  <c r="I2445" i="9"/>
  <c r="I2447" i="9"/>
  <c r="I2448" i="9"/>
  <c r="I2449" i="9"/>
  <c r="I2450" i="9"/>
  <c r="I2451" i="9"/>
  <c r="I2452" i="9"/>
  <c r="I2453" i="9"/>
  <c r="I2454" i="9"/>
  <c r="I2455" i="9"/>
  <c r="I2456" i="9"/>
  <c r="I2457" i="9"/>
  <c r="I2458" i="9"/>
  <c r="I2459" i="9"/>
  <c r="I2460" i="9"/>
  <c r="I2461" i="9"/>
  <c r="I2464" i="9"/>
  <c r="I2465" i="9"/>
  <c r="I2466" i="9"/>
  <c r="I2467" i="9"/>
  <c r="I2468" i="9"/>
  <c r="I2469" i="9"/>
  <c r="I2470" i="9"/>
  <c r="I2471" i="9"/>
  <c r="I2472" i="9"/>
  <c r="I2473" i="9"/>
  <c r="I2474" i="9"/>
  <c r="I2475" i="9"/>
  <c r="I2476" i="9"/>
  <c r="I2477" i="9"/>
  <c r="I2478" i="9"/>
  <c r="I2481" i="9"/>
  <c r="I2482" i="9"/>
  <c r="I2483" i="9"/>
  <c r="I2484" i="9"/>
  <c r="I2485" i="9"/>
  <c r="I2486" i="9"/>
  <c r="I2487" i="9"/>
  <c r="I2488" i="9"/>
  <c r="I2489" i="9"/>
  <c r="I2490" i="9"/>
  <c r="I2491" i="9"/>
  <c r="I2492" i="9"/>
  <c r="I2493" i="9"/>
  <c r="I2494" i="9"/>
  <c r="I2497" i="9"/>
  <c r="I2498" i="9"/>
  <c r="I2499" i="9"/>
  <c r="I2500" i="9"/>
  <c r="I2501" i="9"/>
  <c r="I2502" i="9"/>
  <c r="I2503" i="9"/>
  <c r="I2504" i="9"/>
  <c r="I2505" i="9"/>
  <c r="I2506" i="9"/>
  <c r="I2507" i="9"/>
  <c r="I2508" i="9"/>
  <c r="I2509" i="9"/>
  <c r="I2510" i="9"/>
  <c r="I2513" i="9"/>
  <c r="I2514" i="9"/>
  <c r="I2515" i="9"/>
  <c r="I2516" i="9"/>
  <c r="I2517" i="9"/>
  <c r="I2518" i="9"/>
  <c r="I2519" i="9"/>
  <c r="I2520" i="9"/>
  <c r="I2521" i="9"/>
  <c r="I2522" i="9"/>
  <c r="I2523" i="9"/>
  <c r="I2524" i="9"/>
  <c r="I2525" i="9"/>
  <c r="I2528" i="9"/>
  <c r="I2529" i="9"/>
  <c r="I2530" i="9"/>
  <c r="I2531" i="9"/>
  <c r="I2532" i="9"/>
  <c r="I2533" i="9"/>
  <c r="I2534" i="9"/>
  <c r="I2535" i="9"/>
  <c r="I2536" i="9"/>
  <c r="I2537" i="9"/>
  <c r="I2538" i="9"/>
  <c r="I2539" i="9"/>
  <c r="I2540" i="9"/>
  <c r="I2541" i="9"/>
  <c r="I2542" i="9"/>
  <c r="I2543" i="9"/>
  <c r="I2544" i="9"/>
  <c r="I2545" i="9"/>
  <c r="I2546" i="9"/>
  <c r="I2547" i="9"/>
  <c r="I2548" i="9"/>
  <c r="I2549" i="9"/>
  <c r="I2550" i="9"/>
  <c r="I2551" i="9"/>
  <c r="I2552" i="9"/>
  <c r="I2553" i="9"/>
  <c r="I2554" i="9"/>
  <c r="I2555" i="9"/>
  <c r="I2556" i="9"/>
  <c r="I2557" i="9"/>
  <c r="I2558" i="9"/>
  <c r="I2559" i="9"/>
  <c r="I2560" i="9"/>
  <c r="I2561" i="9"/>
  <c r="I2562" i="9"/>
  <c r="I2563" i="9"/>
  <c r="I2564" i="9"/>
  <c r="I2565" i="9"/>
  <c r="I2568" i="9"/>
  <c r="I2569" i="9"/>
  <c r="I2570" i="9"/>
  <c r="I2571" i="9"/>
  <c r="I2572" i="9"/>
  <c r="I2573" i="9"/>
  <c r="I2574" i="9"/>
  <c r="I2575" i="9"/>
  <c r="I2576" i="9"/>
  <c r="I2577" i="9"/>
  <c r="I2578" i="9"/>
  <c r="I2579" i="9"/>
  <c r="I2580" i="9"/>
  <c r="I2581" i="9"/>
  <c r="I2582" i="9"/>
  <c r="I2585" i="9"/>
  <c r="I2586" i="9"/>
  <c r="I2587" i="9"/>
  <c r="I2588" i="9"/>
  <c r="I2589" i="9"/>
  <c r="I2590" i="9"/>
  <c r="I2591" i="9"/>
  <c r="I2592" i="9"/>
  <c r="I2593" i="9"/>
  <c r="I2594" i="9"/>
  <c r="I2595" i="9"/>
  <c r="I2596" i="9"/>
  <c r="I2597" i="9"/>
  <c r="I2598" i="9"/>
  <c r="I2599" i="9"/>
  <c r="I2602" i="9"/>
  <c r="I2603" i="9"/>
  <c r="I2604" i="9"/>
  <c r="I2605" i="9"/>
  <c r="I2606" i="9"/>
  <c r="I2607" i="9"/>
  <c r="I2608" i="9"/>
  <c r="I2609" i="9"/>
  <c r="I2610" i="9"/>
  <c r="I2611" i="9"/>
  <c r="I2612" i="9"/>
  <c r="I2613" i="9"/>
  <c r="I2614" i="9"/>
  <c r="I2615" i="9"/>
  <c r="I2616" i="9"/>
  <c r="I2619" i="9"/>
  <c r="I2620" i="9"/>
  <c r="I2621" i="9"/>
  <c r="I2622" i="9"/>
  <c r="I2623" i="9"/>
  <c r="I2624" i="9"/>
  <c r="I2625" i="9"/>
  <c r="I2626" i="9"/>
  <c r="I2627" i="9"/>
  <c r="I2628" i="9"/>
  <c r="I2629" i="9"/>
  <c r="I2630" i="9"/>
  <c r="I2631" i="9"/>
  <c r="I2632" i="9"/>
  <c r="I2633" i="9"/>
  <c r="I2634" i="9"/>
  <c r="I2637" i="9"/>
  <c r="I2638" i="9"/>
  <c r="I2639" i="9"/>
  <c r="I2640" i="9"/>
  <c r="I2641" i="9"/>
  <c r="I2642" i="9"/>
  <c r="I2643" i="9"/>
  <c r="I2644" i="9"/>
  <c r="I2645" i="9"/>
  <c r="I2646" i="9"/>
  <c r="I2647" i="9"/>
  <c r="I2648" i="9"/>
  <c r="I2649" i="9"/>
  <c r="I2650" i="9"/>
  <c r="I2651" i="9"/>
  <c r="I2654" i="9"/>
  <c r="I2655" i="9"/>
  <c r="I2656" i="9"/>
  <c r="I2657" i="9"/>
  <c r="I2658" i="9"/>
  <c r="I2659" i="9"/>
  <c r="I2660" i="9"/>
  <c r="I2661" i="9"/>
  <c r="I2662" i="9"/>
  <c r="I2663" i="9"/>
  <c r="I2664" i="9"/>
  <c r="I2665" i="9"/>
  <c r="I2666" i="9"/>
  <c r="I2667" i="9"/>
  <c r="I2668" i="9"/>
  <c r="I2671" i="9"/>
  <c r="I2672" i="9"/>
  <c r="I2673" i="9"/>
  <c r="I2674" i="9"/>
  <c r="I2675" i="9"/>
  <c r="I2676" i="9"/>
  <c r="I2677" i="9"/>
  <c r="I2678" i="9"/>
  <c r="I2679" i="9"/>
  <c r="I2680" i="9"/>
  <c r="I2681" i="9"/>
  <c r="I2682" i="9"/>
  <c r="I2683" i="9"/>
  <c r="I2684" i="9"/>
  <c r="I2685" i="9"/>
  <c r="I2688" i="9"/>
  <c r="I2689" i="9"/>
  <c r="I2690" i="9"/>
  <c r="I2691" i="9"/>
  <c r="I2692" i="9"/>
  <c r="I329" i="9"/>
  <c r="I330" i="9"/>
  <c r="I331" i="9"/>
  <c r="I332" i="9"/>
  <c r="I333" i="9"/>
  <c r="I337" i="9"/>
  <c r="I338" i="9"/>
  <c r="I339" i="9"/>
  <c r="I340" i="9"/>
  <c r="I341" i="9"/>
  <c r="I343" i="9"/>
  <c r="I344" i="9"/>
  <c r="I345" i="9"/>
  <c r="I346" i="9"/>
  <c r="I347" i="9"/>
  <c r="I348" i="9"/>
  <c r="I349" i="9"/>
  <c r="I350" i="9"/>
  <c r="I351" i="9"/>
  <c r="I355" i="9"/>
  <c r="I356" i="9"/>
  <c r="I357" i="9"/>
  <c r="I358" i="9"/>
  <c r="I359" i="9"/>
  <c r="I499" i="9"/>
  <c r="I500" i="9"/>
  <c r="I501" i="9"/>
  <c r="I502" i="9"/>
  <c r="I503" i="9"/>
  <c r="I504" i="9"/>
  <c r="I505" i="9"/>
  <c r="I506" i="9"/>
  <c r="I507" i="9"/>
  <c r="I508" i="9"/>
  <c r="I511" i="9"/>
  <c r="I512" i="9"/>
  <c r="I513" i="9"/>
  <c r="I514" i="9"/>
  <c r="I515" i="9"/>
  <c r="I516" i="9"/>
  <c r="I518" i="9"/>
  <c r="I519" i="9"/>
  <c r="I520" i="9"/>
  <c r="I521" i="9"/>
  <c r="I522" i="9"/>
  <c r="I523" i="9"/>
  <c r="I524" i="9"/>
  <c r="I525" i="9"/>
  <c r="I526" i="9"/>
  <c r="I527" i="9"/>
  <c r="I530" i="9"/>
  <c r="I531" i="9"/>
  <c r="I532" i="9"/>
  <c r="I533" i="9"/>
  <c r="I534" i="9"/>
  <c r="I535" i="9"/>
  <c r="I537" i="9"/>
  <c r="I538" i="9"/>
  <c r="I539" i="9"/>
  <c r="I540" i="9"/>
  <c r="I541" i="9"/>
  <c r="I542" i="9"/>
  <c r="I543" i="9"/>
  <c r="I544" i="9"/>
  <c r="I545" i="9"/>
  <c r="I547" i="9"/>
  <c r="I548" i="9"/>
  <c r="I549" i="9"/>
  <c r="I550" i="9"/>
  <c r="I551" i="9"/>
  <c r="I552" i="9"/>
  <c r="I553" i="9"/>
  <c r="I577" i="9"/>
  <c r="I578" i="9"/>
  <c r="I579" i="9"/>
  <c r="I580" i="9"/>
  <c r="I581" i="9"/>
  <c r="I582" i="9"/>
  <c r="I583" i="9"/>
  <c r="I584" i="9"/>
  <c r="I585" i="9"/>
  <c r="I587" i="9"/>
  <c r="I588" i="9"/>
  <c r="I589" i="9"/>
  <c r="I590" i="9"/>
  <c r="I591" i="9"/>
  <c r="I592" i="9"/>
  <c r="I593" i="9"/>
  <c r="I595" i="9"/>
  <c r="I596" i="9"/>
  <c r="I597" i="9"/>
  <c r="I598" i="9"/>
  <c r="I599" i="9"/>
  <c r="I600" i="9"/>
  <c r="I601" i="9"/>
  <c r="I602" i="9"/>
  <c r="I603" i="9"/>
  <c r="I605" i="9"/>
  <c r="I606" i="9"/>
  <c r="I607" i="9"/>
  <c r="I608" i="9"/>
  <c r="I609" i="9"/>
  <c r="I610" i="9"/>
  <c r="I611" i="9"/>
  <c r="I613" i="9"/>
  <c r="I614" i="9"/>
  <c r="I615" i="9"/>
  <c r="I616" i="9"/>
  <c r="I618" i="9"/>
  <c r="I619" i="9"/>
  <c r="I620" i="9"/>
  <c r="I621" i="9"/>
  <c r="I622" i="9"/>
  <c r="I623" i="9"/>
  <c r="I624" i="9"/>
  <c r="I625" i="9"/>
  <c r="I626" i="9"/>
  <c r="I627" i="9"/>
  <c r="I628" i="9"/>
  <c r="I629" i="9"/>
  <c r="I631" i="9"/>
  <c r="I632" i="9"/>
  <c r="I633" i="9"/>
  <c r="I634" i="9"/>
  <c r="I636" i="9"/>
  <c r="I637" i="9"/>
  <c r="I638" i="9"/>
  <c r="I639" i="9"/>
  <c r="I640" i="9"/>
  <c r="I641" i="9"/>
  <c r="I642" i="9"/>
  <c r="I643" i="9"/>
  <c r="I644" i="9"/>
  <c r="I645" i="9"/>
  <c r="I646" i="9"/>
  <c r="I647" i="9"/>
  <c r="I649" i="9"/>
  <c r="I650" i="9"/>
  <c r="I651" i="9"/>
  <c r="I652" i="9"/>
  <c r="I654" i="9"/>
  <c r="I655" i="9"/>
  <c r="I656" i="9"/>
  <c r="I657" i="9"/>
  <c r="I658" i="9"/>
  <c r="I659" i="9"/>
  <c r="I660" i="9"/>
  <c r="I661" i="9"/>
  <c r="I662" i="9"/>
  <c r="I663" i="9"/>
  <c r="I665" i="9"/>
  <c r="I666" i="9"/>
  <c r="I667" i="9"/>
  <c r="I668" i="9"/>
  <c r="I669" i="9"/>
  <c r="I670" i="9"/>
  <c r="I671" i="9"/>
  <c r="I672" i="9"/>
  <c r="I674" i="9"/>
  <c r="I675" i="9"/>
  <c r="I676" i="9"/>
  <c r="I677" i="9"/>
  <c r="I678" i="9"/>
  <c r="I679" i="9"/>
  <c r="I680" i="9"/>
  <c r="I681" i="9"/>
  <c r="I682" i="9"/>
  <c r="I683" i="9"/>
  <c r="I684" i="9"/>
  <c r="I685" i="9"/>
  <c r="I687" i="9"/>
  <c r="I688" i="9"/>
  <c r="I689" i="9"/>
  <c r="I690" i="9"/>
  <c r="I693" i="9"/>
  <c r="I694" i="9"/>
  <c r="I695" i="9"/>
  <c r="I696" i="9"/>
  <c r="I697" i="9"/>
  <c r="I698" i="9"/>
  <c r="I699" i="9"/>
  <c r="I700" i="9"/>
  <c r="I701" i="9"/>
  <c r="I702" i="9"/>
  <c r="I703" i="9"/>
  <c r="I704" i="9"/>
  <c r="I706" i="9"/>
  <c r="I707" i="9"/>
  <c r="I708" i="9"/>
  <c r="I709" i="9"/>
  <c r="I710" i="9"/>
  <c r="I711" i="9"/>
  <c r="I712" i="9"/>
  <c r="I714" i="9"/>
  <c r="I715" i="9"/>
  <c r="I716" i="9"/>
  <c r="I717" i="9"/>
  <c r="I718" i="9"/>
  <c r="I719" i="9"/>
  <c r="I720" i="9"/>
  <c r="I721" i="9"/>
  <c r="I723" i="9"/>
  <c r="I724" i="9"/>
  <c r="I725" i="9"/>
  <c r="I726" i="9"/>
  <c r="I727" i="9"/>
  <c r="I728" i="9"/>
  <c r="I729" i="9"/>
  <c r="I731" i="9"/>
  <c r="I732" i="9"/>
  <c r="I733" i="9"/>
  <c r="I734" i="9"/>
  <c r="I735" i="9"/>
  <c r="I736" i="9"/>
  <c r="I737" i="9"/>
  <c r="I738" i="9"/>
  <c r="I740" i="9"/>
  <c r="I741" i="9"/>
  <c r="I742" i="9"/>
  <c r="I743" i="9"/>
  <c r="I744" i="9"/>
  <c r="I745" i="9"/>
  <c r="I746" i="9"/>
  <c r="I748" i="9"/>
  <c r="I749" i="9"/>
  <c r="I750" i="9"/>
  <c r="I751" i="9"/>
  <c r="I752" i="9"/>
  <c r="I753" i="9"/>
  <c r="I754" i="9"/>
  <c r="I755" i="9"/>
  <c r="I757" i="9"/>
  <c r="I758" i="9"/>
  <c r="I759" i="9"/>
  <c r="I760" i="9"/>
  <c r="I761" i="9"/>
  <c r="I762" i="9"/>
  <c r="I763" i="9"/>
  <c r="I764" i="9"/>
  <c r="I765" i="9"/>
  <c r="I766" i="9"/>
  <c r="I767" i="9"/>
  <c r="I768" i="9"/>
  <c r="I770" i="9"/>
  <c r="I771" i="9"/>
  <c r="I772" i="9"/>
  <c r="I773" i="9"/>
  <c r="I775" i="9"/>
  <c r="I776" i="9"/>
  <c r="I777" i="9"/>
  <c r="I778" i="9"/>
  <c r="I779" i="9"/>
  <c r="I780" i="9"/>
  <c r="I781" i="9"/>
  <c r="I782" i="9"/>
  <c r="I783" i="9"/>
  <c r="I784" i="9"/>
  <c r="I785" i="9"/>
  <c r="I786" i="9"/>
  <c r="I788" i="9"/>
  <c r="I789" i="9"/>
  <c r="I790" i="9"/>
  <c r="I791" i="9"/>
  <c r="I792" i="9"/>
  <c r="I793" i="9"/>
  <c r="I794" i="9"/>
  <c r="I795" i="9"/>
  <c r="I796" i="9"/>
  <c r="I797" i="9"/>
  <c r="I798" i="9"/>
  <c r="I799" i="9"/>
  <c r="I800" i="9"/>
  <c r="I801" i="9"/>
  <c r="I802" i="9"/>
  <c r="I803" i="9"/>
  <c r="I804" i="9"/>
  <c r="I805" i="9"/>
  <c r="I806" i="9"/>
  <c r="I807" i="9"/>
  <c r="I809" i="9"/>
  <c r="I810" i="9"/>
  <c r="I811" i="9"/>
  <c r="I812" i="9"/>
  <c r="I813" i="9"/>
  <c r="I814" i="9"/>
  <c r="I815" i="9"/>
  <c r="I816" i="9"/>
  <c r="I817" i="9"/>
  <c r="I818" i="9"/>
  <c r="I819" i="9"/>
  <c r="I820" i="9"/>
  <c r="I821" i="9"/>
  <c r="I823" i="9"/>
  <c r="I824" i="9"/>
  <c r="I825" i="9"/>
  <c r="I826" i="9"/>
  <c r="I827" i="9"/>
  <c r="I829" i="9"/>
  <c r="I830" i="9"/>
  <c r="I831" i="9"/>
  <c r="I832" i="9"/>
  <c r="I833" i="9"/>
  <c r="I834" i="9"/>
  <c r="I835" i="9"/>
  <c r="I836" i="9"/>
  <c r="I837" i="9"/>
  <c r="I862" i="9"/>
  <c r="I863" i="9"/>
  <c r="I864" i="9"/>
  <c r="I866" i="9"/>
  <c r="I867" i="9"/>
  <c r="I868" i="9"/>
  <c r="I869" i="9"/>
  <c r="I870" i="9"/>
  <c r="I871" i="9"/>
  <c r="I872" i="9"/>
  <c r="I873" i="9"/>
  <c r="I874" i="9"/>
  <c r="I875" i="9"/>
  <c r="I876" i="9"/>
  <c r="I877" i="9"/>
  <c r="I879" i="9"/>
  <c r="I880" i="9"/>
  <c r="I881" i="9"/>
  <c r="I882" i="9"/>
  <c r="I884" i="9"/>
  <c r="I885" i="9"/>
  <c r="I886" i="9"/>
  <c r="I887" i="9"/>
  <c r="I888" i="9"/>
  <c r="I889" i="9"/>
  <c r="I890" i="9"/>
  <c r="I891" i="9"/>
  <c r="I892" i="9"/>
  <c r="I893" i="9"/>
  <c r="I894" i="9"/>
  <c r="I895" i="9"/>
  <c r="I897" i="9"/>
  <c r="I898" i="9"/>
  <c r="I899" i="9"/>
  <c r="I900" i="9"/>
  <c r="I901" i="9"/>
  <c r="I903" i="9"/>
  <c r="I904" i="9"/>
  <c r="I905" i="9"/>
  <c r="I906" i="9"/>
  <c r="I907" i="9"/>
  <c r="I908" i="9"/>
  <c r="I909" i="9"/>
  <c r="I910" i="9"/>
  <c r="I911" i="9"/>
  <c r="I912" i="9"/>
  <c r="I913" i="9"/>
  <c r="I914" i="9"/>
  <c r="I916" i="9"/>
  <c r="I917" i="9"/>
  <c r="I918" i="9"/>
  <c r="I919" i="9"/>
  <c r="I921" i="9"/>
  <c r="I922" i="9"/>
  <c r="I923" i="9"/>
  <c r="I924" i="9"/>
  <c r="I925" i="9"/>
  <c r="I926" i="9"/>
  <c r="I927" i="9"/>
  <c r="I928" i="9"/>
  <c r="I929" i="9"/>
  <c r="I930" i="9"/>
  <c r="I931" i="9"/>
  <c r="I932" i="9"/>
  <c r="I934" i="9"/>
  <c r="I935" i="9"/>
  <c r="I936" i="9"/>
  <c r="I937" i="9"/>
  <c r="I938" i="9"/>
  <c r="I940" i="9"/>
  <c r="I941" i="9"/>
  <c r="I942" i="9"/>
  <c r="I943" i="9"/>
  <c r="I944" i="9"/>
  <c r="I945" i="9"/>
  <c r="I946" i="9"/>
  <c r="I947" i="9"/>
  <c r="I948" i="9"/>
  <c r="I949" i="9"/>
  <c r="I950" i="9"/>
  <c r="I951" i="9"/>
  <c r="I953" i="9"/>
  <c r="I954" i="9"/>
  <c r="I955" i="9"/>
  <c r="I956" i="9"/>
  <c r="I958" i="9"/>
  <c r="I959" i="9"/>
  <c r="I960" i="9"/>
  <c r="I961" i="9"/>
  <c r="I962" i="9"/>
  <c r="I963" i="9"/>
  <c r="I964" i="9"/>
  <c r="I965" i="9"/>
  <c r="I966" i="9"/>
  <c r="I967" i="9"/>
  <c r="I968" i="9"/>
  <c r="I969" i="9"/>
  <c r="I970" i="9"/>
  <c r="I971" i="9"/>
  <c r="I972" i="9"/>
  <c r="I973" i="9"/>
  <c r="I974" i="9"/>
  <c r="I976" i="9"/>
  <c r="I977" i="9"/>
  <c r="I978" i="9"/>
  <c r="I979" i="9"/>
  <c r="I980" i="9"/>
  <c r="I981" i="9"/>
  <c r="I982" i="9"/>
  <c r="I983" i="9"/>
  <c r="I984" i="9"/>
  <c r="I985" i="9"/>
  <c r="I986" i="9"/>
  <c r="I987" i="9"/>
  <c r="I989" i="9"/>
  <c r="I990" i="9"/>
  <c r="I991" i="9"/>
  <c r="I992" i="9"/>
  <c r="I994" i="9"/>
  <c r="I995" i="9"/>
  <c r="I996" i="9"/>
  <c r="I997" i="9"/>
  <c r="I998" i="9"/>
  <c r="I999" i="9"/>
  <c r="I1000" i="9"/>
  <c r="I1001" i="9"/>
  <c r="I1002" i="9"/>
  <c r="I1003" i="9"/>
  <c r="I1004" i="9"/>
  <c r="I1005" i="9"/>
  <c r="I1007" i="9"/>
  <c r="I1008" i="9"/>
  <c r="I1009" i="9"/>
  <c r="I1010" i="9"/>
  <c r="I1012" i="9"/>
  <c r="I1013" i="9"/>
  <c r="I1014" i="9"/>
  <c r="I1015" i="9"/>
  <c r="I1016" i="9"/>
  <c r="I1017" i="9"/>
  <c r="I1018" i="9"/>
  <c r="I1019" i="9"/>
  <c r="I1020" i="9"/>
  <c r="I1021" i="9"/>
  <c r="I1022" i="9"/>
  <c r="I1023" i="9"/>
  <c r="I1025" i="9"/>
  <c r="I1026" i="9"/>
  <c r="I1027" i="9"/>
  <c r="I1028" i="9"/>
  <c r="I1030" i="9"/>
  <c r="I1031" i="9"/>
  <c r="I1032" i="9"/>
  <c r="I1033" i="9"/>
  <c r="I1034" i="9"/>
  <c r="I1035" i="9"/>
  <c r="I1036" i="9"/>
  <c r="I1037" i="9"/>
  <c r="I1038" i="9"/>
  <c r="I1039" i="9"/>
  <c r="I1040" i="9"/>
  <c r="I1041" i="9"/>
  <c r="I1043" i="9"/>
  <c r="I1044" i="9"/>
  <c r="I1045" i="9"/>
  <c r="I1046" i="9"/>
  <c r="I1048" i="9"/>
  <c r="I1049" i="9"/>
  <c r="I1050" i="9"/>
  <c r="I1051" i="9"/>
  <c r="I1052" i="9"/>
  <c r="I1053" i="9"/>
  <c r="I1054" i="9"/>
  <c r="I1055" i="9"/>
  <c r="I1056" i="9"/>
  <c r="I1057" i="9"/>
  <c r="I1058" i="9"/>
  <c r="I1059" i="9"/>
  <c r="I1061" i="9"/>
  <c r="I1062" i="9"/>
  <c r="I1063" i="9"/>
  <c r="I1064" i="9"/>
  <c r="I1066" i="9"/>
  <c r="I1067" i="9"/>
  <c r="I1068" i="9"/>
  <c r="I1069" i="9"/>
  <c r="I1070" i="9"/>
  <c r="I1071" i="9"/>
  <c r="I1072" i="9"/>
  <c r="I1073" i="9"/>
  <c r="I1074" i="9"/>
  <c r="I1075" i="9"/>
  <c r="I1076" i="9"/>
  <c r="I1077" i="9"/>
  <c r="I1079" i="9"/>
  <c r="I1080" i="9"/>
  <c r="I1081" i="9"/>
  <c r="I1082" i="9"/>
  <c r="I1083" i="9"/>
  <c r="I1084" i="9"/>
  <c r="I1085" i="9"/>
  <c r="I1086" i="9"/>
  <c r="I1088" i="9"/>
  <c r="I1089" i="9"/>
  <c r="I1090" i="9"/>
  <c r="I1091" i="9"/>
  <c r="I1092" i="9"/>
  <c r="I1093" i="9"/>
  <c r="I1094" i="9"/>
  <c r="I1095" i="9"/>
  <c r="I1097" i="9"/>
  <c r="I1098" i="9"/>
  <c r="I1099" i="9"/>
  <c r="I1100" i="9"/>
  <c r="I1101" i="9"/>
  <c r="I1102" i="9"/>
  <c r="I1103" i="9"/>
  <c r="I1105" i="9"/>
  <c r="I1106" i="9"/>
  <c r="I1107" i="9"/>
  <c r="I1108" i="9"/>
  <c r="I1109" i="9"/>
  <c r="I1110" i="9"/>
  <c r="I1111" i="9"/>
  <c r="I1112" i="9"/>
  <c r="I1113" i="9"/>
  <c r="I1115" i="9"/>
  <c r="I1116" i="9"/>
  <c r="I1117" i="9"/>
  <c r="I1118" i="9"/>
  <c r="I1119" i="9"/>
  <c r="I1120" i="9"/>
  <c r="I1121" i="9"/>
  <c r="I1122" i="9"/>
  <c r="I1123" i="9"/>
  <c r="I1124" i="9"/>
  <c r="I1125" i="9"/>
  <c r="I1126" i="9"/>
  <c r="I1127" i="9"/>
  <c r="I1128" i="9"/>
  <c r="I1129" i="9"/>
  <c r="I1130" i="9"/>
  <c r="I1131" i="9"/>
  <c r="I1132" i="9"/>
  <c r="I1134" i="9"/>
  <c r="I1135" i="9"/>
  <c r="I1136" i="9"/>
  <c r="I1138" i="9"/>
  <c r="I1139" i="9"/>
  <c r="I1140" i="9"/>
  <c r="I1141" i="9"/>
  <c r="I1142" i="9"/>
  <c r="I1143" i="9"/>
  <c r="I1144" i="9"/>
  <c r="I1145" i="9"/>
  <c r="I1146" i="9"/>
  <c r="I1147" i="9"/>
  <c r="I1148" i="9"/>
  <c r="I1149" i="9"/>
  <c r="I1150" i="9"/>
  <c r="I1152" i="9"/>
  <c r="I1153" i="9"/>
  <c r="I1154" i="9"/>
  <c r="I1155" i="9"/>
  <c r="I1157" i="9"/>
  <c r="I1158" i="9"/>
  <c r="I1159" i="9"/>
  <c r="I1160" i="9"/>
  <c r="I1161" i="9"/>
  <c r="I1162" i="9"/>
  <c r="I1163" i="9"/>
  <c r="I1164" i="9"/>
  <c r="I1165" i="9"/>
  <c r="I1166" i="9"/>
  <c r="I1167" i="9"/>
  <c r="I1168" i="9"/>
  <c r="I1205" i="9"/>
  <c r="I1243" i="9"/>
  <c r="I1244" i="9"/>
  <c r="I1246" i="9"/>
  <c r="I1247" i="9"/>
  <c r="I1248" i="9"/>
  <c r="I1249" i="9"/>
  <c r="I1250" i="9"/>
  <c r="I1251" i="9"/>
  <c r="I1252" i="9"/>
  <c r="I1253" i="9"/>
  <c r="I1254" i="9"/>
  <c r="I1255" i="9"/>
  <c r="I1256" i="9"/>
  <c r="I1257" i="9"/>
  <c r="I1258" i="9"/>
  <c r="I1260" i="9"/>
  <c r="I1261" i="9"/>
  <c r="I1262" i="9"/>
  <c r="I1263" i="9"/>
  <c r="I1264" i="9"/>
  <c r="I1266" i="9"/>
  <c r="I1267" i="9"/>
  <c r="I1268" i="9"/>
  <c r="I1269" i="9"/>
  <c r="I1270" i="9"/>
  <c r="I1271" i="9"/>
  <c r="I1272" i="9"/>
  <c r="I1273" i="9"/>
  <c r="I1274" i="9"/>
  <c r="I1275" i="9"/>
  <c r="I1276" i="9"/>
  <c r="I1277" i="9"/>
  <c r="I1278" i="9"/>
  <c r="I1280" i="9"/>
  <c r="I1281" i="9"/>
  <c r="I1282" i="9"/>
  <c r="I1283" i="9"/>
  <c r="I1285" i="9"/>
  <c r="I1286" i="9"/>
  <c r="I1287" i="9"/>
  <c r="I1288" i="9"/>
  <c r="I1289" i="9"/>
  <c r="I1290" i="9"/>
  <c r="I1291" i="9"/>
  <c r="I1292" i="9"/>
  <c r="I1293" i="9"/>
  <c r="I1294" i="9"/>
  <c r="I1295" i="9"/>
  <c r="I1296" i="9"/>
  <c r="I1298" i="9"/>
  <c r="I1299" i="9"/>
  <c r="I1300" i="9"/>
  <c r="I1301" i="9"/>
  <c r="I1302" i="9"/>
  <c r="I1303" i="9"/>
  <c r="I1322" i="9"/>
  <c r="I1323" i="9"/>
  <c r="I1324" i="9"/>
  <c r="I1325" i="9"/>
  <c r="I1327" i="9"/>
  <c r="I1328" i="9"/>
  <c r="I1329" i="9"/>
  <c r="I1330" i="9"/>
  <c r="I1331" i="9"/>
  <c r="I1332" i="9"/>
  <c r="I1333" i="9"/>
  <c r="I1334" i="9"/>
  <c r="I1335" i="9"/>
  <c r="I1336" i="9"/>
  <c r="I1337" i="9"/>
  <c r="I1338" i="9"/>
  <c r="I1340" i="9"/>
  <c r="I1341" i="9"/>
  <c r="I1342" i="9"/>
  <c r="I1343" i="9"/>
  <c r="I1345" i="9"/>
  <c r="I1346" i="9"/>
  <c r="I1347" i="9"/>
  <c r="I1348" i="9"/>
  <c r="I1349" i="9"/>
  <c r="I1350" i="9"/>
  <c r="I1351" i="9"/>
  <c r="I1352" i="9"/>
  <c r="I1353" i="9"/>
  <c r="I1354" i="9"/>
  <c r="I1355" i="9"/>
  <c r="I1356" i="9"/>
  <c r="I1358" i="9"/>
  <c r="I1359" i="9"/>
  <c r="I1360" i="9"/>
  <c r="I1361" i="9"/>
  <c r="I1362" i="9"/>
  <c r="I1364" i="9"/>
  <c r="I1365" i="9"/>
  <c r="I1366" i="9"/>
  <c r="I1367" i="9"/>
  <c r="I1368" i="9"/>
  <c r="I1369" i="9"/>
  <c r="I1370" i="9"/>
  <c r="I1371" i="9"/>
  <c r="I1372" i="9"/>
  <c r="I1373" i="9"/>
  <c r="I1374" i="9"/>
  <c r="I1376" i="9"/>
  <c r="I1377" i="9"/>
  <c r="I1378" i="9"/>
  <c r="I1380" i="9"/>
  <c r="I1381" i="9"/>
  <c r="I1382" i="9"/>
  <c r="I1383" i="9"/>
  <c r="I1384" i="9"/>
  <c r="I1385" i="9"/>
  <c r="I1386" i="9"/>
  <c r="I1387" i="9"/>
  <c r="I1388" i="9"/>
  <c r="I1389" i="9"/>
  <c r="I1390" i="9"/>
  <c r="I1391" i="9"/>
  <c r="I1392" i="9"/>
  <c r="I1394" i="9"/>
  <c r="I1395" i="9"/>
  <c r="I1396" i="9"/>
  <c r="I1397" i="9"/>
  <c r="I1399" i="9"/>
  <c r="I1400" i="9"/>
  <c r="I1401" i="9"/>
  <c r="I1402" i="9"/>
  <c r="I1403" i="9"/>
  <c r="I1404" i="9"/>
  <c r="I1405" i="9"/>
  <c r="I1406" i="9"/>
  <c r="I1407" i="9"/>
  <c r="I1408" i="9"/>
  <c r="I1409" i="9"/>
  <c r="I1410" i="9"/>
  <c r="I1412" i="9"/>
  <c r="I1413" i="9"/>
  <c r="I1414" i="9"/>
  <c r="I1415" i="9"/>
  <c r="I1417" i="9"/>
  <c r="I1418" i="9"/>
  <c r="I1419" i="9"/>
  <c r="I1420" i="9"/>
  <c r="I1421" i="9"/>
  <c r="I1422" i="9"/>
  <c r="I1423" i="9"/>
  <c r="I1424" i="9"/>
  <c r="I1425" i="9"/>
  <c r="I1426" i="9"/>
  <c r="I1427" i="9"/>
  <c r="I1428" i="9"/>
  <c r="I1430" i="9"/>
  <c r="I1431" i="9"/>
  <c r="I1432" i="9"/>
  <c r="I1433" i="9"/>
  <c r="I1435" i="9"/>
  <c r="I1436" i="9"/>
  <c r="I1437" i="9"/>
  <c r="I1438" i="9"/>
  <c r="I1439" i="9"/>
  <c r="I1440" i="9"/>
  <c r="I1441" i="9"/>
  <c r="I1442" i="9"/>
  <c r="I1443" i="9"/>
  <c r="I1444" i="9"/>
  <c r="I1445" i="9"/>
  <c r="I1446" i="9"/>
  <c r="I1448" i="9"/>
  <c r="I1449" i="9"/>
  <c r="I1450" i="9"/>
  <c r="I1451" i="9"/>
  <c r="I1453" i="9"/>
  <c r="I1454" i="9"/>
  <c r="I1455" i="9"/>
  <c r="I1456" i="9"/>
  <c r="I1457" i="9"/>
  <c r="I1458" i="9"/>
  <c r="I1459" i="9"/>
  <c r="I1460" i="9"/>
  <c r="I1461" i="9"/>
  <c r="I1462" i="9"/>
  <c r="I1463" i="9"/>
  <c r="I1464" i="9"/>
  <c r="I1483" i="9"/>
  <c r="I1484" i="9"/>
  <c r="I1485" i="9"/>
  <c r="I1486" i="9"/>
  <c r="I1488" i="9"/>
  <c r="I1489" i="9"/>
  <c r="I1490" i="9"/>
  <c r="I1491" i="9"/>
  <c r="I1492" i="9"/>
  <c r="I1493" i="9"/>
  <c r="I1494" i="9"/>
  <c r="I1495" i="9"/>
  <c r="I1496" i="9"/>
  <c r="I1497" i="9"/>
  <c r="I1498" i="9"/>
  <c r="I1499" i="9"/>
  <c r="I1501" i="9"/>
  <c r="I1502" i="9"/>
  <c r="I1503" i="9"/>
  <c r="I1505" i="9"/>
  <c r="I1506" i="9"/>
  <c r="I1507" i="9"/>
  <c r="I1508" i="9"/>
  <c r="I1509" i="9"/>
  <c r="I1510" i="9"/>
  <c r="I1511" i="9"/>
  <c r="I1512" i="9"/>
  <c r="I1513" i="9"/>
  <c r="I1514" i="9"/>
  <c r="I1515" i="9"/>
  <c r="I1516" i="9"/>
  <c r="I1517" i="9"/>
  <c r="I1519" i="9"/>
  <c r="I1520" i="9"/>
  <c r="I1521" i="9"/>
  <c r="I1522" i="9"/>
  <c r="I1524" i="9"/>
  <c r="I1525" i="9"/>
  <c r="I1526" i="9"/>
  <c r="I1527" i="9"/>
  <c r="I1528" i="9"/>
  <c r="I1529" i="9"/>
  <c r="I1530" i="9"/>
  <c r="I1531" i="9"/>
  <c r="I1532" i="9"/>
  <c r="I1533" i="9"/>
  <c r="I1534" i="9"/>
  <c r="I1535" i="9"/>
  <c r="I1555" i="9"/>
  <c r="I1556" i="9"/>
  <c r="I1557" i="9"/>
  <c r="I1558" i="9"/>
  <c r="I1560" i="9"/>
  <c r="I1561" i="9"/>
  <c r="I1562" i="9"/>
  <c r="I1563" i="9"/>
  <c r="I1564" i="9"/>
  <c r="I1565" i="9"/>
  <c r="I1566" i="9"/>
  <c r="I1567" i="9"/>
  <c r="I1568" i="9"/>
  <c r="I1569" i="9"/>
  <c r="I1570" i="9"/>
  <c r="I1571" i="9"/>
  <c r="I1572" i="9"/>
  <c r="I1573" i="9"/>
  <c r="I1574" i="9"/>
  <c r="I1575" i="9"/>
  <c r="I1577" i="9"/>
  <c r="I1578" i="9"/>
  <c r="I1579" i="9"/>
  <c r="I1580" i="9"/>
  <c r="I1581" i="9"/>
  <c r="I1582" i="9"/>
  <c r="I1583" i="9"/>
  <c r="I1584" i="9"/>
  <c r="I1585" i="9"/>
  <c r="I1586" i="9"/>
  <c r="I1587" i="9"/>
  <c r="I1588" i="9"/>
  <c r="I1590" i="9"/>
  <c r="I1591" i="9"/>
  <c r="I1592" i="9"/>
  <c r="I1593" i="9"/>
  <c r="I1595" i="9"/>
  <c r="I1596" i="9"/>
  <c r="I1597" i="9"/>
  <c r="I1598" i="9"/>
  <c r="I1599" i="9"/>
  <c r="I1600" i="9"/>
  <c r="I1601" i="9"/>
  <c r="I1602" i="9"/>
  <c r="I1603" i="9"/>
  <c r="I1604" i="9"/>
  <c r="I1605" i="9"/>
  <c r="I1606" i="9"/>
  <c r="I1607" i="9"/>
  <c r="I1608" i="9"/>
  <c r="I1609" i="9"/>
  <c r="I1610" i="9"/>
  <c r="I1612" i="9"/>
  <c r="I1613" i="9"/>
  <c r="I1614" i="9"/>
  <c r="I1615" i="9"/>
  <c r="I1616" i="9"/>
  <c r="I1617" i="9"/>
  <c r="I1618" i="9"/>
  <c r="I1619" i="9"/>
  <c r="I1620" i="9"/>
  <c r="I1621" i="9"/>
  <c r="I1622" i="9"/>
  <c r="I1623" i="9"/>
  <c r="I1625" i="9"/>
  <c r="I1626" i="9"/>
  <c r="I1627" i="9"/>
  <c r="I1628" i="9"/>
  <c r="I1629" i="9"/>
  <c r="I1631" i="9"/>
  <c r="I1632" i="9"/>
  <c r="I1633" i="9"/>
  <c r="I1634" i="9"/>
  <c r="I1635" i="9"/>
  <c r="I1636" i="9"/>
  <c r="I1637" i="9"/>
  <c r="I1638" i="9"/>
  <c r="I1639" i="9"/>
  <c r="I1640" i="9"/>
  <c r="I1641" i="9"/>
  <c r="I1642" i="9"/>
  <c r="I1644" i="9"/>
  <c r="I1645" i="9"/>
  <c r="I1646" i="9"/>
  <c r="I1647" i="9"/>
  <c r="I1650" i="9"/>
  <c r="I1651" i="9"/>
  <c r="I1652" i="9"/>
  <c r="I1653" i="9"/>
  <c r="I1654" i="9"/>
  <c r="I1655" i="9"/>
  <c r="I1656" i="9"/>
  <c r="I1657" i="9"/>
  <c r="I1658" i="9"/>
  <c r="I1659" i="9"/>
  <c r="I1661" i="9"/>
  <c r="I1662" i="9"/>
  <c r="I1717" i="9"/>
  <c r="I1808" i="9"/>
  <c r="I1809" i="9"/>
  <c r="I1810" i="9"/>
  <c r="I1811" i="9"/>
  <c r="I1813" i="9"/>
  <c r="I1814" i="9"/>
  <c r="I1815" i="9"/>
  <c r="I1816" i="9"/>
  <c r="I1817" i="9"/>
  <c r="I1818" i="9"/>
  <c r="I1819" i="9"/>
  <c r="I1820" i="9"/>
  <c r="I1821" i="9"/>
  <c r="I1822" i="9"/>
  <c r="I1823" i="9"/>
  <c r="I1825" i="9"/>
  <c r="I1826" i="9"/>
  <c r="I1827" i="9"/>
  <c r="I1828" i="9"/>
  <c r="I1829" i="9"/>
  <c r="I1830" i="9"/>
  <c r="I1831" i="9"/>
  <c r="I1832" i="9"/>
  <c r="I1833" i="9"/>
  <c r="I1834" i="9"/>
  <c r="I1836" i="9"/>
  <c r="I1837" i="9"/>
  <c r="I1838" i="9"/>
  <c r="I1839" i="9"/>
  <c r="I1840" i="9"/>
  <c r="I1841" i="9"/>
  <c r="I1842" i="9"/>
  <c r="I1843" i="9"/>
  <c r="I1844" i="9"/>
  <c r="I1845" i="9"/>
  <c r="I1846" i="9"/>
  <c r="I1847" i="9"/>
  <c r="I1848" i="9"/>
  <c r="I1849" i="9"/>
  <c r="I1850" i="9"/>
  <c r="I1851" i="9"/>
  <c r="I1853" i="9"/>
  <c r="I1854" i="9"/>
  <c r="I1855" i="9"/>
  <c r="I1856" i="9"/>
  <c r="I1857" i="9"/>
  <c r="I1858" i="9"/>
  <c r="I1859" i="9"/>
  <c r="I1860" i="9"/>
  <c r="I1861" i="9"/>
  <c r="I1862" i="9"/>
  <c r="I1863" i="9"/>
  <c r="I1864" i="9"/>
  <c r="I1865" i="9"/>
  <c r="I1867" i="9"/>
  <c r="I1868" i="9"/>
  <c r="I1869" i="9"/>
  <c r="I1870" i="9"/>
  <c r="I1871" i="9"/>
  <c r="I1872" i="9"/>
  <c r="I1873" i="9"/>
  <c r="I1874" i="9"/>
  <c r="I1875" i="9"/>
  <c r="I1876" i="9"/>
  <c r="I1877" i="9"/>
  <c r="I1878" i="9"/>
  <c r="I1879" i="9"/>
  <c r="I1880" i="9"/>
  <c r="I1881" i="9"/>
  <c r="I1882" i="9"/>
  <c r="I1883" i="9"/>
  <c r="I1884" i="9"/>
  <c r="I1885" i="9"/>
  <c r="I1887" i="9"/>
  <c r="I1888" i="9"/>
  <c r="I1889" i="9"/>
  <c r="I1890" i="9"/>
  <c r="I1891" i="9"/>
  <c r="I1892" i="9"/>
  <c r="I1893" i="9"/>
  <c r="I1894" i="9"/>
  <c r="I1895" i="9"/>
  <c r="I1896" i="9"/>
  <c r="I1897" i="9"/>
  <c r="I1898" i="9"/>
  <c r="I1899" i="9"/>
  <c r="I1900" i="9"/>
  <c r="I1901" i="9"/>
  <c r="I1902" i="9"/>
  <c r="I1904" i="9"/>
  <c r="I1905" i="9"/>
  <c r="I1906" i="9"/>
  <c r="I1907" i="9"/>
  <c r="I1908" i="9"/>
  <c r="I1909" i="9"/>
  <c r="I1910" i="9"/>
  <c r="I1911" i="9"/>
  <c r="I1912" i="9"/>
  <c r="I1913" i="9"/>
  <c r="I1914" i="9"/>
  <c r="I1915" i="9"/>
  <c r="I1916" i="9"/>
  <c r="I1917" i="9"/>
  <c r="I1918" i="9"/>
  <c r="I1919" i="9"/>
  <c r="I1920"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151" i="9"/>
  <c r="I2152" i="9"/>
  <c r="I2153" i="9"/>
  <c r="I2154" i="9"/>
  <c r="I2155" i="9"/>
  <c r="I2156" i="9"/>
  <c r="I2157" i="9"/>
  <c r="I2158" i="9"/>
  <c r="I2159" i="9"/>
  <c r="I2160" i="9"/>
  <c r="I2161" i="9"/>
  <c r="I2162" i="9"/>
  <c r="I2163" i="9"/>
  <c r="I2164" i="9"/>
  <c r="I2167" i="9"/>
  <c r="I2168" i="9"/>
  <c r="I2169" i="9"/>
  <c r="I2170" i="9"/>
  <c r="I2171" i="9"/>
  <c r="I2172" i="9"/>
  <c r="I2173" i="9"/>
  <c r="I2174" i="9"/>
  <c r="I2175" i="9"/>
  <c r="I2176" i="9"/>
  <c r="I2177" i="9"/>
  <c r="I2178" i="9"/>
  <c r="I2179" i="9"/>
  <c r="I2182" i="9"/>
  <c r="I2183" i="9"/>
  <c r="I2184" i="9"/>
  <c r="I2185" i="9"/>
  <c r="I2186" i="9"/>
  <c r="I2187" i="9"/>
  <c r="I2188" i="9"/>
  <c r="I2189" i="9"/>
  <c r="I2190" i="9"/>
  <c r="I2192" i="9"/>
  <c r="I2193" i="9"/>
  <c r="I2194" i="9"/>
  <c r="I2195" i="9"/>
  <c r="I2196" i="9"/>
  <c r="I2199" i="9"/>
  <c r="I2200" i="9"/>
  <c r="I2201" i="9"/>
  <c r="I2202" i="9"/>
  <c r="I2203" i="9"/>
  <c r="I2204" i="9"/>
  <c r="I2205" i="9"/>
  <c r="I2206" i="9"/>
  <c r="I2207" i="9"/>
  <c r="I2208" i="9"/>
  <c r="I2209" i="9"/>
  <c r="I2210" i="9"/>
  <c r="I2211" i="9"/>
  <c r="I2212" i="9"/>
  <c r="I2213" i="9"/>
  <c r="I2216" i="9"/>
  <c r="I2217" i="9"/>
  <c r="I2218" i="9"/>
  <c r="I2219" i="9"/>
  <c r="I2220" i="9"/>
  <c r="I2221" i="9"/>
  <c r="I2222" i="9"/>
  <c r="I2223" i="9"/>
  <c r="I2224" i="9"/>
  <c r="I2225" i="9"/>
  <c r="I2226" i="9"/>
  <c r="I2227" i="9"/>
  <c r="I2228" i="9"/>
  <c r="I2229" i="9"/>
  <c r="I2230" i="9"/>
  <c r="I2233" i="9"/>
  <c r="I2234" i="9"/>
  <c r="I2235" i="9"/>
  <c r="I2236" i="9"/>
  <c r="I2237" i="9"/>
  <c r="I2238" i="9"/>
  <c r="I2239" i="9"/>
  <c r="I2240" i="9"/>
  <c r="I2241" i="9"/>
  <c r="I2242" i="9"/>
  <c r="I2243" i="9"/>
  <c r="I2244" i="9"/>
  <c r="I2245" i="9"/>
  <c r="I2246" i="9"/>
  <c r="I2247" i="9"/>
  <c r="I2250" i="9"/>
  <c r="I2251" i="9"/>
  <c r="I2252" i="9"/>
  <c r="I2253" i="9"/>
  <c r="I2254" i="9"/>
  <c r="I2255" i="9"/>
  <c r="I2256" i="9"/>
  <c r="I2257" i="9"/>
  <c r="I2258" i="9"/>
  <c r="I2259" i="9"/>
  <c r="I2260" i="9"/>
  <c r="I2261" i="9"/>
  <c r="I2262" i="9"/>
  <c r="I2263" i="9"/>
  <c r="I2264" i="9"/>
  <c r="I2267" i="9"/>
  <c r="I2268" i="9"/>
  <c r="I2269" i="9"/>
  <c r="I2270" i="9"/>
  <c r="I2271" i="9"/>
  <c r="I2272" i="9"/>
  <c r="I2273" i="9"/>
  <c r="I2274" i="9"/>
  <c r="I2275" i="9"/>
  <c r="I2276" i="9"/>
  <c r="I2277" i="9"/>
  <c r="I2278" i="9"/>
  <c r="I2279" i="9"/>
  <c r="I2280" i="9"/>
  <c r="I2281" i="9"/>
  <c r="I2284" i="9"/>
  <c r="I2285" i="9"/>
  <c r="I2286" i="9"/>
  <c r="I2287" i="9"/>
  <c r="I2288" i="9"/>
  <c r="I2289" i="9"/>
  <c r="I2290" i="9"/>
  <c r="I2291" i="9"/>
  <c r="I2292" i="9"/>
  <c r="I2293" i="9"/>
  <c r="I2294" i="9"/>
  <c r="I2295" i="9"/>
  <c r="I2296" i="9"/>
  <c r="I2297" i="9"/>
  <c r="I2298" i="9"/>
  <c r="I2300" i="9"/>
  <c r="I2301" i="9"/>
  <c r="I2302" i="9"/>
  <c r="I2303" i="9"/>
  <c r="I2304" i="9"/>
  <c r="I2305" i="9"/>
  <c r="I2306" i="9"/>
  <c r="I2307" i="9"/>
  <c r="I2308" i="9"/>
  <c r="I2309" i="9"/>
  <c r="I2310" i="9"/>
  <c r="I2311" i="9"/>
  <c r="I2312" i="9"/>
  <c r="I2313" i="9"/>
  <c r="I2314" i="9"/>
  <c r="I2316" i="9"/>
  <c r="I2317" i="9"/>
  <c r="I2318" i="9"/>
  <c r="I2319" i="9"/>
  <c r="I2320" i="9"/>
  <c r="I2321" i="9"/>
  <c r="I2322" i="9"/>
  <c r="I2323" i="9"/>
  <c r="I2324" i="9"/>
  <c r="I2325" i="9"/>
  <c r="I2326" i="9"/>
  <c r="I2327" i="9"/>
  <c r="I2328" i="9"/>
  <c r="I2329" i="9"/>
  <c r="I2330" i="9"/>
  <c r="I2333" i="9"/>
  <c r="I2334" i="9"/>
  <c r="I2335" i="9"/>
  <c r="I2336" i="9"/>
  <c r="I2337" i="9"/>
  <c r="I2338" i="9"/>
  <c r="I2339" i="9"/>
  <c r="I2340" i="9"/>
  <c r="I2341" i="9"/>
  <c r="I2342" i="9"/>
  <c r="I2343" i="9"/>
  <c r="I2344" i="9"/>
  <c r="I2345" i="9"/>
  <c r="I2346" i="9"/>
  <c r="I2347" i="9"/>
  <c r="I2350" i="9"/>
  <c r="I2351" i="9"/>
  <c r="I2352" i="9"/>
  <c r="I2353" i="9"/>
  <c r="I2354" i="9"/>
  <c r="I2355" i="9"/>
  <c r="I2356" i="9"/>
  <c r="I2357" i="9"/>
  <c r="I2358" i="9"/>
  <c r="I2359" i="9"/>
  <c r="I2360" i="9"/>
  <c r="I2361" i="9"/>
  <c r="I2362" i="9"/>
  <c r="I2363" i="9"/>
  <c r="I2364" i="9"/>
  <c r="I2367" i="9"/>
  <c r="I2368" i="9"/>
  <c r="I2369" i="9"/>
  <c r="I2370" i="9"/>
  <c r="I2371" i="9"/>
  <c r="I2372" i="9"/>
  <c r="I2373" i="9"/>
  <c r="I2374" i="9"/>
  <c r="I2375" i="9"/>
  <c r="I2376" i="9"/>
  <c r="I2377" i="9"/>
  <c r="I2378" i="9"/>
  <c r="I2379" i="9"/>
  <c r="I2380" i="9"/>
  <c r="I2381" i="9"/>
  <c r="I2383" i="9"/>
  <c r="I2384" i="9"/>
  <c r="I2385" i="9"/>
  <c r="I2386" i="9"/>
  <c r="I2387" i="9"/>
  <c r="I2388" i="9"/>
  <c r="I2389" i="9"/>
  <c r="I2390" i="9"/>
  <c r="I2391" i="9"/>
  <c r="I2392" i="9"/>
  <c r="I2393" i="9"/>
  <c r="I2394" i="9"/>
  <c r="I2395" i="9"/>
  <c r="I2396" i="9"/>
  <c r="I2397" i="9"/>
  <c r="I13" i="9"/>
  <c r="I15" i="9"/>
  <c r="I16" i="9"/>
  <c r="I17" i="9"/>
  <c r="I18" i="9"/>
  <c r="I19" i="9"/>
  <c r="I20" i="9"/>
  <c r="I21" i="9"/>
  <c r="I22" i="9"/>
  <c r="I23" i="9"/>
  <c r="I24" i="9"/>
  <c r="I25" i="9"/>
  <c r="I26" i="9"/>
  <c r="I27" i="9"/>
  <c r="I28" i="9"/>
  <c r="I29" i="9"/>
  <c r="I30" i="9"/>
  <c r="I32" i="9"/>
  <c r="I36" i="9"/>
  <c r="I37" i="9"/>
  <c r="I38" i="9"/>
  <c r="I39" i="9"/>
  <c r="I40" i="9"/>
  <c r="I41" i="9"/>
  <c r="I42" i="9"/>
  <c r="I44" i="9"/>
  <c r="I45" i="9"/>
  <c r="I46" i="9"/>
  <c r="I47" i="9"/>
  <c r="I48" i="9"/>
  <c r="I49" i="9"/>
  <c r="I50" i="9"/>
  <c r="I53" i="9"/>
  <c r="I54" i="9"/>
  <c r="I55" i="9"/>
  <c r="I56" i="9"/>
  <c r="I57" i="9"/>
  <c r="I58" i="9"/>
  <c r="I59" i="9"/>
  <c r="I61" i="9"/>
  <c r="I62" i="9"/>
  <c r="I63" i="9"/>
  <c r="I64" i="9"/>
  <c r="I65" i="9"/>
  <c r="I66" i="9"/>
  <c r="I67" i="9"/>
  <c r="I69" i="9"/>
  <c r="I70" i="9"/>
  <c r="I71" i="9"/>
  <c r="I72" i="9"/>
  <c r="I73" i="9"/>
  <c r="I74" i="9"/>
  <c r="I75" i="9"/>
  <c r="I76" i="9"/>
  <c r="I77" i="9"/>
  <c r="I78" i="9"/>
  <c r="I80" i="9"/>
  <c r="I81" i="9"/>
  <c r="I82" i="9"/>
  <c r="I83" i="9"/>
  <c r="I84" i="9"/>
  <c r="I85" i="9"/>
  <c r="I86" i="9"/>
  <c r="I87" i="9"/>
  <c r="I88" i="9"/>
  <c r="I89" i="9"/>
  <c r="I91" i="9"/>
  <c r="I92" i="9"/>
  <c r="I93" i="9"/>
  <c r="I94" i="9"/>
  <c r="I95" i="9"/>
  <c r="I96" i="9"/>
  <c r="I97" i="9"/>
  <c r="I98" i="9"/>
  <c r="I100" i="9"/>
  <c r="I101" i="9"/>
  <c r="I102" i="9"/>
  <c r="I103" i="9"/>
  <c r="I104" i="9"/>
  <c r="I106" i="9"/>
  <c r="I107" i="9"/>
  <c r="I108" i="9"/>
  <c r="I109" i="9"/>
  <c r="I110" i="9"/>
  <c r="I111" i="9"/>
  <c r="I112" i="9"/>
  <c r="I113" i="9"/>
  <c r="I114" i="9"/>
  <c r="I115" i="9"/>
  <c r="I116" i="9"/>
  <c r="I117" i="9"/>
  <c r="I119" i="9"/>
  <c r="I120" i="9"/>
  <c r="I121" i="9"/>
  <c r="I122" i="9"/>
  <c r="I124" i="9"/>
  <c r="I125" i="9"/>
  <c r="I126" i="9"/>
  <c r="I127" i="9"/>
  <c r="I128" i="9"/>
  <c r="I129" i="9"/>
  <c r="I130" i="9"/>
  <c r="I131" i="9"/>
  <c r="I132" i="9"/>
  <c r="I133" i="9"/>
  <c r="I134" i="9"/>
  <c r="I135" i="9"/>
  <c r="I137" i="9"/>
  <c r="I138" i="9"/>
  <c r="I139" i="9"/>
  <c r="I140" i="9"/>
  <c r="I141" i="9"/>
  <c r="I142" i="9"/>
  <c r="I143" i="9"/>
  <c r="I144" i="9"/>
  <c r="I145" i="9"/>
  <c r="I147" i="9"/>
  <c r="I148" i="9"/>
  <c r="I149" i="9"/>
  <c r="I150" i="9"/>
  <c r="I151" i="9"/>
  <c r="I152" i="9"/>
  <c r="I153" i="9"/>
  <c r="I154" i="9"/>
  <c r="I156" i="9"/>
  <c r="I157" i="9"/>
  <c r="I158" i="9"/>
  <c r="I159" i="9"/>
  <c r="I160" i="9"/>
  <c r="I161" i="9"/>
  <c r="I162" i="9"/>
  <c r="I163" i="9"/>
  <c r="I164" i="9"/>
  <c r="I166" i="9"/>
  <c r="I167" i="9"/>
  <c r="I168" i="9"/>
  <c r="I169" i="9"/>
  <c r="I170" i="9"/>
  <c r="I171" i="9"/>
  <c r="I172" i="9"/>
  <c r="I174" i="9"/>
  <c r="I175" i="9"/>
  <c r="I176" i="9"/>
  <c r="I177" i="9"/>
  <c r="I178" i="9"/>
  <c r="I179" i="9"/>
  <c r="I180" i="9"/>
  <c r="I181" i="9"/>
  <c r="I182" i="9"/>
  <c r="I185" i="9"/>
  <c r="I186" i="9"/>
  <c r="I187" i="9"/>
  <c r="I188" i="9"/>
  <c r="I189" i="9"/>
  <c r="I190" i="9"/>
  <c r="I192" i="9"/>
  <c r="I193" i="9"/>
  <c r="I194" i="9"/>
  <c r="I195" i="9"/>
  <c r="I196" i="9"/>
  <c r="I197" i="9"/>
  <c r="I198" i="9"/>
  <c r="I199" i="9"/>
  <c r="I200" i="9"/>
  <c r="I201" i="9"/>
  <c r="I202" i="9"/>
  <c r="I203" i="9"/>
  <c r="I204" i="9"/>
  <c r="I205" i="9"/>
  <c r="I206" i="9"/>
  <c r="I207" i="9"/>
  <c r="I209" i="9"/>
  <c r="I210" i="9"/>
  <c r="I212" i="9"/>
  <c r="I213" i="9"/>
  <c r="I214" i="9"/>
  <c r="I215" i="9"/>
  <c r="I216" i="9"/>
  <c r="I217" i="9"/>
  <c r="I220" i="9"/>
  <c r="I221" i="9"/>
  <c r="I222" i="9"/>
  <c r="I223" i="9"/>
  <c r="I224" i="9"/>
  <c r="I225" i="9"/>
  <c r="I226" i="9"/>
  <c r="I227" i="9"/>
  <c r="I228" i="9"/>
  <c r="I229" i="9"/>
  <c r="I230" i="9"/>
  <c r="I232" i="9"/>
  <c r="I233" i="9"/>
  <c r="I234" i="9"/>
  <c r="I235" i="9"/>
  <c r="I236" i="9"/>
  <c r="I238" i="9"/>
  <c r="I239" i="9"/>
  <c r="I240" i="9"/>
  <c r="I241" i="9"/>
  <c r="I242" i="9"/>
  <c r="I243" i="9"/>
  <c r="I244" i="9"/>
  <c r="I245" i="9"/>
  <c r="I246" i="9"/>
  <c r="I247" i="9"/>
  <c r="I248" i="9"/>
  <c r="I249" i="9"/>
  <c r="I251" i="9"/>
  <c r="I252" i="9"/>
  <c r="I253" i="9"/>
  <c r="I254" i="9"/>
  <c r="I255" i="9"/>
  <c r="I257" i="9"/>
  <c r="I258" i="9"/>
  <c r="I259" i="9"/>
  <c r="I260" i="9"/>
  <c r="I261" i="9"/>
  <c r="I262" i="9"/>
  <c r="I263" i="9"/>
  <c r="I264" i="9"/>
  <c r="I265" i="9"/>
  <c r="I266" i="9"/>
  <c r="I267" i="9"/>
  <c r="I268" i="9"/>
  <c r="I270" i="9"/>
  <c r="I271" i="9"/>
  <c r="I272" i="9"/>
  <c r="I273" i="9"/>
  <c r="I274" i="9"/>
  <c r="I275" i="9"/>
  <c r="I276" i="9"/>
  <c r="I277" i="9"/>
  <c r="I279" i="9"/>
  <c r="I280" i="9"/>
  <c r="I281" i="9"/>
  <c r="I282" i="9"/>
  <c r="I283" i="9"/>
  <c r="I284" i="9"/>
  <c r="I285" i="9"/>
  <c r="I286" i="9"/>
  <c r="I287" i="9"/>
  <c r="I289" i="9"/>
  <c r="I290" i="9"/>
  <c r="I291" i="9"/>
  <c r="I292" i="9"/>
  <c r="I293" i="9"/>
  <c r="I295" i="9"/>
  <c r="I296" i="9"/>
  <c r="I297" i="9"/>
  <c r="I298" i="9"/>
  <c r="I299" i="9"/>
  <c r="I300" i="9"/>
  <c r="I301" i="9"/>
  <c r="I302" i="9"/>
  <c r="I303" i="9"/>
  <c r="I304" i="9"/>
  <c r="I305" i="9"/>
  <c r="I307" i="9"/>
  <c r="I308" i="9"/>
  <c r="I309" i="9"/>
  <c r="I310" i="9"/>
  <c r="I311" i="9"/>
  <c r="I312" i="9"/>
  <c r="I313" i="9"/>
  <c r="I314" i="9"/>
  <c r="I315" i="9"/>
  <c r="I317" i="9"/>
  <c r="I318" i="9"/>
  <c r="I319" i="9"/>
  <c r="I320" i="9"/>
  <c r="I321" i="9"/>
  <c r="I322" i="9"/>
  <c r="I323" i="9"/>
  <c r="I325" i="9"/>
  <c r="I326" i="9"/>
  <c r="I327" i="9"/>
  <c r="I328" i="9"/>
  <c r="I8" i="9"/>
  <c r="I9" i="9"/>
  <c r="I10" i="9"/>
  <c r="I11" i="9"/>
  <c r="I12" i="9"/>
  <c r="K1303" i="9" l="1"/>
  <c r="D11" i="36" l="1"/>
  <c r="D12" i="36"/>
  <c r="D13" i="36"/>
  <c r="D14" i="36"/>
  <c r="D15" i="36"/>
  <c r="D16" i="36"/>
  <c r="D85" i="36"/>
  <c r="D86" i="36"/>
  <c r="D87" i="36"/>
  <c r="D88" i="36"/>
  <c r="D89" i="36"/>
  <c r="D90" i="36"/>
  <c r="D91" i="36"/>
  <c r="D92" i="36"/>
  <c r="D93" i="36"/>
  <c r="D94" i="36"/>
  <c r="D95" i="36"/>
  <c r="D96" i="36"/>
  <c r="D97" i="36"/>
  <c r="D98" i="36"/>
  <c r="D99" i="36"/>
  <c r="D100" i="36"/>
  <c r="D101" i="36"/>
  <c r="D102" i="36"/>
  <c r="D103" i="36"/>
  <c r="D104" i="36"/>
  <c r="D105" i="36"/>
  <c r="D106" i="36"/>
  <c r="D107" i="36"/>
  <c r="D108" i="36"/>
  <c r="D109" i="36"/>
  <c r="D110" i="36"/>
  <c r="D111" i="36"/>
  <c r="D112" i="36"/>
  <c r="D113" i="36"/>
  <c r="D114" i="36"/>
  <c r="D115" i="36"/>
  <c r="D116" i="36"/>
  <c r="D117" i="36"/>
  <c r="D118" i="36"/>
  <c r="D119" i="36"/>
  <c r="D120" i="36"/>
  <c r="D121" i="36"/>
  <c r="D122" i="36"/>
  <c r="D123" i="36"/>
  <c r="E11" i="36"/>
  <c r="E12" i="36"/>
  <c r="E13" i="36"/>
  <c r="E14" i="36"/>
  <c r="E15" i="36"/>
  <c r="E16" i="36"/>
  <c r="E85" i="36"/>
  <c r="E86" i="36"/>
  <c r="E87" i="36"/>
  <c r="E88" i="36"/>
  <c r="E89" i="36"/>
  <c r="E90" i="36"/>
  <c r="E91" i="36"/>
  <c r="E92" i="36"/>
  <c r="E93" i="36"/>
  <c r="E94" i="36"/>
  <c r="E95" i="36"/>
  <c r="E96" i="36"/>
  <c r="E97" i="36"/>
  <c r="E98" i="36"/>
  <c r="E99" i="36"/>
  <c r="E100" i="36"/>
  <c r="E101" i="36"/>
  <c r="E102" i="36"/>
  <c r="E103" i="36"/>
  <c r="E104" i="36"/>
  <c r="E105" i="36"/>
  <c r="E106" i="36"/>
  <c r="E107" i="36"/>
  <c r="E108" i="36"/>
  <c r="E109" i="36"/>
  <c r="E110" i="36"/>
  <c r="E111" i="36"/>
  <c r="E112" i="36"/>
  <c r="E113" i="36"/>
  <c r="E114" i="36"/>
  <c r="E115" i="36"/>
  <c r="E116" i="36"/>
  <c r="E117" i="36"/>
  <c r="E118" i="36"/>
  <c r="E119" i="36"/>
  <c r="E120" i="36"/>
  <c r="E121" i="36"/>
  <c r="E122" i="36"/>
  <c r="E123" i="36"/>
  <c r="K5" i="9" l="1"/>
  <c r="K8" i="9"/>
  <c r="K9" i="9"/>
  <c r="K10" i="9"/>
  <c r="K11" i="9"/>
  <c r="K12" i="9"/>
  <c r="K13" i="9"/>
  <c r="K2039" i="9" l="1"/>
  <c r="K2040" i="9"/>
  <c r="K2034" i="9"/>
  <c r="K2035" i="9"/>
  <c r="K2036" i="9"/>
  <c r="K2037" i="9"/>
  <c r="K2038" i="9"/>
  <c r="K2116"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3" i="9"/>
  <c r="K2114" i="9"/>
  <c r="K2115" i="9"/>
  <c r="K2117" i="9"/>
  <c r="K2118" i="9"/>
  <c r="K2119" i="9"/>
  <c r="K2120" i="9"/>
  <c r="K2121" i="9"/>
  <c r="K2122" i="9"/>
  <c r="K2123" i="9"/>
  <c r="K2124" i="9"/>
  <c r="K2125" i="9"/>
  <c r="K2126" i="9"/>
  <c r="K2127" i="9"/>
  <c r="K2128" i="9"/>
  <c r="K1662" i="9" l="1"/>
  <c r="F11" i="36" l="1"/>
  <c r="F12" i="36"/>
  <c r="F13" i="36"/>
  <c r="F14" i="36"/>
  <c r="F15" i="36"/>
  <c r="F16" i="36"/>
  <c r="F85" i="36"/>
  <c r="F86" i="36"/>
  <c r="F87" i="36"/>
  <c r="F88" i="36"/>
  <c r="F89" i="36"/>
  <c r="F90" i="36"/>
  <c r="F91" i="36"/>
  <c r="F92" i="36"/>
  <c r="F93" i="36"/>
  <c r="F94" i="36"/>
  <c r="F95" i="36"/>
  <c r="F96" i="36"/>
  <c r="F97" i="36"/>
  <c r="F98" i="36"/>
  <c r="F99" i="36"/>
  <c r="F100" i="36"/>
  <c r="F101" i="36"/>
  <c r="F102" i="36"/>
  <c r="F103" i="36"/>
  <c r="F104" i="36"/>
  <c r="F105" i="36"/>
  <c r="F106" i="36"/>
  <c r="F107" i="36"/>
  <c r="F108" i="36"/>
  <c r="F109" i="36"/>
  <c r="F110" i="36"/>
  <c r="F111" i="36"/>
  <c r="F112" i="36"/>
  <c r="F113" i="36"/>
  <c r="F114" i="36"/>
  <c r="F115" i="36"/>
  <c r="F116" i="36"/>
  <c r="F117" i="36"/>
  <c r="F118" i="36"/>
  <c r="F119" i="36"/>
  <c r="F120" i="36"/>
  <c r="F121" i="36"/>
  <c r="F122" i="36"/>
  <c r="F123" i="36"/>
  <c r="K571" i="9" l="1"/>
  <c r="K570" i="9"/>
  <c r="K569" i="9"/>
  <c r="K568" i="9"/>
  <c r="K567" i="9"/>
  <c r="K566" i="9"/>
  <c r="K565" i="9"/>
  <c r="K563" i="9"/>
  <c r="K562" i="9"/>
  <c r="K561" i="9"/>
  <c r="K560" i="9"/>
  <c r="K559" i="9"/>
  <c r="K558" i="9"/>
  <c r="K557" i="9"/>
  <c r="K1967" i="9"/>
  <c r="K1966" i="9"/>
  <c r="K1965" i="9"/>
  <c r="K1964" i="9"/>
  <c r="K1963" i="9"/>
  <c r="K1971" i="9" l="1"/>
  <c r="K1970" i="9"/>
  <c r="K1969" i="9"/>
  <c r="K1968" i="9"/>
  <c r="K1972" i="9"/>
  <c r="K1955" i="9"/>
  <c r="K1954" i="9"/>
  <c r="K1953" i="9"/>
  <c r="K1952" i="9"/>
  <c r="K1951" i="9"/>
  <c r="K1950" i="9"/>
  <c r="K1949" i="9"/>
  <c r="K1948" i="9"/>
  <c r="K1947" i="9"/>
  <c r="K1946" i="9"/>
  <c r="K1945" i="9"/>
  <c r="K1944" i="9"/>
  <c r="K1943" i="9"/>
  <c r="K1942" i="9"/>
  <c r="K1934" i="9"/>
  <c r="K1933" i="9"/>
  <c r="K1932" i="9"/>
  <c r="K1931" i="9"/>
  <c r="K1930" i="9"/>
  <c r="K1929" i="9"/>
  <c r="K1928" i="9"/>
  <c r="K1941" i="9"/>
  <c r="K1940" i="9"/>
  <c r="K1939" i="9"/>
  <c r="K1938" i="9"/>
  <c r="K1937" i="9"/>
  <c r="K1936" i="9"/>
  <c r="K1935" i="9"/>
  <c r="K1956" i="9"/>
  <c r="K1927" i="9"/>
  <c r="K1926" i="9"/>
  <c r="K1925" i="9"/>
  <c r="K1924" i="9"/>
  <c r="K1923" i="9"/>
  <c r="K1922" i="9"/>
  <c r="K1921" i="9"/>
  <c r="K1960" i="9"/>
  <c r="K1959" i="9"/>
  <c r="K1958" i="9"/>
  <c r="K1957" i="9"/>
  <c r="K1962" i="9"/>
  <c r="K1961" i="9"/>
  <c r="D2" i="9" l="1"/>
  <c r="L123" i="36"/>
  <c r="K2132" i="9"/>
  <c r="K2133" i="9"/>
  <c r="K2134" i="9"/>
  <c r="K2135" i="9"/>
  <c r="K2136" i="9"/>
  <c r="K2137" i="9"/>
  <c r="K2138" i="9"/>
  <c r="K2139" i="9"/>
  <c r="K2140" i="9"/>
  <c r="K2141" i="9"/>
  <c r="K2142" i="9"/>
  <c r="K2143" i="9"/>
  <c r="K15" i="9"/>
  <c r="K16" i="9"/>
  <c r="K17" i="9"/>
  <c r="K18" i="9"/>
  <c r="K19" i="9"/>
  <c r="K20" i="9"/>
  <c r="K21" i="9"/>
  <c r="K22" i="9"/>
  <c r="K23" i="9"/>
  <c r="K24" i="9"/>
  <c r="K25" i="9"/>
  <c r="K26" i="9"/>
  <c r="K27" i="9"/>
  <c r="K28" i="9"/>
  <c r="K29" i="9"/>
  <c r="K30" i="9"/>
  <c r="K32" i="9"/>
  <c r="K38" i="9"/>
  <c r="K39" i="9"/>
  <c r="K40" i="9"/>
  <c r="K41" i="9"/>
  <c r="K42" i="9"/>
  <c r="K44" i="9"/>
  <c r="K45" i="9"/>
  <c r="K46" i="9"/>
  <c r="K47" i="9"/>
  <c r="K48" i="9"/>
  <c r="K49" i="9"/>
  <c r="K50" i="9"/>
  <c r="K54" i="9"/>
  <c r="K55" i="9"/>
  <c r="K56" i="9"/>
  <c r="K57" i="9"/>
  <c r="K58" i="9"/>
  <c r="K59" i="9"/>
  <c r="K61" i="9"/>
  <c r="K62" i="9"/>
  <c r="K63" i="9"/>
  <c r="K64" i="9"/>
  <c r="K65" i="9"/>
  <c r="K66" i="9"/>
  <c r="K67" i="9"/>
  <c r="K70" i="9"/>
  <c r="K71" i="9"/>
  <c r="K72" i="9"/>
  <c r="K73" i="9"/>
  <c r="K74" i="9"/>
  <c r="K75" i="9"/>
  <c r="K76" i="9"/>
  <c r="K77" i="9"/>
  <c r="K78" i="9"/>
  <c r="K80" i="9"/>
  <c r="K81" i="9"/>
  <c r="K82" i="9"/>
  <c r="K83" i="9"/>
  <c r="K84" i="9"/>
  <c r="K85" i="9"/>
  <c r="K86" i="9"/>
  <c r="K87" i="9"/>
  <c r="K88" i="9"/>
  <c r="K89" i="9"/>
  <c r="K91" i="9"/>
  <c r="K92" i="9"/>
  <c r="K93" i="9"/>
  <c r="K94" i="9"/>
  <c r="K95" i="9"/>
  <c r="K96" i="9"/>
  <c r="K97" i="9"/>
  <c r="K98" i="9"/>
  <c r="K100" i="9"/>
  <c r="K101" i="9"/>
  <c r="K102" i="9"/>
  <c r="K103" i="9"/>
  <c r="K104" i="9"/>
  <c r="K106" i="9"/>
  <c r="K107" i="9"/>
  <c r="K108" i="9"/>
  <c r="K109" i="9"/>
  <c r="K110" i="9"/>
  <c r="K111" i="9"/>
  <c r="K112" i="9"/>
  <c r="K113" i="9"/>
  <c r="K114" i="9"/>
  <c r="K115" i="9"/>
  <c r="K116" i="9"/>
  <c r="K117" i="9"/>
  <c r="K119" i="9"/>
  <c r="K120" i="9"/>
  <c r="K121" i="9"/>
  <c r="K122" i="9"/>
  <c r="K125" i="9"/>
  <c r="K126" i="9"/>
  <c r="K127" i="9"/>
  <c r="K128" i="9"/>
  <c r="K129" i="9"/>
  <c r="K130" i="9"/>
  <c r="K131" i="9"/>
  <c r="K132" i="9"/>
  <c r="K133" i="9"/>
  <c r="K134" i="9"/>
  <c r="K135" i="9"/>
  <c r="K137" i="9"/>
  <c r="K138" i="9"/>
  <c r="K139" i="9"/>
  <c r="K140" i="9"/>
  <c r="K141" i="9"/>
  <c r="K142" i="9"/>
  <c r="K143" i="9"/>
  <c r="K144" i="9"/>
  <c r="K145" i="9"/>
  <c r="K148" i="9"/>
  <c r="K149" i="9"/>
  <c r="K150" i="9"/>
  <c r="K151" i="9"/>
  <c r="K152" i="9"/>
  <c r="K153" i="9"/>
  <c r="K154" i="9"/>
  <c r="K156" i="9"/>
  <c r="K157" i="9"/>
  <c r="K158" i="9"/>
  <c r="K159" i="9"/>
  <c r="K160" i="9"/>
  <c r="K161" i="9"/>
  <c r="K162" i="9"/>
  <c r="K163" i="9"/>
  <c r="K164" i="9"/>
  <c r="K167" i="9"/>
  <c r="K168" i="9"/>
  <c r="K169" i="9"/>
  <c r="K170" i="9"/>
  <c r="K171" i="9"/>
  <c r="K172" i="9"/>
  <c r="K174" i="9"/>
  <c r="K175" i="9"/>
  <c r="K176" i="9"/>
  <c r="K177" i="9"/>
  <c r="K178" i="9"/>
  <c r="K179" i="9"/>
  <c r="K180" i="9"/>
  <c r="K181" i="9"/>
  <c r="K182" i="9"/>
  <c r="K184" i="9"/>
  <c r="K185" i="9"/>
  <c r="K186" i="9"/>
  <c r="K187" i="9"/>
  <c r="K188" i="9"/>
  <c r="K189" i="9"/>
  <c r="K190" i="9"/>
  <c r="K192" i="9"/>
  <c r="K193" i="9"/>
  <c r="K194" i="9"/>
  <c r="K195" i="9"/>
  <c r="K196" i="9"/>
  <c r="K197" i="9"/>
  <c r="K198" i="9"/>
  <c r="K199" i="9"/>
  <c r="K200" i="9"/>
  <c r="K201" i="9"/>
  <c r="K202" i="9"/>
  <c r="K203" i="9"/>
  <c r="K204" i="9"/>
  <c r="K205" i="9"/>
  <c r="K206" i="9"/>
  <c r="K207" i="9"/>
  <c r="K210" i="9"/>
  <c r="K212" i="9"/>
  <c r="K213" i="9"/>
  <c r="K214" i="9"/>
  <c r="K215" i="9"/>
  <c r="K216" i="9"/>
  <c r="K217" i="9"/>
  <c r="K220" i="9"/>
  <c r="K221" i="9"/>
  <c r="K222" i="9"/>
  <c r="K223" i="9"/>
  <c r="K224" i="9"/>
  <c r="K225" i="9"/>
  <c r="K226" i="9"/>
  <c r="K227" i="9"/>
  <c r="K228" i="9"/>
  <c r="K229" i="9"/>
  <c r="K230" i="9"/>
  <c r="K232" i="9"/>
  <c r="K233" i="9"/>
  <c r="K234" i="9"/>
  <c r="K235" i="9"/>
  <c r="K236" i="9"/>
  <c r="K238" i="9"/>
  <c r="K239" i="9"/>
  <c r="K240" i="9"/>
  <c r="K241" i="9"/>
  <c r="K242" i="9"/>
  <c r="K243" i="9"/>
  <c r="K244" i="9"/>
  <c r="K245" i="9"/>
  <c r="K246" i="9"/>
  <c r="K247" i="9"/>
  <c r="K248" i="9"/>
  <c r="K249" i="9"/>
  <c r="K251" i="9"/>
  <c r="K252" i="9"/>
  <c r="K253" i="9"/>
  <c r="K254" i="9"/>
  <c r="K255" i="9"/>
  <c r="K258" i="9"/>
  <c r="K259" i="9"/>
  <c r="K260" i="9"/>
  <c r="K261" i="9"/>
  <c r="K262" i="9"/>
  <c r="K263" i="9"/>
  <c r="K264" i="9"/>
  <c r="K265" i="9"/>
  <c r="K266" i="9"/>
  <c r="K267" i="9"/>
  <c r="K268" i="9"/>
  <c r="K270" i="9"/>
  <c r="K271" i="9"/>
  <c r="K272" i="9"/>
  <c r="K273" i="9"/>
  <c r="K274" i="9"/>
  <c r="K275" i="9"/>
  <c r="K276" i="9"/>
  <c r="K277" i="9"/>
  <c r="K279" i="9"/>
  <c r="K280" i="9"/>
  <c r="K281" i="9"/>
  <c r="K282" i="9"/>
  <c r="K283" i="9"/>
  <c r="K284" i="9"/>
  <c r="K285" i="9"/>
  <c r="K286" i="9"/>
  <c r="K287" i="9"/>
  <c r="K289" i="9"/>
  <c r="K290" i="9"/>
  <c r="K291" i="9"/>
  <c r="K292" i="9"/>
  <c r="K293" i="9"/>
  <c r="K296" i="9"/>
  <c r="K297" i="9"/>
  <c r="K298" i="9"/>
  <c r="K299" i="9"/>
  <c r="K300" i="9"/>
  <c r="K301" i="9"/>
  <c r="K302" i="9"/>
  <c r="K303" i="9"/>
  <c r="K304" i="9"/>
  <c r="K305" i="9"/>
  <c r="K307" i="9"/>
  <c r="K308" i="9"/>
  <c r="K309" i="9"/>
  <c r="K310" i="9"/>
  <c r="K311" i="9"/>
  <c r="K312" i="9"/>
  <c r="K313" i="9"/>
  <c r="K314" i="9"/>
  <c r="K315" i="9"/>
  <c r="K318" i="9"/>
  <c r="K319" i="9"/>
  <c r="K320" i="9"/>
  <c r="K321" i="9"/>
  <c r="K322" i="9"/>
  <c r="K323" i="9"/>
  <c r="K325" i="9"/>
  <c r="K326" i="9"/>
  <c r="K327" i="9"/>
  <c r="K328" i="9"/>
  <c r="K329" i="9"/>
  <c r="K330" i="9"/>
  <c r="K331" i="9"/>
  <c r="K332" i="9"/>
  <c r="K333" i="9"/>
  <c r="K336" i="9"/>
  <c r="K337" i="9"/>
  <c r="K338" i="9"/>
  <c r="K339" i="9"/>
  <c r="K340" i="9"/>
  <c r="K341" i="9"/>
  <c r="K343" i="9"/>
  <c r="K344" i="9"/>
  <c r="K345" i="9"/>
  <c r="K346" i="9"/>
  <c r="K347" i="9"/>
  <c r="K348" i="9"/>
  <c r="K349" i="9"/>
  <c r="K350" i="9"/>
  <c r="K351" i="9"/>
  <c r="K354" i="9"/>
  <c r="K355" i="9"/>
  <c r="K356" i="9"/>
  <c r="K357" i="9"/>
  <c r="K358" i="9"/>
  <c r="K359" i="9"/>
  <c r="K499" i="9"/>
  <c r="K500" i="9"/>
  <c r="K501" i="9"/>
  <c r="K502" i="9"/>
  <c r="K503" i="9"/>
  <c r="K504" i="9"/>
  <c r="K505" i="9"/>
  <c r="K506" i="9"/>
  <c r="K507" i="9"/>
  <c r="K508" i="9"/>
  <c r="K510" i="9"/>
  <c r="K511" i="9"/>
  <c r="K512" i="9"/>
  <c r="K513" i="9"/>
  <c r="K514" i="9"/>
  <c r="K515" i="9"/>
  <c r="K516" i="9"/>
  <c r="K518" i="9"/>
  <c r="K519" i="9"/>
  <c r="K520" i="9"/>
  <c r="K521" i="9"/>
  <c r="K522" i="9"/>
  <c r="K523" i="9"/>
  <c r="K524" i="9"/>
  <c r="K525" i="9"/>
  <c r="K526" i="9"/>
  <c r="K527" i="9"/>
  <c r="K531" i="9"/>
  <c r="K532" i="9"/>
  <c r="K533" i="9"/>
  <c r="K534" i="9"/>
  <c r="K535" i="9"/>
  <c r="K537" i="9"/>
  <c r="K538" i="9"/>
  <c r="K539" i="9"/>
  <c r="K540" i="9"/>
  <c r="K541" i="9"/>
  <c r="K542" i="9"/>
  <c r="K543" i="9"/>
  <c r="K544" i="9"/>
  <c r="K545" i="9"/>
  <c r="K548" i="9"/>
  <c r="K549" i="9"/>
  <c r="K550" i="9"/>
  <c r="K551" i="9"/>
  <c r="K552" i="9"/>
  <c r="K553" i="9"/>
  <c r="K555" i="9"/>
  <c r="K556" i="9"/>
  <c r="K572" i="9"/>
  <c r="K573" i="9"/>
  <c r="K574" i="9"/>
  <c r="K575" i="9"/>
  <c r="K577" i="9"/>
  <c r="K578" i="9"/>
  <c r="K579" i="9"/>
  <c r="K580" i="9"/>
  <c r="K581" i="9"/>
  <c r="K582" i="9"/>
  <c r="K583" i="9"/>
  <c r="K584" i="9"/>
  <c r="K585" i="9"/>
  <c r="K587" i="9"/>
  <c r="K588" i="9"/>
  <c r="K589" i="9"/>
  <c r="K590" i="9"/>
  <c r="K591" i="9"/>
  <c r="K592" i="9"/>
  <c r="K593" i="9"/>
  <c r="K595" i="9"/>
  <c r="K596" i="9"/>
  <c r="K597" i="9"/>
  <c r="K598" i="9"/>
  <c r="K599" i="9"/>
  <c r="K600" i="9"/>
  <c r="K601" i="9"/>
  <c r="K602" i="9"/>
  <c r="K603" i="9"/>
  <c r="K605" i="9"/>
  <c r="K606" i="9"/>
  <c r="K607" i="9"/>
  <c r="K608" i="9"/>
  <c r="K609" i="9"/>
  <c r="K610" i="9"/>
  <c r="K611" i="9"/>
  <c r="K613" i="9"/>
  <c r="K614" i="9"/>
  <c r="K615" i="9"/>
  <c r="K616" i="9"/>
  <c r="K619" i="9"/>
  <c r="K620" i="9"/>
  <c r="K621" i="9"/>
  <c r="K622" i="9"/>
  <c r="K623" i="9"/>
  <c r="K624" i="9"/>
  <c r="K625" i="9"/>
  <c r="K626" i="9"/>
  <c r="K627" i="9"/>
  <c r="K628" i="9"/>
  <c r="K629" i="9"/>
  <c r="K631" i="9"/>
  <c r="K632" i="9"/>
  <c r="K633" i="9"/>
  <c r="K634" i="9"/>
  <c r="K637" i="9"/>
  <c r="K638" i="9"/>
  <c r="K639" i="9"/>
  <c r="K640" i="9"/>
  <c r="K641" i="9"/>
  <c r="K642" i="9"/>
  <c r="K643" i="9"/>
  <c r="K644" i="9"/>
  <c r="K645" i="9"/>
  <c r="K646" i="9"/>
  <c r="K647" i="9"/>
  <c r="K649" i="9"/>
  <c r="K650" i="9"/>
  <c r="K651" i="9"/>
  <c r="K652" i="9"/>
  <c r="K654" i="9"/>
  <c r="K655" i="9"/>
  <c r="K656" i="9"/>
  <c r="K657" i="9"/>
  <c r="K658" i="9"/>
  <c r="K659" i="9"/>
  <c r="K660" i="9"/>
  <c r="K661" i="9"/>
  <c r="K662" i="9"/>
  <c r="K663" i="9"/>
  <c r="K665" i="9"/>
  <c r="K666" i="9"/>
  <c r="K667" i="9"/>
  <c r="K668" i="9"/>
  <c r="K669" i="9"/>
  <c r="K670" i="9"/>
  <c r="K671" i="9"/>
  <c r="K672" i="9"/>
  <c r="K674" i="9"/>
  <c r="K675" i="9"/>
  <c r="K676" i="9"/>
  <c r="K677" i="9"/>
  <c r="K678" i="9"/>
  <c r="K679" i="9"/>
  <c r="K680" i="9"/>
  <c r="K681" i="9"/>
  <c r="K682" i="9"/>
  <c r="K683" i="9"/>
  <c r="K684" i="9"/>
  <c r="K685" i="9"/>
  <c r="K687" i="9"/>
  <c r="K688" i="9"/>
  <c r="K689" i="9"/>
  <c r="K690" i="9"/>
  <c r="K693" i="9"/>
  <c r="K694" i="9"/>
  <c r="K695" i="9"/>
  <c r="K696" i="9"/>
  <c r="K697" i="9"/>
  <c r="K698" i="9"/>
  <c r="K699" i="9"/>
  <c r="K700" i="9"/>
  <c r="K701" i="9"/>
  <c r="K702" i="9"/>
  <c r="K703" i="9"/>
  <c r="K704" i="9"/>
  <c r="K706" i="9"/>
  <c r="K707" i="9"/>
  <c r="K708" i="9"/>
  <c r="K709" i="9"/>
  <c r="K710" i="9"/>
  <c r="K711" i="9"/>
  <c r="K712" i="9"/>
  <c r="K714" i="9"/>
  <c r="K715" i="9"/>
  <c r="K716" i="9"/>
  <c r="K717" i="9"/>
  <c r="K718" i="9"/>
  <c r="K719" i="9"/>
  <c r="K720" i="9"/>
  <c r="K721" i="9"/>
  <c r="K723" i="9"/>
  <c r="K724" i="9"/>
  <c r="K725" i="9"/>
  <c r="K726" i="9"/>
  <c r="K727" i="9"/>
  <c r="K728" i="9"/>
  <c r="K729" i="9"/>
  <c r="K731" i="9"/>
  <c r="K732" i="9"/>
  <c r="K733" i="9"/>
  <c r="K734" i="9"/>
  <c r="K735" i="9"/>
  <c r="K736" i="9"/>
  <c r="K737" i="9"/>
  <c r="K738" i="9"/>
  <c r="K740" i="9"/>
  <c r="K741" i="9"/>
  <c r="K742" i="9"/>
  <c r="K743" i="9"/>
  <c r="K744" i="9"/>
  <c r="K745" i="9"/>
  <c r="K746" i="9"/>
  <c r="K748" i="9"/>
  <c r="K749" i="9"/>
  <c r="K750" i="9"/>
  <c r="K751" i="9"/>
  <c r="K752" i="9"/>
  <c r="K753" i="9"/>
  <c r="K754" i="9"/>
  <c r="K755" i="9"/>
  <c r="K757" i="9"/>
  <c r="K758" i="9"/>
  <c r="K759" i="9"/>
  <c r="K760" i="9"/>
  <c r="K761" i="9"/>
  <c r="K762" i="9"/>
  <c r="K763" i="9"/>
  <c r="K764" i="9"/>
  <c r="K765" i="9"/>
  <c r="K766" i="9"/>
  <c r="K767" i="9"/>
  <c r="K768" i="9"/>
  <c r="K770" i="9"/>
  <c r="K771" i="9"/>
  <c r="K772" i="9"/>
  <c r="K773" i="9"/>
  <c r="K775" i="9"/>
  <c r="K776" i="9"/>
  <c r="K777" i="9"/>
  <c r="K778" i="9"/>
  <c r="K779" i="9"/>
  <c r="K780" i="9"/>
  <c r="K781" i="9"/>
  <c r="K782" i="9"/>
  <c r="K783" i="9"/>
  <c r="K784" i="9"/>
  <c r="K785" i="9"/>
  <c r="K786" i="9"/>
  <c r="K788" i="9"/>
  <c r="K789" i="9"/>
  <c r="K790" i="9"/>
  <c r="K791" i="9"/>
  <c r="K792" i="9"/>
  <c r="K793" i="9"/>
  <c r="K794" i="9"/>
  <c r="K795" i="9"/>
  <c r="K796" i="9"/>
  <c r="K797" i="9"/>
  <c r="K798" i="9"/>
  <c r="K799" i="9"/>
  <c r="K800" i="9"/>
  <c r="K801" i="9"/>
  <c r="K802" i="9"/>
  <c r="K803" i="9"/>
  <c r="K804" i="9"/>
  <c r="K805" i="9"/>
  <c r="K806" i="9"/>
  <c r="K807" i="9"/>
  <c r="K810" i="9"/>
  <c r="K811" i="9"/>
  <c r="K812" i="9"/>
  <c r="K813" i="9"/>
  <c r="K814" i="9"/>
  <c r="K815" i="9"/>
  <c r="K816" i="9"/>
  <c r="K817" i="9"/>
  <c r="K818" i="9"/>
  <c r="K819" i="9"/>
  <c r="K820" i="9"/>
  <c r="K821" i="9"/>
  <c r="K823" i="9"/>
  <c r="K824" i="9"/>
  <c r="K825" i="9"/>
  <c r="K826" i="9"/>
  <c r="K827" i="9"/>
  <c r="K829" i="9"/>
  <c r="K830" i="9"/>
  <c r="K831" i="9"/>
  <c r="K832" i="9"/>
  <c r="K833" i="9"/>
  <c r="K834" i="9"/>
  <c r="K835" i="9"/>
  <c r="K836" i="9"/>
  <c r="K837" i="9"/>
  <c r="K838" i="9"/>
  <c r="K839" i="9"/>
  <c r="K869" i="9"/>
  <c r="K870" i="9"/>
  <c r="K871" i="9"/>
  <c r="K872" i="9"/>
  <c r="K873" i="9"/>
  <c r="K874" i="9"/>
  <c r="K875" i="9"/>
  <c r="K876" i="9"/>
  <c r="K877" i="9"/>
  <c r="K879" i="9"/>
  <c r="K880" i="9"/>
  <c r="K881" i="9"/>
  <c r="K882" i="9"/>
  <c r="K884" i="9"/>
  <c r="K885" i="9"/>
  <c r="K886" i="9"/>
  <c r="K887" i="9"/>
  <c r="K888" i="9"/>
  <c r="K889" i="9"/>
  <c r="K890" i="9"/>
  <c r="K891" i="9"/>
  <c r="K892" i="9"/>
  <c r="K893" i="9"/>
  <c r="K894" i="9"/>
  <c r="K895" i="9"/>
  <c r="K897" i="9"/>
  <c r="K898" i="9"/>
  <c r="K899" i="9"/>
  <c r="K900" i="9"/>
  <c r="K901" i="9"/>
  <c r="K903" i="9"/>
  <c r="K904" i="9"/>
  <c r="K905" i="9"/>
  <c r="K906" i="9"/>
  <c r="K907" i="9"/>
  <c r="K908" i="9"/>
  <c r="K909" i="9"/>
  <c r="K910" i="9"/>
  <c r="K911" i="9"/>
  <c r="K912" i="9"/>
  <c r="K913" i="9"/>
  <c r="K914" i="9"/>
  <c r="K916" i="9"/>
  <c r="K917" i="9"/>
  <c r="K918" i="9"/>
  <c r="K919" i="9"/>
  <c r="K921" i="9"/>
  <c r="K922" i="9"/>
  <c r="K923" i="9"/>
  <c r="K924" i="9"/>
  <c r="K925" i="9"/>
  <c r="K926" i="9"/>
  <c r="K927" i="9"/>
  <c r="K928" i="9"/>
  <c r="K929" i="9"/>
  <c r="K930" i="9"/>
  <c r="K931" i="9"/>
  <c r="K932" i="9"/>
  <c r="K934" i="9"/>
  <c r="K935" i="9"/>
  <c r="K936" i="9"/>
  <c r="K937" i="9"/>
  <c r="K938" i="9"/>
  <c r="K940" i="9"/>
  <c r="K941" i="9"/>
  <c r="K942" i="9"/>
  <c r="K943" i="9"/>
  <c r="K944" i="9"/>
  <c r="K945" i="9"/>
  <c r="K946" i="9"/>
  <c r="K947" i="9"/>
  <c r="K948" i="9"/>
  <c r="K949" i="9"/>
  <c r="K950" i="9"/>
  <c r="K951" i="9"/>
  <c r="K953" i="9"/>
  <c r="K954" i="9"/>
  <c r="K955" i="9"/>
  <c r="K956" i="9"/>
  <c r="K958" i="9"/>
  <c r="K959" i="9"/>
  <c r="K960" i="9"/>
  <c r="K961" i="9"/>
  <c r="K962" i="9"/>
  <c r="K963" i="9"/>
  <c r="K964" i="9"/>
  <c r="K965" i="9"/>
  <c r="K966" i="9"/>
  <c r="K967" i="9"/>
  <c r="K968" i="9"/>
  <c r="K969" i="9"/>
  <c r="K970" i="9"/>
  <c r="K971" i="9"/>
  <c r="K972" i="9"/>
  <c r="K973" i="9"/>
  <c r="K974" i="9"/>
  <c r="K976" i="9"/>
  <c r="K977" i="9"/>
  <c r="K978" i="9"/>
  <c r="K979" i="9"/>
  <c r="K980" i="9"/>
  <c r="K981" i="9"/>
  <c r="K982" i="9"/>
  <c r="K983" i="9"/>
  <c r="K984" i="9"/>
  <c r="K985" i="9"/>
  <c r="K986" i="9"/>
  <c r="K987" i="9"/>
  <c r="K989" i="9"/>
  <c r="K990" i="9"/>
  <c r="K991" i="9"/>
  <c r="K992" i="9"/>
  <c r="K994" i="9"/>
  <c r="K995" i="9"/>
  <c r="K996" i="9"/>
  <c r="K997" i="9"/>
  <c r="K998" i="9"/>
  <c r="K999" i="9"/>
  <c r="K1000" i="9"/>
  <c r="K1001" i="9"/>
  <c r="K1002" i="9"/>
  <c r="K1003" i="9"/>
  <c r="K1004" i="9"/>
  <c r="K1005" i="9"/>
  <c r="K1007" i="9"/>
  <c r="K1008" i="9"/>
  <c r="K1009" i="9"/>
  <c r="K1010" i="9"/>
  <c r="K1012" i="9"/>
  <c r="K1013" i="9"/>
  <c r="K1014" i="9"/>
  <c r="K1015" i="9"/>
  <c r="K1016" i="9"/>
  <c r="K1017" i="9"/>
  <c r="K1018" i="9"/>
  <c r="K1019" i="9"/>
  <c r="K1020" i="9"/>
  <c r="K1021" i="9"/>
  <c r="K1022" i="9"/>
  <c r="K1023" i="9"/>
  <c r="K1025" i="9"/>
  <c r="K1026" i="9"/>
  <c r="K1027" i="9"/>
  <c r="K1028" i="9"/>
  <c r="K1030" i="9"/>
  <c r="K1031" i="9"/>
  <c r="K1032" i="9"/>
  <c r="K1033" i="9"/>
  <c r="K1034" i="9"/>
  <c r="K1035" i="9"/>
  <c r="K1036" i="9"/>
  <c r="K1037" i="9"/>
  <c r="K1038" i="9"/>
  <c r="K1039" i="9"/>
  <c r="K1040" i="9"/>
  <c r="K1041" i="9"/>
  <c r="K1043" i="9"/>
  <c r="K1044" i="9"/>
  <c r="K1045" i="9"/>
  <c r="K1046" i="9"/>
  <c r="K1048" i="9"/>
  <c r="K1049" i="9"/>
  <c r="K1050" i="9"/>
  <c r="K1051" i="9"/>
  <c r="K1052" i="9"/>
  <c r="K1053" i="9"/>
  <c r="K1054" i="9"/>
  <c r="K1055" i="9"/>
  <c r="K1056" i="9"/>
  <c r="K1057" i="9"/>
  <c r="K1058" i="9"/>
  <c r="K1059" i="9"/>
  <c r="K1061" i="9"/>
  <c r="K1062" i="9"/>
  <c r="K1063" i="9"/>
  <c r="K1064" i="9"/>
  <c r="K1066" i="9"/>
  <c r="K1067" i="9"/>
  <c r="K1068" i="9"/>
  <c r="K1069" i="9"/>
  <c r="K1070" i="9"/>
  <c r="K1071" i="9"/>
  <c r="K1072" i="9"/>
  <c r="K1073" i="9"/>
  <c r="K1074" i="9"/>
  <c r="K1075" i="9"/>
  <c r="K1076" i="9"/>
  <c r="K1077" i="9"/>
  <c r="K1079" i="9"/>
  <c r="K1080" i="9"/>
  <c r="K1081" i="9"/>
  <c r="K1082" i="9"/>
  <c r="K1083" i="9"/>
  <c r="K1084" i="9"/>
  <c r="K1085" i="9"/>
  <c r="K1086" i="9"/>
  <c r="K1088" i="9"/>
  <c r="K1089" i="9"/>
  <c r="K1090" i="9"/>
  <c r="K1091" i="9"/>
  <c r="K1092" i="9"/>
  <c r="K1093" i="9"/>
  <c r="K1094" i="9"/>
  <c r="K1095" i="9"/>
  <c r="K1097" i="9"/>
  <c r="K1098" i="9"/>
  <c r="K1099" i="9"/>
  <c r="K1100" i="9"/>
  <c r="K1101" i="9"/>
  <c r="K1102" i="9"/>
  <c r="K1103" i="9"/>
  <c r="K1105" i="9"/>
  <c r="K1106" i="9"/>
  <c r="K1107" i="9"/>
  <c r="K1108" i="9"/>
  <c r="K1109" i="9"/>
  <c r="K1110" i="9"/>
  <c r="K1111" i="9"/>
  <c r="K1112" i="9"/>
  <c r="K1113" i="9"/>
  <c r="K1115" i="9"/>
  <c r="K1116" i="9"/>
  <c r="K1117" i="9"/>
  <c r="K1118" i="9"/>
  <c r="K1119" i="9"/>
  <c r="K1120" i="9"/>
  <c r="K1121" i="9"/>
  <c r="K1122" i="9"/>
  <c r="K1123" i="9"/>
  <c r="K1124" i="9"/>
  <c r="K1125" i="9"/>
  <c r="K1126" i="9"/>
  <c r="K1127" i="9"/>
  <c r="K1128" i="9"/>
  <c r="K1129" i="9"/>
  <c r="K1130" i="9"/>
  <c r="K1131" i="9"/>
  <c r="K1132" i="9"/>
  <c r="K1134" i="9"/>
  <c r="K1135" i="9"/>
  <c r="K1136" i="9"/>
  <c r="K1138" i="9"/>
  <c r="K1139" i="9"/>
  <c r="K1140" i="9"/>
  <c r="K1141" i="9"/>
  <c r="K1142" i="9"/>
  <c r="K1143" i="9"/>
  <c r="K1144" i="9"/>
  <c r="K1145" i="9"/>
  <c r="K1146" i="9"/>
  <c r="K1147" i="9"/>
  <c r="K1148" i="9"/>
  <c r="K1149" i="9"/>
  <c r="K1150" i="9"/>
  <c r="K1152" i="9"/>
  <c r="K1153" i="9"/>
  <c r="K1154" i="9"/>
  <c r="K1155" i="9"/>
  <c r="K1157" i="9"/>
  <c r="K1158" i="9"/>
  <c r="K1159" i="9"/>
  <c r="K1160" i="9"/>
  <c r="K1161" i="9"/>
  <c r="K1162" i="9"/>
  <c r="K1163" i="9"/>
  <c r="K1164" i="9"/>
  <c r="K1165" i="9"/>
  <c r="K1166" i="9"/>
  <c r="K1167" i="9"/>
  <c r="K1168" i="9"/>
  <c r="K1170" i="9"/>
  <c r="K1171" i="9"/>
  <c r="K1172" i="9"/>
  <c r="K1173" i="9"/>
  <c r="K1174" i="9"/>
  <c r="K1175" i="9"/>
  <c r="K1176" i="9"/>
  <c r="K1177" i="9"/>
  <c r="K1178" i="9"/>
  <c r="K1179" i="9"/>
  <c r="K1180" i="9"/>
  <c r="K1181" i="9"/>
  <c r="K1182" i="9"/>
  <c r="K1183" i="9"/>
  <c r="K1184" i="9"/>
  <c r="K1185" i="9"/>
  <c r="K1187" i="9"/>
  <c r="K1188" i="9"/>
  <c r="K1189" i="9"/>
  <c r="K1190" i="9"/>
  <c r="K1192" i="9"/>
  <c r="K1193" i="9"/>
  <c r="K1194" i="9"/>
  <c r="K1195" i="9"/>
  <c r="K1196" i="9"/>
  <c r="K1197" i="9"/>
  <c r="K1198" i="9"/>
  <c r="K1199" i="9"/>
  <c r="K1200" i="9"/>
  <c r="K1201" i="9"/>
  <c r="K1202" i="9"/>
  <c r="K1203" i="9"/>
  <c r="K1205" i="9"/>
  <c r="K1206" i="9"/>
  <c r="K1207" i="9"/>
  <c r="K1208" i="9"/>
  <c r="K1209" i="9"/>
  <c r="K1211" i="9"/>
  <c r="K1212" i="9"/>
  <c r="K1213" i="9"/>
  <c r="K1214" i="9"/>
  <c r="K1215" i="9"/>
  <c r="K1216" i="9"/>
  <c r="K1217" i="9"/>
  <c r="K1218" i="9"/>
  <c r="K1219" i="9"/>
  <c r="K1220" i="9"/>
  <c r="K1221" i="9"/>
  <c r="K1222" i="9"/>
  <c r="K1224" i="9"/>
  <c r="K1225" i="9"/>
  <c r="K1226" i="9"/>
  <c r="K1228" i="9"/>
  <c r="K1229" i="9"/>
  <c r="K1230" i="9"/>
  <c r="K1231" i="9"/>
  <c r="K1232" i="9"/>
  <c r="K1233" i="9"/>
  <c r="K1234" i="9"/>
  <c r="K1235" i="9"/>
  <c r="K1236" i="9"/>
  <c r="K1237" i="9"/>
  <c r="K1238" i="9"/>
  <c r="K1239" i="9"/>
  <c r="K1240" i="9"/>
  <c r="K1242" i="9"/>
  <c r="K1243" i="9"/>
  <c r="K1244" i="9"/>
  <c r="K1246" i="9"/>
  <c r="K1247" i="9"/>
  <c r="K1248" i="9"/>
  <c r="K1249" i="9"/>
  <c r="K1250" i="9"/>
  <c r="K1251" i="9"/>
  <c r="K1252" i="9"/>
  <c r="K1253" i="9"/>
  <c r="K1254" i="9"/>
  <c r="K1255" i="9"/>
  <c r="K1256" i="9"/>
  <c r="K1257" i="9"/>
  <c r="K1258" i="9"/>
  <c r="K1260" i="9"/>
  <c r="K1261" i="9"/>
  <c r="K1262" i="9"/>
  <c r="K1263" i="9"/>
  <c r="K1264" i="9"/>
  <c r="K1266" i="9"/>
  <c r="K1267" i="9"/>
  <c r="K1268" i="9"/>
  <c r="K1269" i="9"/>
  <c r="K1270" i="9"/>
  <c r="K1271" i="9"/>
  <c r="K1272" i="9"/>
  <c r="K1273" i="9"/>
  <c r="K1274" i="9"/>
  <c r="K1275" i="9"/>
  <c r="K1276" i="9"/>
  <c r="K1277" i="9"/>
  <c r="K1278" i="9"/>
  <c r="K1280" i="9"/>
  <c r="K1281" i="9"/>
  <c r="K1282" i="9"/>
  <c r="K1283" i="9"/>
  <c r="K1285" i="9"/>
  <c r="K1286" i="9"/>
  <c r="K1287" i="9"/>
  <c r="K1288" i="9"/>
  <c r="K1289" i="9"/>
  <c r="K1290" i="9"/>
  <c r="K1291" i="9"/>
  <c r="K1292" i="9"/>
  <c r="K1293" i="9"/>
  <c r="K1294" i="9"/>
  <c r="K1295" i="9"/>
  <c r="K1296" i="9"/>
  <c r="K1298" i="9"/>
  <c r="K1299" i="9"/>
  <c r="K1300" i="9"/>
  <c r="K1301" i="9"/>
  <c r="K1302" i="9"/>
  <c r="K1304" i="9"/>
  <c r="K1305" i="9"/>
  <c r="K1306" i="9"/>
  <c r="K1307" i="9"/>
  <c r="K1309" i="9"/>
  <c r="K1310" i="9"/>
  <c r="K1311" i="9"/>
  <c r="K1312" i="9"/>
  <c r="K1313" i="9"/>
  <c r="K1314" i="9"/>
  <c r="K1315" i="9"/>
  <c r="K1316" i="9"/>
  <c r="K1317" i="9"/>
  <c r="K1318" i="9"/>
  <c r="K1319" i="9"/>
  <c r="K1320" i="9"/>
  <c r="K1322" i="9"/>
  <c r="K1323" i="9"/>
  <c r="K1324" i="9"/>
  <c r="K1325" i="9"/>
  <c r="K1327" i="9"/>
  <c r="K1328" i="9"/>
  <c r="K1329" i="9"/>
  <c r="K1330" i="9"/>
  <c r="K1331" i="9"/>
  <c r="K1332" i="9"/>
  <c r="K1333" i="9"/>
  <c r="K1334" i="9"/>
  <c r="K1335" i="9"/>
  <c r="K1336" i="9"/>
  <c r="K1337" i="9"/>
  <c r="K1338" i="9"/>
  <c r="K1340" i="9"/>
  <c r="K1341" i="9"/>
  <c r="K1342" i="9"/>
  <c r="K1343" i="9"/>
  <c r="K1345" i="9"/>
  <c r="K1346" i="9"/>
  <c r="K1347" i="9"/>
  <c r="K1348" i="9"/>
  <c r="K1349" i="9"/>
  <c r="K1350" i="9"/>
  <c r="K1351" i="9"/>
  <c r="K1352" i="9"/>
  <c r="K1353" i="9"/>
  <c r="K1354" i="9"/>
  <c r="K1355" i="9"/>
  <c r="K1356" i="9"/>
  <c r="K1358" i="9"/>
  <c r="K1359" i="9"/>
  <c r="K1360" i="9"/>
  <c r="K1361" i="9"/>
  <c r="K1362" i="9"/>
  <c r="K1364" i="9"/>
  <c r="K1365" i="9"/>
  <c r="K1366" i="9"/>
  <c r="K1367" i="9"/>
  <c r="K1368" i="9"/>
  <c r="K1369" i="9"/>
  <c r="K1370" i="9"/>
  <c r="K1371" i="9"/>
  <c r="K1372" i="9"/>
  <c r="K1373" i="9"/>
  <c r="K1374" i="9"/>
  <c r="K1376" i="9"/>
  <c r="K1377" i="9"/>
  <c r="K1378" i="9"/>
  <c r="K1380" i="9"/>
  <c r="K1381" i="9"/>
  <c r="K1382" i="9"/>
  <c r="K1383" i="9"/>
  <c r="K1384" i="9"/>
  <c r="K1385" i="9"/>
  <c r="K1386" i="9"/>
  <c r="K1387" i="9"/>
  <c r="K1388" i="9"/>
  <c r="K1389" i="9"/>
  <c r="K1390" i="9"/>
  <c r="K1391" i="9"/>
  <c r="K1392" i="9"/>
  <c r="K1394" i="9"/>
  <c r="K1395" i="9"/>
  <c r="K1396" i="9"/>
  <c r="K1397" i="9"/>
  <c r="K1399" i="9"/>
  <c r="K1400" i="9"/>
  <c r="K1401" i="9"/>
  <c r="K1402" i="9"/>
  <c r="K1403" i="9"/>
  <c r="K1404" i="9"/>
  <c r="K1405" i="9"/>
  <c r="K1406" i="9"/>
  <c r="K1407" i="9"/>
  <c r="K1408" i="9"/>
  <c r="K1409" i="9"/>
  <c r="K1410" i="9"/>
  <c r="K1412" i="9"/>
  <c r="K1413" i="9"/>
  <c r="K1414" i="9"/>
  <c r="K1415" i="9"/>
  <c r="K1417" i="9"/>
  <c r="K1418" i="9"/>
  <c r="K1419" i="9"/>
  <c r="K1420" i="9"/>
  <c r="K1421" i="9"/>
  <c r="K1422" i="9"/>
  <c r="K1423" i="9"/>
  <c r="K1424" i="9"/>
  <c r="K1425" i="9"/>
  <c r="K1426" i="9"/>
  <c r="K1427" i="9"/>
  <c r="K1428" i="9"/>
  <c r="K1430" i="9"/>
  <c r="K1431" i="9"/>
  <c r="K1432" i="9"/>
  <c r="K1433" i="9"/>
  <c r="K1435" i="9"/>
  <c r="K1436" i="9"/>
  <c r="K1437" i="9"/>
  <c r="K1438" i="9"/>
  <c r="K1439" i="9"/>
  <c r="K1440" i="9"/>
  <c r="K1441" i="9"/>
  <c r="K1442" i="9"/>
  <c r="K1443" i="9"/>
  <c r="K1444" i="9"/>
  <c r="K1445" i="9"/>
  <c r="K1446" i="9"/>
  <c r="K1448" i="9"/>
  <c r="K1449" i="9"/>
  <c r="K1450" i="9"/>
  <c r="K1451" i="9"/>
  <c r="K1453" i="9"/>
  <c r="K1454" i="9"/>
  <c r="K1455" i="9"/>
  <c r="K1456" i="9"/>
  <c r="K1457" i="9"/>
  <c r="K1458" i="9"/>
  <c r="K1459" i="9"/>
  <c r="K1460" i="9"/>
  <c r="K1461" i="9"/>
  <c r="K1462" i="9"/>
  <c r="K1463" i="9"/>
  <c r="K1464" i="9"/>
  <c r="K1465" i="9"/>
  <c r="K1466" i="9"/>
  <c r="K1467" i="9"/>
  <c r="K1468" i="9"/>
  <c r="K1470" i="9"/>
  <c r="K1471" i="9"/>
  <c r="K1472" i="9"/>
  <c r="K1473" i="9"/>
  <c r="K1474" i="9"/>
  <c r="K1475" i="9"/>
  <c r="K1476" i="9"/>
  <c r="K1477" i="9"/>
  <c r="K1478" i="9"/>
  <c r="K1479" i="9"/>
  <c r="K1480" i="9"/>
  <c r="K1481" i="9"/>
  <c r="K1483" i="9"/>
  <c r="K1484" i="9"/>
  <c r="K1485" i="9"/>
  <c r="K1486" i="9"/>
  <c r="K1488" i="9"/>
  <c r="K1489" i="9"/>
  <c r="K1490" i="9"/>
  <c r="K1491" i="9"/>
  <c r="K1492" i="9"/>
  <c r="K1493" i="9"/>
  <c r="K1494" i="9"/>
  <c r="K1495" i="9"/>
  <c r="K1496" i="9"/>
  <c r="K1497" i="9"/>
  <c r="K1498" i="9"/>
  <c r="K1499" i="9"/>
  <c r="K1501" i="9"/>
  <c r="K1502" i="9"/>
  <c r="K1503" i="9"/>
  <c r="K1506" i="9"/>
  <c r="K1507" i="9"/>
  <c r="K1508" i="9"/>
  <c r="K1509" i="9"/>
  <c r="K1510" i="9"/>
  <c r="K1511" i="9"/>
  <c r="K1512" i="9"/>
  <c r="K1513" i="9"/>
  <c r="K1514" i="9"/>
  <c r="K1515" i="9"/>
  <c r="K1516" i="9"/>
  <c r="K1517" i="9"/>
  <c r="K1519" i="9"/>
  <c r="K1520" i="9"/>
  <c r="K1521" i="9"/>
  <c r="K1522" i="9"/>
  <c r="K1524" i="9"/>
  <c r="K1525" i="9"/>
  <c r="K1526" i="9"/>
  <c r="K1527" i="9"/>
  <c r="K1528" i="9"/>
  <c r="K1529" i="9"/>
  <c r="K1530" i="9"/>
  <c r="K1531" i="9"/>
  <c r="K1532" i="9"/>
  <c r="K1533" i="9"/>
  <c r="K1534" i="9"/>
  <c r="K1535" i="9"/>
  <c r="K1537" i="9"/>
  <c r="K1538" i="9"/>
  <c r="K1539" i="9"/>
  <c r="K1540" i="9"/>
  <c r="K1542" i="9"/>
  <c r="K1543" i="9"/>
  <c r="K1544" i="9"/>
  <c r="K1545" i="9"/>
  <c r="K1546" i="9"/>
  <c r="K1547" i="9"/>
  <c r="K1548" i="9"/>
  <c r="K1549" i="9"/>
  <c r="K1550" i="9"/>
  <c r="K1551" i="9"/>
  <c r="K1552" i="9"/>
  <c r="K1553" i="9"/>
  <c r="K1555" i="9"/>
  <c r="K1556" i="9"/>
  <c r="K1557" i="9"/>
  <c r="K1558" i="9"/>
  <c r="K1563" i="9"/>
  <c r="K1564" i="9"/>
  <c r="K1565" i="9"/>
  <c r="K1566" i="9"/>
  <c r="K1567" i="9"/>
  <c r="K1568" i="9"/>
  <c r="K1569" i="9"/>
  <c r="K1570" i="9"/>
  <c r="K1571" i="9"/>
  <c r="K1572" i="9"/>
  <c r="K1573" i="9"/>
  <c r="K1574" i="9"/>
  <c r="K1575" i="9"/>
  <c r="K1577" i="9"/>
  <c r="K1578" i="9"/>
  <c r="K1579" i="9"/>
  <c r="K1580" i="9"/>
  <c r="K1581" i="9"/>
  <c r="K1582" i="9"/>
  <c r="K1583" i="9"/>
  <c r="K1584" i="9"/>
  <c r="K1585" i="9"/>
  <c r="K1586" i="9"/>
  <c r="K1587" i="9"/>
  <c r="K1588" i="9"/>
  <c r="K1590" i="9"/>
  <c r="K1591" i="9"/>
  <c r="K1592" i="9"/>
  <c r="K1593" i="9"/>
  <c r="K1595" i="9"/>
  <c r="K1596" i="9"/>
  <c r="K1597" i="9"/>
  <c r="K1598" i="9"/>
  <c r="K1599" i="9"/>
  <c r="K1600" i="9"/>
  <c r="K1601" i="9"/>
  <c r="K1602" i="9"/>
  <c r="K1603" i="9"/>
  <c r="K1604" i="9"/>
  <c r="K1605" i="9"/>
  <c r="K1606" i="9"/>
  <c r="K1607" i="9"/>
  <c r="K1608" i="9"/>
  <c r="K1609" i="9"/>
  <c r="K1610" i="9"/>
  <c r="K1612" i="9"/>
  <c r="K1613" i="9"/>
  <c r="K1614" i="9"/>
  <c r="K1615" i="9"/>
  <c r="K1616" i="9"/>
  <c r="K1617" i="9"/>
  <c r="K1618" i="9"/>
  <c r="K1619" i="9"/>
  <c r="K1620" i="9"/>
  <c r="K1621" i="9"/>
  <c r="K1622" i="9"/>
  <c r="K1623" i="9"/>
  <c r="K1625" i="9"/>
  <c r="K1626" i="9"/>
  <c r="K1627" i="9"/>
  <c r="K1628" i="9"/>
  <c r="K1629" i="9"/>
  <c r="K1631" i="9"/>
  <c r="K1632" i="9"/>
  <c r="K1633" i="9"/>
  <c r="K1634" i="9"/>
  <c r="K1635" i="9"/>
  <c r="K1636" i="9"/>
  <c r="K1637" i="9"/>
  <c r="K1638" i="9"/>
  <c r="K1639" i="9"/>
  <c r="K1640" i="9"/>
  <c r="K1641" i="9"/>
  <c r="K1642" i="9"/>
  <c r="K1644" i="9"/>
  <c r="K1645" i="9"/>
  <c r="K1646" i="9"/>
  <c r="K1647" i="9"/>
  <c r="K1649" i="9"/>
  <c r="K1650" i="9"/>
  <c r="K1651" i="9"/>
  <c r="K1652" i="9"/>
  <c r="K1653" i="9"/>
  <c r="K1654" i="9"/>
  <c r="K1655" i="9"/>
  <c r="K1656" i="9"/>
  <c r="K1657" i="9"/>
  <c r="K1658" i="9"/>
  <c r="K1659" i="9"/>
  <c r="K1661" i="9"/>
  <c r="K1663" i="9"/>
  <c r="K1664" i="9"/>
  <c r="K1665" i="9"/>
  <c r="K1666" i="9"/>
  <c r="K1668" i="9"/>
  <c r="K1669" i="9"/>
  <c r="K1670" i="9"/>
  <c r="K1671" i="9"/>
  <c r="K1672" i="9"/>
  <c r="K1673" i="9"/>
  <c r="K1674" i="9"/>
  <c r="K1675" i="9"/>
  <c r="K1676" i="9"/>
  <c r="K1677" i="9"/>
  <c r="K1678" i="9"/>
  <c r="K1679" i="9"/>
  <c r="K1681" i="9"/>
  <c r="K1682" i="9"/>
  <c r="K1683" i="9"/>
  <c r="K1684" i="9"/>
  <c r="K1687" i="9"/>
  <c r="K1688" i="9"/>
  <c r="K1689" i="9"/>
  <c r="K1690" i="9"/>
  <c r="K1691" i="9"/>
  <c r="K1692" i="9"/>
  <c r="K1693" i="9"/>
  <c r="K1694" i="9"/>
  <c r="K1695" i="9"/>
  <c r="K1696" i="9"/>
  <c r="K1697" i="9"/>
  <c r="K1699" i="9"/>
  <c r="K1700" i="9"/>
  <c r="K1701" i="9"/>
  <c r="K1702" i="9"/>
  <c r="K1704" i="9"/>
  <c r="K1705" i="9"/>
  <c r="K1706" i="9"/>
  <c r="K1707" i="9"/>
  <c r="K1708" i="9"/>
  <c r="K1709" i="9"/>
  <c r="K1710" i="9"/>
  <c r="K1711" i="9"/>
  <c r="K1712" i="9"/>
  <c r="K1713" i="9"/>
  <c r="K1714" i="9"/>
  <c r="K1715" i="9"/>
  <c r="K1717" i="9"/>
  <c r="K1718" i="9"/>
  <c r="K1719" i="9"/>
  <c r="K1720" i="9"/>
  <c r="K1721" i="9"/>
  <c r="K1724" i="9"/>
  <c r="K1725" i="9"/>
  <c r="K1726" i="9"/>
  <c r="K1727" i="9"/>
  <c r="K1728" i="9"/>
  <c r="K1729" i="9"/>
  <c r="K1730" i="9"/>
  <c r="K1731" i="9"/>
  <c r="K1732" i="9"/>
  <c r="K1733" i="9"/>
  <c r="K1734" i="9"/>
  <c r="K1736" i="9"/>
  <c r="K1737" i="9"/>
  <c r="K1738" i="9"/>
  <c r="K1740" i="9"/>
  <c r="K1741" i="9"/>
  <c r="K1742" i="9"/>
  <c r="K1743" i="9"/>
  <c r="K1744" i="9"/>
  <c r="K1745" i="9"/>
  <c r="K1746" i="9"/>
  <c r="K1747" i="9"/>
  <c r="K1748" i="9"/>
  <c r="K1749" i="9"/>
  <c r="K1750" i="9"/>
  <c r="K1751" i="9"/>
  <c r="K1752" i="9"/>
  <c r="K1754" i="9"/>
  <c r="K1755" i="9"/>
  <c r="K1756" i="9"/>
  <c r="K1757" i="9"/>
  <c r="K1760" i="9"/>
  <c r="K1761" i="9"/>
  <c r="K1762" i="9"/>
  <c r="K1763" i="9"/>
  <c r="K1764" i="9"/>
  <c r="K1765" i="9"/>
  <c r="K1766" i="9"/>
  <c r="K1767" i="9"/>
  <c r="K1768" i="9"/>
  <c r="K1769" i="9"/>
  <c r="K1770" i="9"/>
  <c r="K1772" i="9"/>
  <c r="K1773" i="9"/>
  <c r="K1774" i="9"/>
  <c r="K1775" i="9"/>
  <c r="K1777" i="9"/>
  <c r="K1778" i="9"/>
  <c r="K1779" i="9"/>
  <c r="K1780" i="9"/>
  <c r="K1781" i="9"/>
  <c r="K1782" i="9"/>
  <c r="K1783" i="9"/>
  <c r="K1784" i="9"/>
  <c r="K1785" i="9"/>
  <c r="K1786" i="9"/>
  <c r="K1787" i="9"/>
  <c r="K1788" i="9"/>
  <c r="K1790" i="9"/>
  <c r="K1791" i="9"/>
  <c r="K1792" i="9"/>
  <c r="K1793" i="9"/>
  <c r="K1796" i="9"/>
  <c r="K1797" i="9"/>
  <c r="K1798" i="9"/>
  <c r="K1799" i="9"/>
  <c r="K1800" i="9"/>
  <c r="K1801" i="9"/>
  <c r="K1802" i="9"/>
  <c r="K1803" i="9"/>
  <c r="K1804" i="9"/>
  <c r="K1805" i="9"/>
  <c r="K1806" i="9"/>
  <c r="K1808" i="9"/>
  <c r="K1809" i="9"/>
  <c r="K1810" i="9"/>
  <c r="K1811" i="9"/>
  <c r="K1813" i="9"/>
  <c r="K1814" i="9"/>
  <c r="K1815" i="9"/>
  <c r="K1816" i="9"/>
  <c r="K1817" i="9"/>
  <c r="K1818" i="9"/>
  <c r="K1819" i="9"/>
  <c r="K1820" i="9"/>
  <c r="K1821" i="9"/>
  <c r="K1822" i="9"/>
  <c r="K1823" i="9"/>
  <c r="K1825" i="9"/>
  <c r="K1826" i="9"/>
  <c r="K1827" i="9"/>
  <c r="K1828" i="9"/>
  <c r="K1829" i="9"/>
  <c r="K1830" i="9"/>
  <c r="K1831" i="9"/>
  <c r="K1832" i="9"/>
  <c r="K1833" i="9"/>
  <c r="K1834" i="9"/>
  <c r="K1837" i="9"/>
  <c r="K1838" i="9"/>
  <c r="K1839" i="9"/>
  <c r="K1840" i="9"/>
  <c r="K1841" i="9"/>
  <c r="K1842" i="9"/>
  <c r="K1843" i="9"/>
  <c r="K1844" i="9"/>
  <c r="K1845" i="9"/>
  <c r="K1846" i="9"/>
  <c r="K1847" i="9"/>
  <c r="K1848" i="9"/>
  <c r="K1849" i="9"/>
  <c r="K1850" i="9"/>
  <c r="K1851" i="9"/>
  <c r="K1854" i="9"/>
  <c r="K1855" i="9"/>
  <c r="K1856" i="9"/>
  <c r="K1857" i="9"/>
  <c r="K1858" i="9"/>
  <c r="K1859" i="9"/>
  <c r="K1860" i="9"/>
  <c r="K1861" i="9"/>
  <c r="K1862" i="9"/>
  <c r="K1863" i="9"/>
  <c r="K1864" i="9"/>
  <c r="K1865" i="9"/>
  <c r="K1868" i="9"/>
  <c r="K1869" i="9"/>
  <c r="K1870" i="9"/>
  <c r="K1871" i="9"/>
  <c r="K1872" i="9"/>
  <c r="K1873" i="9"/>
  <c r="K1874" i="9"/>
  <c r="K1875" i="9"/>
  <c r="K1876" i="9"/>
  <c r="K1877" i="9"/>
  <c r="K1878" i="9"/>
  <c r="K1879" i="9"/>
  <c r="K1880" i="9"/>
  <c r="K1881" i="9"/>
  <c r="K1882" i="9"/>
  <c r="K1883" i="9"/>
  <c r="K1884" i="9"/>
  <c r="K1885" i="9"/>
  <c r="K1887" i="9"/>
  <c r="K1888" i="9"/>
  <c r="K1889" i="9"/>
  <c r="K1890" i="9"/>
  <c r="K1891" i="9"/>
  <c r="K1892" i="9"/>
  <c r="K1893" i="9"/>
  <c r="K1894" i="9"/>
  <c r="K1895" i="9"/>
  <c r="K1896" i="9"/>
  <c r="K1897" i="9"/>
  <c r="K1898" i="9"/>
  <c r="K1899" i="9"/>
  <c r="K1900" i="9"/>
  <c r="K1901" i="9"/>
  <c r="K1902" i="9"/>
  <c r="K1904" i="9"/>
  <c r="K1905" i="9"/>
  <c r="K1906" i="9"/>
  <c r="K1907" i="9"/>
  <c r="K1908" i="9"/>
  <c r="K1909" i="9"/>
  <c r="K1910" i="9"/>
  <c r="K1911" i="9"/>
  <c r="K1912" i="9"/>
  <c r="K1913" i="9"/>
  <c r="K1914" i="9"/>
  <c r="K1915" i="9"/>
  <c r="K1916" i="9"/>
  <c r="K1917" i="9"/>
  <c r="K1918" i="9"/>
  <c r="K1919" i="9"/>
  <c r="K1920"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151" i="9"/>
  <c r="K2152" i="9"/>
  <c r="K2153" i="9"/>
  <c r="K2154" i="9"/>
  <c r="K2155" i="9"/>
  <c r="K2156" i="9"/>
  <c r="K2157" i="9"/>
  <c r="K2158" i="9"/>
  <c r="K2159" i="9"/>
  <c r="K2160" i="9"/>
  <c r="K2161" i="9"/>
  <c r="K2162" i="9"/>
  <c r="K2163" i="9"/>
  <c r="K2164" i="9"/>
  <c r="K2167" i="9"/>
  <c r="K2168" i="9"/>
  <c r="K2169" i="9"/>
  <c r="K2170" i="9"/>
  <c r="K2171" i="9"/>
  <c r="K2172" i="9"/>
  <c r="K2173" i="9"/>
  <c r="K2174" i="9"/>
  <c r="K2175" i="9"/>
  <c r="K2176" i="9"/>
  <c r="K2177" i="9"/>
  <c r="K2178" i="9"/>
  <c r="K2179" i="9"/>
  <c r="K2182" i="9"/>
  <c r="K2183" i="9"/>
  <c r="K2184" i="9"/>
  <c r="K2185" i="9"/>
  <c r="K2186" i="9"/>
  <c r="K2187" i="9"/>
  <c r="K2188" i="9"/>
  <c r="K2189" i="9"/>
  <c r="K2190" i="9"/>
  <c r="K2192" i="9"/>
  <c r="K2193" i="9"/>
  <c r="K2194" i="9"/>
  <c r="K2195" i="9"/>
  <c r="K2196" i="9"/>
  <c r="K2199" i="9"/>
  <c r="K2200" i="9"/>
  <c r="K2201" i="9"/>
  <c r="K2202" i="9"/>
  <c r="K2203" i="9"/>
  <c r="K2204" i="9"/>
  <c r="K2205" i="9"/>
  <c r="K2206" i="9"/>
  <c r="K2207" i="9"/>
  <c r="K2208" i="9"/>
  <c r="K2209" i="9"/>
  <c r="K2210" i="9"/>
  <c r="K2211" i="9"/>
  <c r="K2212" i="9"/>
  <c r="K2213" i="9"/>
  <c r="K2216" i="9"/>
  <c r="K2217" i="9"/>
  <c r="K2218" i="9"/>
  <c r="K2219" i="9"/>
  <c r="K2220" i="9"/>
  <c r="K2221" i="9"/>
  <c r="K2222" i="9"/>
  <c r="K2223" i="9"/>
  <c r="K2224" i="9"/>
  <c r="K2225" i="9"/>
  <c r="K2226" i="9"/>
  <c r="K2227" i="9"/>
  <c r="K2228" i="9"/>
  <c r="K2229" i="9"/>
  <c r="K2230" i="9"/>
  <c r="K2233" i="9"/>
  <c r="K2234" i="9"/>
  <c r="K2235" i="9"/>
  <c r="K2236" i="9"/>
  <c r="K2237" i="9"/>
  <c r="K2238" i="9"/>
  <c r="K2239" i="9"/>
  <c r="K2240" i="9"/>
  <c r="K2241" i="9"/>
  <c r="K2242" i="9"/>
  <c r="K2243" i="9"/>
  <c r="K2244" i="9"/>
  <c r="K2245" i="9"/>
  <c r="K2246" i="9"/>
  <c r="K2247" i="9"/>
  <c r="K2250" i="9"/>
  <c r="K2251" i="9"/>
  <c r="K2252" i="9"/>
  <c r="K2253" i="9"/>
  <c r="K2254" i="9"/>
  <c r="K2255" i="9"/>
  <c r="K2256" i="9"/>
  <c r="K2257" i="9"/>
  <c r="K2258" i="9"/>
  <c r="K2259" i="9"/>
  <c r="K2260" i="9"/>
  <c r="K2261" i="9"/>
  <c r="K2262" i="9"/>
  <c r="K2263" i="9"/>
  <c r="K2264" i="9"/>
  <c r="K2267" i="9"/>
  <c r="K2268" i="9"/>
  <c r="K2269" i="9"/>
  <c r="K2270" i="9"/>
  <c r="K2271" i="9"/>
  <c r="K2272" i="9"/>
  <c r="K2273" i="9"/>
  <c r="K2274" i="9"/>
  <c r="K2275" i="9"/>
  <c r="K2276" i="9"/>
  <c r="K2277" i="9"/>
  <c r="K2278" i="9"/>
  <c r="K2279" i="9"/>
  <c r="K2280" i="9"/>
  <c r="K2281" i="9"/>
  <c r="K2284" i="9"/>
  <c r="K2285" i="9"/>
  <c r="K2286" i="9"/>
  <c r="K2287" i="9"/>
  <c r="K2288" i="9"/>
  <c r="K2289" i="9"/>
  <c r="K2290" i="9"/>
  <c r="K2291" i="9"/>
  <c r="K2292" i="9"/>
  <c r="K2293" i="9"/>
  <c r="K2294" i="9"/>
  <c r="K2295" i="9"/>
  <c r="K2296" i="9"/>
  <c r="K2297" i="9"/>
  <c r="K2298" i="9"/>
  <c r="K2300" i="9"/>
  <c r="K2301" i="9"/>
  <c r="K2302" i="9"/>
  <c r="K2303" i="9"/>
  <c r="K2304" i="9"/>
  <c r="K2305" i="9"/>
  <c r="K2306" i="9"/>
  <c r="K2307" i="9"/>
  <c r="K2308" i="9"/>
  <c r="K2309" i="9"/>
  <c r="K2310" i="9"/>
  <c r="K2311" i="9"/>
  <c r="K2312" i="9"/>
  <c r="K2313" i="9"/>
  <c r="K2314" i="9"/>
  <c r="K2316" i="9"/>
  <c r="K2317" i="9"/>
  <c r="K2318" i="9"/>
  <c r="K2319" i="9"/>
  <c r="K2320" i="9"/>
  <c r="K2321" i="9"/>
  <c r="K2322" i="9"/>
  <c r="K2323" i="9"/>
  <c r="K2324" i="9"/>
  <c r="K2325" i="9"/>
  <c r="K2326" i="9"/>
  <c r="K2327" i="9"/>
  <c r="K2328" i="9"/>
  <c r="K2329" i="9"/>
  <c r="K2330" i="9"/>
  <c r="K2333" i="9"/>
  <c r="K2334" i="9"/>
  <c r="K2335" i="9"/>
  <c r="K2336" i="9"/>
  <c r="K2337" i="9"/>
  <c r="K2338" i="9"/>
  <c r="K2339" i="9"/>
  <c r="K2340" i="9"/>
  <c r="K2341" i="9"/>
  <c r="K2342" i="9"/>
  <c r="K2343" i="9"/>
  <c r="K2344" i="9"/>
  <c r="K2345" i="9"/>
  <c r="K2346" i="9"/>
  <c r="K2347" i="9"/>
  <c r="K2350" i="9"/>
  <c r="K2351" i="9"/>
  <c r="K2352" i="9"/>
  <c r="K2353" i="9"/>
  <c r="K2354" i="9"/>
  <c r="K2355" i="9"/>
  <c r="K2356" i="9"/>
  <c r="K2357" i="9"/>
  <c r="K2358" i="9"/>
  <c r="K2359" i="9"/>
  <c r="K2360" i="9"/>
  <c r="K2361" i="9"/>
  <c r="K2362" i="9"/>
  <c r="K2363" i="9"/>
  <c r="K2364" i="9"/>
  <c r="K2367" i="9"/>
  <c r="K2368" i="9"/>
  <c r="K2369" i="9"/>
  <c r="K2370" i="9"/>
  <c r="K2371" i="9"/>
  <c r="K2372" i="9"/>
  <c r="K2373" i="9"/>
  <c r="K2374" i="9"/>
  <c r="K2375" i="9"/>
  <c r="K2376" i="9"/>
  <c r="K2377" i="9"/>
  <c r="K2378" i="9"/>
  <c r="K2379" i="9"/>
  <c r="K2380" i="9"/>
  <c r="K2381" i="9"/>
  <c r="K2383" i="9"/>
  <c r="K2384" i="9"/>
  <c r="K2385" i="9"/>
  <c r="K2386" i="9"/>
  <c r="K2387" i="9"/>
  <c r="K2388" i="9"/>
  <c r="K2389" i="9"/>
  <c r="K2390" i="9"/>
  <c r="K2391" i="9"/>
  <c r="K2392" i="9"/>
  <c r="K2393" i="9"/>
  <c r="K2394" i="9"/>
  <c r="K2395" i="9"/>
  <c r="K2396" i="9"/>
  <c r="K2397" i="9"/>
  <c r="K2400" i="9"/>
  <c r="K2401" i="9"/>
  <c r="K2402" i="9"/>
  <c r="K2403" i="9"/>
  <c r="K2404" i="9"/>
  <c r="K2405" i="9"/>
  <c r="K2406" i="9"/>
  <c r="K2407" i="9"/>
  <c r="K2408" i="9"/>
  <c r="K2409" i="9"/>
  <c r="K2410" i="9"/>
  <c r="K2411" i="9"/>
  <c r="K2412" i="9"/>
  <c r="K2413" i="9"/>
  <c r="K2414" i="9"/>
  <c r="K2417" i="9"/>
  <c r="K2418" i="9"/>
  <c r="K2419" i="9"/>
  <c r="K2420" i="9"/>
  <c r="K2421" i="9"/>
  <c r="K2422" i="9"/>
  <c r="K2423" i="9"/>
  <c r="K2424" i="9"/>
  <c r="K2425" i="9"/>
  <c r="K2426" i="9"/>
  <c r="K2427" i="9"/>
  <c r="K2428" i="9"/>
  <c r="K2429" i="9"/>
  <c r="K2430" i="9"/>
  <c r="K2431" i="9"/>
  <c r="K2434" i="9"/>
  <c r="K2435" i="9"/>
  <c r="K2436" i="9"/>
  <c r="K2437" i="9"/>
  <c r="K2438" i="9"/>
  <c r="K2439" i="9"/>
  <c r="K2440" i="9"/>
  <c r="K2441" i="9"/>
  <c r="K2442" i="9"/>
  <c r="K2443" i="9"/>
  <c r="K2444" i="9"/>
  <c r="K2445" i="9"/>
  <c r="K2447" i="9"/>
  <c r="K2448" i="9"/>
  <c r="K2449" i="9"/>
  <c r="K2450" i="9"/>
  <c r="K2451" i="9"/>
  <c r="K2452" i="9"/>
  <c r="K2453" i="9"/>
  <c r="K2454" i="9"/>
  <c r="K2455" i="9"/>
  <c r="K2456" i="9"/>
  <c r="K2457" i="9"/>
  <c r="K2458" i="9"/>
  <c r="K2459" i="9"/>
  <c r="K2460" i="9"/>
  <c r="K2461" i="9"/>
  <c r="K2464" i="9"/>
  <c r="K2465" i="9"/>
  <c r="K2466" i="9"/>
  <c r="K2467" i="9"/>
  <c r="K2468" i="9"/>
  <c r="K2469" i="9"/>
  <c r="K2470" i="9"/>
  <c r="K2471" i="9"/>
  <c r="K2472" i="9"/>
  <c r="K2473" i="9"/>
  <c r="K2474" i="9"/>
  <c r="K2475" i="9"/>
  <c r="K2476" i="9"/>
  <c r="K2477" i="9"/>
  <c r="K2478" i="9"/>
  <c r="K2481" i="9"/>
  <c r="K2482" i="9"/>
  <c r="K2483" i="9"/>
  <c r="K2484" i="9"/>
  <c r="K2485" i="9"/>
  <c r="K2486" i="9"/>
  <c r="K2487" i="9"/>
  <c r="K2488" i="9"/>
  <c r="K2489" i="9"/>
  <c r="K2490" i="9"/>
  <c r="K2491" i="9"/>
  <c r="K2492" i="9"/>
  <c r="K2493" i="9"/>
  <c r="K2494" i="9"/>
  <c r="K2497" i="9"/>
  <c r="K2498" i="9"/>
  <c r="K2499" i="9"/>
  <c r="K2500" i="9"/>
  <c r="K2501" i="9"/>
  <c r="K2502" i="9"/>
  <c r="K2503" i="9"/>
  <c r="K2504" i="9"/>
  <c r="K2505" i="9"/>
  <c r="K2506" i="9"/>
  <c r="K2507" i="9"/>
  <c r="K2508" i="9"/>
  <c r="K2509" i="9"/>
  <c r="K2510" i="9"/>
  <c r="K2513" i="9"/>
  <c r="K2514" i="9"/>
  <c r="K2515" i="9"/>
  <c r="K2516" i="9"/>
  <c r="K2517" i="9"/>
  <c r="K2518" i="9"/>
  <c r="K2519" i="9"/>
  <c r="K2520" i="9"/>
  <c r="K2521" i="9"/>
  <c r="K2522" i="9"/>
  <c r="K2523" i="9"/>
  <c r="K2524" i="9"/>
  <c r="K2525" i="9"/>
  <c r="K2528" i="9"/>
  <c r="K2529" i="9"/>
  <c r="K2530" i="9"/>
  <c r="K2531" i="9"/>
  <c r="K2532" i="9"/>
  <c r="K2533" i="9"/>
  <c r="K2534" i="9"/>
  <c r="K2535" i="9"/>
  <c r="K2536" i="9"/>
  <c r="K2537" i="9"/>
  <c r="K2538" i="9"/>
  <c r="K2539" i="9"/>
  <c r="K2540" i="9"/>
  <c r="K2541" i="9"/>
  <c r="K2542" i="9"/>
  <c r="K2543" i="9"/>
  <c r="K2544" i="9"/>
  <c r="K2545" i="9"/>
  <c r="K2546" i="9"/>
  <c r="K2547" i="9"/>
  <c r="K2548" i="9"/>
  <c r="K2549" i="9"/>
  <c r="K2550" i="9"/>
  <c r="K2551" i="9"/>
  <c r="K2552" i="9"/>
  <c r="K2553" i="9"/>
  <c r="K2554" i="9"/>
  <c r="K2555" i="9"/>
  <c r="K2556" i="9"/>
  <c r="K2557" i="9"/>
  <c r="K2558" i="9"/>
  <c r="K2559" i="9"/>
  <c r="K2560" i="9"/>
  <c r="K2561" i="9"/>
  <c r="K2562" i="9"/>
  <c r="K2563" i="9"/>
  <c r="K2564" i="9"/>
  <c r="K2565" i="9"/>
  <c r="K2568" i="9"/>
  <c r="K2569" i="9"/>
  <c r="K2570" i="9"/>
  <c r="K2571" i="9"/>
  <c r="K2572" i="9"/>
  <c r="K2573" i="9"/>
  <c r="K2574" i="9"/>
  <c r="K2575" i="9"/>
  <c r="K2576" i="9"/>
  <c r="K2577" i="9"/>
  <c r="K2578" i="9"/>
  <c r="K2579" i="9"/>
  <c r="K2580" i="9"/>
  <c r="K2581" i="9"/>
  <c r="K2582" i="9"/>
  <c r="K2585" i="9"/>
  <c r="K2586" i="9"/>
  <c r="K2587" i="9"/>
  <c r="K2588" i="9"/>
  <c r="K2589" i="9"/>
  <c r="K2590" i="9"/>
  <c r="K2591" i="9"/>
  <c r="K2592" i="9"/>
  <c r="K2593" i="9"/>
  <c r="K2594" i="9"/>
  <c r="K2595" i="9"/>
  <c r="K2596" i="9"/>
  <c r="K2597" i="9"/>
  <c r="K2598" i="9"/>
  <c r="K2599" i="9"/>
  <c r="K2602" i="9"/>
  <c r="K2603" i="9"/>
  <c r="K2604" i="9"/>
  <c r="K2605" i="9"/>
  <c r="K2606" i="9"/>
  <c r="K2607" i="9"/>
  <c r="K2608" i="9"/>
  <c r="K2609" i="9"/>
  <c r="K2610" i="9"/>
  <c r="K2611" i="9"/>
  <c r="K2612" i="9"/>
  <c r="K2613" i="9"/>
  <c r="K2614" i="9"/>
  <c r="K2615" i="9"/>
  <c r="K2616" i="9"/>
  <c r="K2619" i="9"/>
  <c r="K2620" i="9"/>
  <c r="K2621" i="9"/>
  <c r="K2622" i="9"/>
  <c r="K2623" i="9"/>
  <c r="K2624" i="9"/>
  <c r="K2625" i="9"/>
  <c r="K2626" i="9"/>
  <c r="K2627" i="9"/>
  <c r="K2628" i="9"/>
  <c r="K2629" i="9"/>
  <c r="K2630" i="9"/>
  <c r="K2631" i="9"/>
  <c r="K2632" i="9"/>
  <c r="K2633" i="9"/>
  <c r="K2634" i="9"/>
  <c r="K2637" i="9"/>
  <c r="K2638" i="9"/>
  <c r="K2639" i="9"/>
  <c r="K2640" i="9"/>
  <c r="K2641" i="9"/>
  <c r="K2642" i="9"/>
  <c r="K2643" i="9"/>
  <c r="K2644" i="9"/>
  <c r="K2645" i="9"/>
  <c r="K2646" i="9"/>
  <c r="K2647" i="9"/>
  <c r="K2648" i="9"/>
  <c r="K2649" i="9"/>
  <c r="K2650" i="9"/>
  <c r="K2651" i="9"/>
  <c r="K2654" i="9"/>
  <c r="K2655" i="9"/>
  <c r="K2656" i="9"/>
  <c r="K2657" i="9"/>
  <c r="K2658" i="9"/>
  <c r="K2659" i="9"/>
  <c r="K2660" i="9"/>
  <c r="K2661" i="9"/>
  <c r="K2662" i="9"/>
  <c r="K2663" i="9"/>
  <c r="K2664" i="9"/>
  <c r="K2665" i="9"/>
  <c r="K2666" i="9"/>
  <c r="K2667" i="9"/>
  <c r="K2668" i="9"/>
  <c r="K2671" i="9"/>
  <c r="K2672" i="9"/>
  <c r="K2673" i="9"/>
  <c r="K2674" i="9"/>
  <c r="K2675" i="9"/>
  <c r="K2676" i="9"/>
  <c r="K2677" i="9"/>
  <c r="K2678" i="9"/>
  <c r="K2679" i="9"/>
  <c r="K2680" i="9"/>
  <c r="K2681" i="9"/>
  <c r="K2682" i="9"/>
  <c r="K2683" i="9"/>
  <c r="K2684" i="9"/>
  <c r="K2685" i="9"/>
  <c r="K2688" i="9"/>
  <c r="K2689" i="9"/>
  <c r="K2690" i="9"/>
  <c r="K2691" i="9"/>
  <c r="K2692" i="9"/>
  <c r="K2693" i="9"/>
  <c r="K2694" i="9"/>
  <c r="K2695" i="9"/>
  <c r="K2696" i="9"/>
  <c r="K2697" i="9"/>
  <c r="K2698" i="9"/>
  <c r="K2699" i="9"/>
  <c r="K2700" i="9"/>
  <c r="K2701" i="9"/>
  <c r="K2702" i="9"/>
  <c r="K2705" i="9"/>
  <c r="K2706" i="9"/>
  <c r="K2707" i="9"/>
  <c r="K2708" i="9"/>
  <c r="K2709" i="9"/>
  <c r="K2710" i="9"/>
  <c r="K2711" i="9"/>
  <c r="K2712" i="9"/>
  <c r="K2713" i="9"/>
  <c r="K2714" i="9"/>
  <c r="K2715" i="9"/>
  <c r="K2716" i="9"/>
  <c r="K2717" i="9"/>
  <c r="K2718" i="9"/>
  <c r="K2719" i="9"/>
  <c r="K2722" i="9"/>
  <c r="K2723" i="9"/>
  <c r="K2724" i="9"/>
  <c r="K2725" i="9"/>
  <c r="K2726" i="9"/>
  <c r="K2727" i="9"/>
  <c r="K2728" i="9"/>
  <c r="K2729" i="9"/>
  <c r="K2730" i="9"/>
  <c r="K2731" i="9"/>
  <c r="K2732" i="9"/>
  <c r="K2733" i="9"/>
  <c r="K2734" i="9"/>
  <c r="K2735" i="9"/>
  <c r="K2736" i="9"/>
  <c r="K2739" i="9"/>
  <c r="K2740" i="9"/>
  <c r="K2741" i="9"/>
  <c r="K2742" i="9"/>
  <c r="K2743" i="9"/>
  <c r="K2744" i="9"/>
  <c r="K2745" i="9"/>
  <c r="K2746" i="9"/>
  <c r="K2747" i="9"/>
  <c r="K2748" i="9"/>
  <c r="K2749" i="9"/>
  <c r="K2750" i="9"/>
  <c r="K2751" i="9"/>
  <c r="K2752" i="9"/>
  <c r="K2753" i="9"/>
  <c r="K2756" i="9"/>
  <c r="K2757" i="9"/>
  <c r="K2758" i="9"/>
  <c r="K2759" i="9"/>
  <c r="K2760" i="9"/>
  <c r="K2761" i="9"/>
  <c r="K2762" i="9"/>
  <c r="K2763" i="9"/>
  <c r="K2764" i="9"/>
  <c r="K2765" i="9"/>
  <c r="K2766" i="9"/>
  <c r="K2767" i="9"/>
  <c r="K2768" i="9"/>
  <c r="K2769" i="9"/>
  <c r="K2770" i="9"/>
  <c r="K2771" i="9"/>
  <c r="K2774" i="9"/>
  <c r="K2775" i="9"/>
  <c r="K2776" i="9"/>
  <c r="K2777" i="9"/>
  <c r="K2778" i="9"/>
  <c r="K2779" i="9"/>
  <c r="K2780" i="9"/>
  <c r="K2781" i="9"/>
  <c r="K2782" i="9"/>
  <c r="K2783" i="9"/>
  <c r="K2784" i="9"/>
  <c r="K2785" i="9"/>
  <c r="K2786" i="9"/>
  <c r="K2787" i="9"/>
  <c r="K2788" i="9"/>
  <c r="K2791" i="9"/>
  <c r="K2792" i="9"/>
  <c r="K2793" i="9"/>
  <c r="K2794" i="9"/>
  <c r="K2795" i="9"/>
  <c r="K2796" i="9"/>
  <c r="K2797" i="9"/>
  <c r="K2798" i="9"/>
  <c r="K2799" i="9"/>
  <c r="K2800" i="9"/>
  <c r="K2801" i="9"/>
  <c r="K2802" i="9"/>
  <c r="K2805" i="9"/>
  <c r="K2806" i="9"/>
  <c r="K2807" i="9"/>
  <c r="K2808" i="9"/>
  <c r="K2809" i="9"/>
  <c r="K2810" i="9"/>
  <c r="K2811" i="9"/>
  <c r="K2812" i="9"/>
  <c r="K2813" i="9"/>
  <c r="K2814" i="9"/>
  <c r="K2815" i="9"/>
  <c r="K2816" i="9"/>
  <c r="K2817" i="9"/>
  <c r="K2818" i="9"/>
  <c r="K2819" i="9"/>
  <c r="K2821" i="9"/>
  <c r="K2822" i="9"/>
  <c r="K2823" i="9"/>
  <c r="K2824" i="9"/>
  <c r="K2825" i="9"/>
  <c r="K2826" i="9"/>
  <c r="K2827" i="9"/>
  <c r="K2828" i="9"/>
  <c r="K2829" i="9"/>
  <c r="K2830" i="9"/>
  <c r="K2831" i="9"/>
  <c r="K2832" i="9"/>
  <c r="K2833" i="9"/>
  <c r="K2834" i="9"/>
  <c r="K2835" i="9"/>
  <c r="K2836" i="9"/>
  <c r="K2837" i="9"/>
  <c r="K2838" i="9"/>
  <c r="K2839" i="9"/>
  <c r="K2840" i="9"/>
  <c r="K2841" i="9"/>
  <c r="K2842" i="9"/>
  <c r="K2843" i="9"/>
  <c r="K2844" i="9"/>
  <c r="K2845" i="9"/>
  <c r="K2846" i="9"/>
  <c r="K2847" i="9"/>
  <c r="K2848" i="9"/>
  <c r="K2849" i="9"/>
  <c r="K2850" i="9"/>
  <c r="K2851" i="9"/>
  <c r="K2852" i="9"/>
  <c r="K2853" i="9"/>
  <c r="K2854" i="9"/>
  <c r="K2855" i="9"/>
  <c r="K2856" i="9"/>
  <c r="K2857" i="9"/>
  <c r="K2858" i="9"/>
  <c r="K2859" i="9"/>
  <c r="K2860" i="9"/>
  <c r="K2861" i="9"/>
  <c r="K2862" i="9"/>
  <c r="K2863" i="9"/>
  <c r="K2864" i="9"/>
  <c r="K2865" i="9"/>
  <c r="K2866" i="9"/>
  <c r="K2867" i="9"/>
  <c r="K2868" i="9"/>
  <c r="K2869" i="9"/>
  <c r="K2870" i="9"/>
  <c r="K2871" i="9"/>
  <c r="K2872" i="9"/>
  <c r="K2873" i="9"/>
  <c r="K2874" i="9"/>
  <c r="K2875" i="9"/>
  <c r="K2876" i="9"/>
  <c r="K2877" i="9"/>
  <c r="K2878" i="9"/>
  <c r="K2879" i="9"/>
  <c r="K2880" i="9"/>
  <c r="K2881" i="9"/>
  <c r="K2882" i="9"/>
  <c r="K2883" i="9"/>
  <c r="K2884" i="9"/>
  <c r="K2885" i="9"/>
  <c r="K2886" i="9"/>
  <c r="K2887" i="9"/>
  <c r="K2888" i="9"/>
  <c r="K2889" i="9"/>
  <c r="K2890" i="9"/>
  <c r="K2891" i="9"/>
  <c r="K2892" i="9"/>
  <c r="K2893" i="9"/>
  <c r="K2894" i="9"/>
  <c r="K2895" i="9"/>
  <c r="K2896" i="9"/>
  <c r="K2897" i="9"/>
  <c r="K2898" i="9"/>
  <c r="K2899" i="9"/>
  <c r="K2900" i="9"/>
  <c r="K2901" i="9"/>
  <c r="K2902" i="9"/>
  <c r="K2903" i="9"/>
  <c r="K2904" i="9"/>
  <c r="K2905" i="9"/>
  <c r="K2906" i="9"/>
  <c r="K2907" i="9"/>
  <c r="K2908" i="9"/>
  <c r="K2909" i="9"/>
  <c r="K2910" i="9"/>
  <c r="K2911" i="9"/>
  <c r="K2912" i="9"/>
  <c r="K2913" i="9"/>
  <c r="K2914" i="9"/>
  <c r="K2915" i="9"/>
  <c r="K2916" i="9"/>
  <c r="K2917" i="9"/>
  <c r="K2918" i="9"/>
  <c r="K2919" i="9"/>
  <c r="K2920" i="9"/>
  <c r="K2921" i="9"/>
  <c r="K2922" i="9"/>
  <c r="K2923" i="9"/>
  <c r="K2924" i="9"/>
  <c r="K2925" i="9"/>
  <c r="K2926" i="9"/>
  <c r="K2927" i="9"/>
  <c r="K2928" i="9"/>
  <c r="K2929" i="9"/>
  <c r="K2930" i="9"/>
  <c r="K2931" i="9"/>
  <c r="K2932" i="9"/>
  <c r="K2933" i="9"/>
  <c r="K2934" i="9"/>
  <c r="K2935" i="9"/>
  <c r="K2936" i="9"/>
  <c r="K2937" i="9"/>
  <c r="K2938" i="9"/>
  <c r="K2939" i="9"/>
  <c r="K2940" i="9"/>
  <c r="K2941" i="9"/>
  <c r="K2942" i="9"/>
  <c r="K2943" i="9"/>
  <c r="K2944" i="9"/>
  <c r="K2945" i="9"/>
  <c r="K2946" i="9"/>
  <c r="K2947" i="9"/>
  <c r="K2948" i="9"/>
  <c r="K2949" i="9"/>
  <c r="K2950" i="9"/>
  <c r="K2951" i="9"/>
  <c r="K2952" i="9"/>
  <c r="K2953" i="9"/>
  <c r="K2954" i="9"/>
  <c r="K2955" i="9"/>
  <c r="K2956" i="9"/>
  <c r="K2957" i="9"/>
  <c r="K2958" i="9"/>
  <c r="K2959" i="9"/>
  <c r="K2960" i="9"/>
  <c r="K2961" i="9"/>
  <c r="K2962" i="9"/>
  <c r="K2963" i="9"/>
  <c r="K2964" i="9"/>
  <c r="K2965" i="9"/>
  <c r="K2966" i="9"/>
  <c r="K2967" i="9"/>
  <c r="K2968" i="9"/>
  <c r="K2969" i="9"/>
  <c r="K2970" i="9"/>
  <c r="K2971" i="9"/>
  <c r="K2972" i="9"/>
  <c r="K2973" i="9"/>
  <c r="K2974" i="9"/>
  <c r="K2975" i="9"/>
  <c r="K2976" i="9"/>
  <c r="K2977" i="9"/>
  <c r="K2978" i="9"/>
  <c r="K2979" i="9"/>
  <c r="K2980" i="9"/>
  <c r="K2981" i="9"/>
  <c r="K2982" i="9"/>
  <c r="K2983" i="9"/>
  <c r="K2984" i="9"/>
  <c r="K2985" i="9"/>
  <c r="K2986" i="9"/>
  <c r="K2987" i="9"/>
  <c r="K2988" i="9"/>
  <c r="K2989" i="9"/>
  <c r="K2990" i="9"/>
  <c r="K2991" i="9"/>
  <c r="K2992" i="9"/>
  <c r="K2993" i="9"/>
  <c r="K2994" i="9"/>
  <c r="K2995" i="9"/>
  <c r="K2996" i="9"/>
  <c r="K2997" i="9"/>
  <c r="K2998" i="9"/>
  <c r="K2999" i="9"/>
  <c r="K3000" i="9"/>
  <c r="K3001" i="9"/>
  <c r="K3002" i="9"/>
  <c r="K3003" i="9"/>
  <c r="K3004" i="9"/>
  <c r="K3005" i="9"/>
  <c r="K3006" i="9"/>
  <c r="K3007" i="9"/>
  <c r="K3008" i="9"/>
  <c r="K3009" i="9"/>
  <c r="K3010" i="9"/>
  <c r="K3011" i="9"/>
  <c r="K3012" i="9"/>
  <c r="K3013" i="9"/>
  <c r="K3014" i="9"/>
  <c r="K3015" i="9"/>
  <c r="K3016" i="9"/>
  <c r="K3017" i="9"/>
  <c r="K3018" i="9"/>
  <c r="K3019" i="9"/>
  <c r="K3020" i="9"/>
  <c r="K3021" i="9"/>
  <c r="K3022" i="9"/>
  <c r="K3023" i="9"/>
  <c r="K3024" i="9"/>
  <c r="K3025" i="9"/>
  <c r="K3026" i="9"/>
  <c r="K3027" i="9"/>
  <c r="K3028" i="9"/>
  <c r="K3029" i="9"/>
  <c r="K3030" i="9"/>
  <c r="K3031" i="9"/>
  <c r="K3032" i="9"/>
  <c r="K3033" i="9"/>
  <c r="K3034" i="9"/>
  <c r="K3035" i="9"/>
  <c r="K3036" i="9"/>
  <c r="K3037" i="9"/>
  <c r="K3038" i="9"/>
  <c r="K3039" i="9"/>
  <c r="K3040" i="9"/>
  <c r="K3041" i="9"/>
  <c r="K3042" i="9"/>
  <c r="K3043" i="9"/>
  <c r="K3044" i="9"/>
  <c r="K3045" i="9"/>
  <c r="K3046" i="9"/>
  <c r="K3047" i="9"/>
  <c r="K3048" i="9"/>
  <c r="K3049" i="9"/>
  <c r="K3050" i="9"/>
  <c r="K3051" i="9"/>
  <c r="K3052" i="9"/>
  <c r="K3053" i="9"/>
  <c r="K3054" i="9"/>
  <c r="K3055" i="9"/>
  <c r="K3056" i="9"/>
  <c r="K3057" i="9"/>
  <c r="K3058" i="9"/>
  <c r="K3059" i="9"/>
  <c r="K3060" i="9"/>
  <c r="K3061" i="9"/>
  <c r="K3062" i="9"/>
  <c r="K3063" i="9"/>
  <c r="K3064" i="9"/>
  <c r="K3065" i="9"/>
  <c r="K3066" i="9"/>
  <c r="K3067" i="9"/>
  <c r="K3068" i="9"/>
  <c r="K3069" i="9"/>
  <c r="K3070" i="9"/>
  <c r="K3071" i="9"/>
  <c r="K3072" i="9"/>
  <c r="K3073" i="9"/>
  <c r="K3074" i="9"/>
  <c r="K3075" i="9"/>
  <c r="K3076" i="9"/>
  <c r="K3077" i="9"/>
  <c r="K3078" i="9"/>
  <c r="K3079" i="9"/>
  <c r="K3080" i="9"/>
  <c r="K3081" i="9"/>
  <c r="K3082" i="9"/>
  <c r="K3083" i="9"/>
  <c r="K3084" i="9"/>
  <c r="K3085" i="9"/>
  <c r="K3086" i="9"/>
  <c r="K3087" i="9"/>
  <c r="K3088" i="9"/>
  <c r="K3089" i="9"/>
  <c r="K3090" i="9"/>
  <c r="K3091" i="9"/>
  <c r="K3092" i="9"/>
  <c r="K3093" i="9"/>
  <c r="K3094" i="9"/>
  <c r="K3095" i="9"/>
  <c r="K3096" i="9"/>
  <c r="K3097" i="9"/>
  <c r="K3098" i="9"/>
  <c r="K3099" i="9"/>
  <c r="K3100" i="9"/>
  <c r="K3101" i="9"/>
  <c r="K3102" i="9"/>
  <c r="K3103" i="9"/>
  <c r="K3104" i="9"/>
  <c r="K3105" i="9"/>
  <c r="K3106" i="9"/>
  <c r="K3107" i="9"/>
  <c r="K3108" i="9"/>
  <c r="K3109" i="9"/>
  <c r="K3110" i="9"/>
  <c r="K3111" i="9"/>
  <c r="K3112" i="9"/>
  <c r="K3113" i="9"/>
  <c r="K3114" i="9"/>
  <c r="K3115" i="9"/>
  <c r="K3116" i="9"/>
  <c r="K3117" i="9"/>
  <c r="K3118" i="9"/>
  <c r="K3119" i="9"/>
  <c r="K3120" i="9"/>
  <c r="K3121" i="9"/>
  <c r="K3122" i="9"/>
  <c r="K3123" i="9"/>
  <c r="K3124" i="9"/>
  <c r="K3125" i="9"/>
  <c r="K3126" i="9"/>
  <c r="K3127" i="9"/>
  <c r="K3128" i="9"/>
  <c r="K3129" i="9"/>
  <c r="K3130" i="9"/>
  <c r="K3131" i="9"/>
  <c r="K3132" i="9"/>
  <c r="K3133" i="9"/>
  <c r="K3134" i="9"/>
  <c r="K3135" i="9"/>
  <c r="K3136" i="9"/>
  <c r="K3137" i="9"/>
  <c r="K3138" i="9"/>
  <c r="K3139" i="9"/>
  <c r="K3140" i="9"/>
  <c r="K3141" i="9"/>
  <c r="K3142" i="9"/>
  <c r="K3143" i="9"/>
  <c r="K3144" i="9"/>
  <c r="K3145" i="9"/>
  <c r="K3146" i="9"/>
  <c r="K3147" i="9"/>
  <c r="K3148" i="9"/>
  <c r="K3149" i="9"/>
  <c r="K3150" i="9"/>
  <c r="K3151" i="9"/>
  <c r="K3152" i="9"/>
  <c r="K3153" i="9"/>
  <c r="K3154" i="9"/>
  <c r="K3155" i="9"/>
  <c r="K3190" i="9"/>
  <c r="K3191" i="9"/>
  <c r="K3192" i="9"/>
  <c r="K3193" i="9"/>
  <c r="K3194" i="9"/>
  <c r="K3195" i="9"/>
  <c r="K3196" i="9"/>
  <c r="K3197" i="9"/>
  <c r="K3198" i="9"/>
  <c r="K3199" i="9"/>
  <c r="K3200" i="9"/>
  <c r="K3201" i="9"/>
  <c r="K3202" i="9"/>
  <c r="K3203" i="9"/>
  <c r="K3204" i="9"/>
  <c r="K3205" i="9"/>
  <c r="K3206" i="9"/>
  <c r="K3207" i="9"/>
  <c r="K3208" i="9"/>
  <c r="K3209" i="9"/>
  <c r="K3210" i="9"/>
  <c r="K3211" i="9"/>
  <c r="K3212" i="9"/>
  <c r="K3213" i="9"/>
  <c r="K3214" i="9"/>
  <c r="K3215" i="9"/>
  <c r="K3216" i="9"/>
  <c r="K3217" i="9"/>
  <c r="K3218" i="9"/>
  <c r="K3219" i="9"/>
  <c r="K3220" i="9"/>
  <c r="K3221" i="9"/>
  <c r="K3222" i="9"/>
  <c r="K3223" i="9"/>
  <c r="K3224" i="9"/>
  <c r="K3225" i="9"/>
  <c r="K3226" i="9"/>
  <c r="K3227" i="9"/>
  <c r="K3228" i="9"/>
  <c r="K3229" i="9"/>
  <c r="K3230" i="9"/>
  <c r="K3231" i="9"/>
  <c r="K3232" i="9"/>
  <c r="K3233" i="9"/>
  <c r="K3234" i="9"/>
  <c r="K3235" i="9"/>
  <c r="K3236" i="9"/>
  <c r="K3237" i="9"/>
  <c r="K3238" i="9"/>
  <c r="K3239" i="9"/>
  <c r="K3240" i="9"/>
  <c r="K3241" i="9"/>
  <c r="K3242" i="9"/>
  <c r="K3243" i="9"/>
  <c r="K3244" i="9"/>
  <c r="K3245" i="9"/>
  <c r="K3246" i="9"/>
  <c r="K3247" i="9"/>
  <c r="K3248" i="9"/>
  <c r="K3249" i="9"/>
  <c r="K3250" i="9"/>
  <c r="K3251" i="9"/>
  <c r="K3252" i="9"/>
  <c r="K3253" i="9"/>
  <c r="K3254" i="9"/>
  <c r="K3255" i="9"/>
  <c r="K3256" i="9"/>
  <c r="K3257" i="9"/>
  <c r="K3258" i="9"/>
  <c r="K3259" i="9"/>
  <c r="K3260" i="9"/>
  <c r="K3261" i="9"/>
  <c r="K3262" i="9"/>
  <c r="K3263" i="9"/>
  <c r="K3264" i="9"/>
  <c r="K3265" i="9"/>
  <c r="K3266" i="9"/>
  <c r="K3267" i="9"/>
  <c r="K3268" i="9"/>
  <c r="K3269" i="9"/>
  <c r="K3270" i="9"/>
  <c r="K3271" i="9"/>
  <c r="K3272" i="9"/>
  <c r="K3273" i="9"/>
  <c r="K3274" i="9"/>
  <c r="K3275" i="9"/>
  <c r="K3276" i="9"/>
  <c r="K3277" i="9"/>
  <c r="K3278" i="9"/>
  <c r="K3279" i="9"/>
  <c r="K3280" i="9"/>
  <c r="K3281" i="9"/>
  <c r="K3282" i="9"/>
  <c r="K3283" i="9"/>
  <c r="K3284" i="9"/>
  <c r="K3285" i="9"/>
  <c r="K3286" i="9"/>
  <c r="K3287" i="9"/>
  <c r="K3288" i="9"/>
  <c r="K3289" i="9"/>
  <c r="K3290" i="9"/>
  <c r="K3291" i="9"/>
  <c r="K3292" i="9"/>
  <c r="K3293" i="9"/>
  <c r="K3294" i="9"/>
  <c r="K3295" i="9"/>
  <c r="K3296" i="9"/>
  <c r="K3297" i="9"/>
  <c r="K3298" i="9"/>
  <c r="K3299" i="9"/>
  <c r="K3300" i="9"/>
  <c r="K3301" i="9"/>
  <c r="K3302" i="9"/>
  <c r="K3303" i="9"/>
  <c r="K3304" i="9"/>
  <c r="K3305" i="9"/>
  <c r="K3306" i="9"/>
  <c r="K3307" i="9"/>
  <c r="K3308" i="9"/>
  <c r="K3309" i="9"/>
  <c r="K3310" i="9"/>
  <c r="K3311" i="9"/>
  <c r="K3312" i="9"/>
  <c r="K3313" i="9"/>
  <c r="K3314" i="9"/>
  <c r="K3315" i="9"/>
  <c r="K3316" i="9"/>
  <c r="K3317" i="9"/>
  <c r="K3318" i="9"/>
  <c r="K3319" i="9"/>
  <c r="K3320" i="9"/>
  <c r="K3321" i="9"/>
  <c r="K3322" i="9"/>
  <c r="K3323" i="9"/>
  <c r="K3324" i="9"/>
  <c r="K3325" i="9"/>
  <c r="K3326" i="9"/>
  <c r="K3327" i="9"/>
  <c r="K3328" i="9"/>
  <c r="K3329" i="9"/>
  <c r="K3330" i="9"/>
  <c r="K3331" i="9"/>
  <c r="K3332" i="9"/>
  <c r="K3333" i="9"/>
  <c r="K3334" i="9"/>
  <c r="K3335" i="9"/>
  <c r="K3336" i="9"/>
  <c r="K3337" i="9"/>
  <c r="K3338" i="9"/>
  <c r="K3339" i="9"/>
  <c r="K3340" i="9"/>
  <c r="K3341" i="9"/>
  <c r="K3342" i="9"/>
  <c r="K3343" i="9"/>
  <c r="K3344" i="9"/>
  <c r="K3345" i="9"/>
  <c r="K3346" i="9"/>
  <c r="K3347" i="9"/>
  <c r="K3348" i="9"/>
  <c r="K3349" i="9"/>
  <c r="K3350" i="9"/>
  <c r="K3351" i="9"/>
  <c r="K3352" i="9"/>
  <c r="K3353" i="9"/>
  <c r="K3354" i="9"/>
  <c r="K3355" i="9"/>
  <c r="K3356" i="9"/>
  <c r="K3357" i="9"/>
  <c r="K3358" i="9"/>
  <c r="K3359" i="9"/>
  <c r="K3360" i="9"/>
  <c r="K3361" i="9"/>
  <c r="K3362" i="9"/>
  <c r="K3363" i="9"/>
  <c r="K3364" i="9"/>
  <c r="K3365" i="9"/>
  <c r="K3366" i="9"/>
  <c r="K3367" i="9"/>
  <c r="K3368" i="9"/>
  <c r="K3369" i="9"/>
  <c r="K3370" i="9"/>
  <c r="K3371" i="9"/>
  <c r="K3372" i="9"/>
  <c r="K3373" i="9"/>
  <c r="K3374" i="9"/>
  <c r="K3375" i="9"/>
  <c r="K3376" i="9"/>
  <c r="K3377" i="9"/>
  <c r="K3378" i="9"/>
  <c r="K3379" i="9"/>
  <c r="K3380" i="9"/>
  <c r="K3381" i="9"/>
  <c r="K3382" i="9"/>
  <c r="K3383" i="9"/>
  <c r="K3384" i="9"/>
  <c r="K3385" i="9"/>
  <c r="K3386" i="9"/>
  <c r="K3387" i="9"/>
  <c r="K3388" i="9"/>
  <c r="K3389" i="9"/>
  <c r="K3390" i="9"/>
  <c r="K3391" i="9"/>
  <c r="K3392" i="9"/>
  <c r="K3393" i="9"/>
  <c r="K3394" i="9"/>
  <c r="K3397" i="9"/>
  <c r="K3398" i="9"/>
  <c r="K3399" i="9"/>
  <c r="K3400" i="9"/>
  <c r="K3401" i="9"/>
  <c r="K3402" i="9"/>
  <c r="K3403" i="9"/>
  <c r="K3404" i="9"/>
  <c r="K3405" i="9"/>
  <c r="K3406" i="9"/>
  <c r="K3407" i="9"/>
  <c r="K3408" i="9"/>
  <c r="K3409" i="9"/>
  <c r="K3410" i="9"/>
  <c r="K3411" i="9"/>
  <c r="K3412" i="9"/>
  <c r="K3413" i="9"/>
  <c r="K3414" i="9"/>
  <c r="K3415" i="9"/>
  <c r="K3416" i="9"/>
  <c r="K3417" i="9"/>
  <c r="K3418" i="9"/>
  <c r="K3419" i="9"/>
  <c r="K3420" i="9"/>
  <c r="K3421" i="9"/>
  <c r="K3422" i="9"/>
  <c r="K3423" i="9"/>
  <c r="K3424" i="9"/>
  <c r="K3425" i="9"/>
  <c r="K3426" i="9"/>
  <c r="K3427" i="9"/>
  <c r="K3428" i="9"/>
  <c r="K3431" i="9"/>
  <c r="K3432" i="9"/>
  <c r="K3433" i="9"/>
  <c r="K3434" i="9"/>
  <c r="K3435" i="9"/>
  <c r="K3436" i="9"/>
  <c r="K3437" i="9"/>
  <c r="K3438" i="9"/>
  <c r="K3439" i="9"/>
  <c r="K3440" i="9"/>
  <c r="K3441" i="9"/>
  <c r="K3442" i="9"/>
  <c r="K3443" i="9"/>
  <c r="K3444" i="9"/>
  <c r="K3445" i="9"/>
  <c r="K3446" i="9"/>
  <c r="K3447" i="9"/>
  <c r="K3448" i="9"/>
  <c r="K3449" i="9"/>
  <c r="K3450" i="9"/>
  <c r="K3451" i="9"/>
  <c r="K3454" i="9"/>
  <c r="B2" i="9"/>
  <c r="J2" i="36"/>
  <c r="C15" i="49"/>
  <c r="F15" i="49" s="1"/>
  <c r="C2" i="9"/>
  <c r="J2" i="9"/>
  <c r="H2" i="9"/>
  <c r="G2" i="9"/>
  <c r="F2" i="9"/>
  <c r="E2" i="9"/>
  <c r="M29" i="53"/>
  <c r="M17" i="53" s="1"/>
  <c r="L29" i="53"/>
  <c r="L17" i="53" s="1"/>
  <c r="K29" i="53"/>
  <c r="K17" i="53" s="1"/>
  <c r="B26" i="53"/>
  <c r="B14" i="53"/>
  <c r="D14" i="53" s="1"/>
  <c r="B13" i="53"/>
  <c r="D13" i="53" s="1"/>
  <c r="B12" i="53"/>
  <c r="D12" i="53" s="1"/>
  <c r="B11" i="53"/>
  <c r="D11" i="53" s="1"/>
  <c r="A11" i="53"/>
  <c r="J7" i="53"/>
  <c r="L1" i="53" s="1"/>
  <c r="L7" i="53" s="1"/>
  <c r="J8" i="53" s="1"/>
  <c r="L8" i="53" s="1"/>
  <c r="E14" i="53" s="1"/>
  <c r="G7" i="53"/>
  <c r="H1" i="53" s="1"/>
  <c r="I7" i="53" s="1"/>
  <c r="G8" i="53" s="1"/>
  <c r="I8" i="53" s="1"/>
  <c r="E13" i="53" s="1"/>
  <c r="D7" i="53"/>
  <c r="E1" i="53" s="1"/>
  <c r="F7" i="53" s="1"/>
  <c r="D8" i="53" s="1"/>
  <c r="F8" i="53" s="1"/>
  <c r="E12" i="53" s="1"/>
  <c r="A7" i="53"/>
  <c r="A6" i="53" s="1"/>
  <c r="I2" i="53"/>
  <c r="I1" i="53"/>
  <c r="H22" i="49"/>
  <c r="C18" i="49"/>
  <c r="G16" i="49"/>
  <c r="F16" i="49"/>
  <c r="G15" i="49"/>
  <c r="H13" i="49"/>
  <c r="E5" i="49"/>
  <c r="G1" i="49"/>
  <c r="M123" i="36"/>
  <c r="N123" i="36" s="1"/>
  <c r="M122" i="36"/>
  <c r="N122" i="36" s="1"/>
  <c r="M121" i="36"/>
  <c r="N121" i="36" s="1"/>
  <c r="M120" i="36"/>
  <c r="N120" i="36" s="1"/>
  <c r="M119" i="36"/>
  <c r="N119" i="36" s="1"/>
  <c r="M118" i="36"/>
  <c r="N118" i="36" s="1"/>
  <c r="M117" i="36"/>
  <c r="N117" i="36" s="1"/>
  <c r="M116" i="36"/>
  <c r="N116" i="36" s="1"/>
  <c r="M115" i="36"/>
  <c r="N115" i="36" s="1"/>
  <c r="M114" i="36"/>
  <c r="N114" i="36" s="1"/>
  <c r="M113" i="36"/>
  <c r="N113" i="36" s="1"/>
  <c r="M112" i="36"/>
  <c r="N112" i="36" s="1"/>
  <c r="M111" i="36"/>
  <c r="N111" i="36" s="1"/>
  <c r="M110" i="36"/>
  <c r="N110" i="36" s="1"/>
  <c r="M109" i="36"/>
  <c r="N109" i="36" s="1"/>
  <c r="M108" i="36"/>
  <c r="N108" i="36" s="1"/>
  <c r="M107" i="36"/>
  <c r="N107" i="36" s="1"/>
  <c r="M106" i="36"/>
  <c r="N106" i="36" s="1"/>
  <c r="M105" i="36"/>
  <c r="N105" i="36" s="1"/>
  <c r="M104" i="36"/>
  <c r="N104" i="36" s="1"/>
  <c r="M103" i="36"/>
  <c r="N103" i="36" s="1"/>
  <c r="M102" i="36"/>
  <c r="N102" i="36" s="1"/>
  <c r="M101" i="36"/>
  <c r="N101" i="36" s="1"/>
  <c r="M100" i="36"/>
  <c r="N100" i="36" s="1"/>
  <c r="M99" i="36"/>
  <c r="N99" i="36" s="1"/>
  <c r="M98" i="36"/>
  <c r="N98" i="36" s="1"/>
  <c r="M97" i="36"/>
  <c r="N97" i="36" s="1"/>
  <c r="M96" i="36"/>
  <c r="N96" i="36" s="1"/>
  <c r="M95" i="36"/>
  <c r="N95" i="36" s="1"/>
  <c r="M94" i="36"/>
  <c r="N94" i="36" s="1"/>
  <c r="M93" i="36"/>
  <c r="N93" i="36" s="1"/>
  <c r="M92" i="36"/>
  <c r="N92" i="36" s="1"/>
  <c r="M91" i="36"/>
  <c r="N91" i="36" s="1"/>
  <c r="M90" i="36"/>
  <c r="N90" i="36" s="1"/>
  <c r="M89" i="36"/>
  <c r="N89" i="36" s="1"/>
  <c r="M88" i="36"/>
  <c r="N88" i="36" s="1"/>
  <c r="M87" i="36"/>
  <c r="N87" i="36" s="1"/>
  <c r="M86" i="36"/>
  <c r="N86" i="36" s="1"/>
  <c r="M85" i="36"/>
  <c r="N85" i="36" s="1"/>
  <c r="M16" i="36"/>
  <c r="N16" i="36" s="1"/>
  <c r="M15" i="36"/>
  <c r="N15" i="36" s="1"/>
  <c r="M14" i="36"/>
  <c r="N14" i="36" s="1"/>
  <c r="M13" i="36"/>
  <c r="N13" i="36" s="1"/>
  <c r="M12" i="36"/>
  <c r="N12" i="36" s="1"/>
  <c r="M11" i="36"/>
  <c r="N11" i="36" s="1"/>
  <c r="L2144" i="9" l="1"/>
  <c r="L2148" i="9"/>
  <c r="L2149" i="9"/>
  <c r="L2146" i="9"/>
  <c r="L2145" i="9"/>
  <c r="L2147" i="9"/>
  <c r="L3478" i="9"/>
  <c r="L636" i="9"/>
  <c r="L774" i="9"/>
  <c r="L166" i="9"/>
  <c r="L1452" i="9"/>
  <c r="L183" i="9"/>
  <c r="L52" i="9"/>
  <c r="L1308" i="9"/>
  <c r="L3466" i="9"/>
  <c r="L509" i="9"/>
  <c r="L124" i="9"/>
  <c r="L1029" i="9"/>
  <c r="L3485" i="9"/>
  <c r="L692" i="9"/>
  <c r="L1853" i="9"/>
  <c r="L1758" i="9"/>
  <c r="L1416" i="9"/>
  <c r="L3477" i="9"/>
  <c r="L147" i="9"/>
  <c r="L604" i="9"/>
  <c r="L1505" i="9"/>
  <c r="L3481" i="9"/>
  <c r="L3459" i="9"/>
  <c r="L1284" i="9"/>
  <c r="L546" i="9"/>
  <c r="L1723" i="9"/>
  <c r="L528" i="9"/>
  <c r="L165" i="9"/>
  <c r="L1379" i="9"/>
  <c r="L653" i="9"/>
  <c r="L219" i="9"/>
  <c r="L1104" i="9"/>
  <c r="L3472" i="9"/>
  <c r="L747" i="9"/>
  <c r="L1903" i="9"/>
  <c r="L3471" i="9"/>
  <c r="L1611" i="9"/>
  <c r="L34" i="9"/>
  <c r="L237" i="9"/>
  <c r="L847" i="9"/>
  <c r="L1560" i="9"/>
  <c r="L3476" i="9"/>
  <c r="L3464" i="9"/>
  <c r="L1559" i="9"/>
  <c r="L618" i="9"/>
  <c r="L1812" i="9"/>
  <c r="L208" i="9"/>
  <c r="L278" i="9"/>
  <c r="L1523" i="9"/>
  <c r="L3486" i="9"/>
  <c r="L1504" i="9"/>
  <c r="L334" i="9"/>
  <c r="L1210" i="9"/>
  <c r="L35" i="9"/>
  <c r="L1227" i="9"/>
  <c r="L3484" i="9"/>
  <c r="L68" i="9"/>
  <c r="L1686" i="9"/>
  <c r="L828" i="9"/>
  <c r="L90" i="9"/>
  <c r="L920" i="9"/>
  <c r="L1685" i="9"/>
  <c r="L3475" i="9"/>
  <c r="L1794" i="9"/>
  <c r="L865" i="9"/>
  <c r="L3467" i="9"/>
  <c r="L352" i="9"/>
  <c r="L335" i="9"/>
  <c r="L1576" i="9"/>
  <c r="L3479" i="9"/>
  <c r="L1703" i="9"/>
  <c r="L530" i="9"/>
  <c r="L1469" i="9"/>
  <c r="L123" i="9"/>
  <c r="L1326" i="9"/>
  <c r="L635" i="9"/>
  <c r="L1776" i="9"/>
  <c r="L1047" i="9"/>
  <c r="L146" i="9"/>
  <c r="L993" i="9"/>
  <c r="L1795" i="9"/>
  <c r="L69" i="9"/>
  <c r="L1866" i="9"/>
  <c r="L939" i="9"/>
  <c r="L3461" i="9"/>
  <c r="L713" i="9"/>
  <c r="L617" i="9"/>
  <c r="L1648" i="9"/>
  <c r="L3473" i="9"/>
  <c r="L3462" i="9"/>
  <c r="L564" i="9"/>
  <c r="L1739" i="9"/>
  <c r="L218" i="9"/>
  <c r="L1398" i="9"/>
  <c r="L586" i="9"/>
  <c r="L769" i="9"/>
  <c r="L3470" i="9"/>
  <c r="L1667" i="9"/>
  <c r="L209" i="9"/>
  <c r="L1065" i="9"/>
  <c r="L1867" i="9"/>
  <c r="L369" i="9"/>
  <c r="L3468" i="9"/>
  <c r="L1011" i="9"/>
  <c r="L3455" i="9"/>
  <c r="L1363" i="9"/>
  <c r="L673" i="9"/>
  <c r="L1722" i="9"/>
  <c r="L294" i="9"/>
  <c r="L37" i="9"/>
  <c r="L808" i="9"/>
  <c r="L1835" i="9"/>
  <c r="L295" i="9"/>
  <c r="L1541" i="9"/>
  <c r="L691" i="9"/>
  <c r="L1137" i="9"/>
  <c r="L3463" i="9"/>
  <c r="L1852" i="9"/>
  <c r="L257" i="9"/>
  <c r="L1156" i="9"/>
  <c r="L3469" i="9"/>
  <c r="L316" i="9"/>
  <c r="L3480" i="9"/>
  <c r="L1087" i="9"/>
  <c r="L1630" i="9"/>
  <c r="L730" i="9"/>
  <c r="L1836" i="9"/>
  <c r="L902" i="9"/>
  <c r="L36" i="9"/>
  <c r="L883" i="9"/>
  <c r="L3465" i="9"/>
  <c r="L370" i="9"/>
  <c r="L1594" i="9"/>
  <c r="L975" i="9"/>
  <c r="L1245" i="9"/>
  <c r="L3458" i="9"/>
  <c r="L3483" i="9"/>
  <c r="L317" i="9"/>
  <c r="L1265" i="9"/>
  <c r="L547" i="9"/>
  <c r="L53" i="9"/>
  <c r="L1191" i="9"/>
  <c r="L3474" i="9"/>
  <c r="L3456" i="9"/>
  <c r="L809" i="9"/>
  <c r="L1886" i="9"/>
  <c r="L256" i="9"/>
  <c r="L51" i="9"/>
  <c r="L957" i="9"/>
  <c r="L3460" i="9"/>
  <c r="L529" i="9"/>
  <c r="L1759" i="9"/>
  <c r="L1487" i="9"/>
  <c r="L1344" i="9"/>
  <c r="L3482" i="9"/>
  <c r="L33" i="9"/>
  <c r="L353" i="9"/>
  <c r="L1434" i="9"/>
  <c r="L3457" i="9"/>
  <c r="H16" i="49"/>
  <c r="H20" i="49" s="1"/>
  <c r="L2115" i="9"/>
  <c r="L2131" i="9"/>
  <c r="L860" i="9"/>
  <c r="L861" i="9"/>
  <c r="L862" i="9"/>
  <c r="L853" i="9"/>
  <c r="L854" i="9"/>
  <c r="L858" i="9"/>
  <c r="L859" i="9"/>
  <c r="L857" i="9"/>
  <c r="L2009" i="9"/>
  <c r="L2004" i="9"/>
  <c r="L2005" i="9"/>
  <c r="L843" i="9"/>
  <c r="L14" i="9"/>
  <c r="L7" i="9"/>
  <c r="L6" i="9"/>
  <c r="L2008" i="9"/>
  <c r="L2007" i="9"/>
  <c r="L480" i="9"/>
  <c r="L482" i="9"/>
  <c r="L483" i="9"/>
  <c r="L484" i="9"/>
  <c r="L481" i="9"/>
  <c r="L468" i="9"/>
  <c r="L471" i="9"/>
  <c r="L473" i="9"/>
  <c r="L461" i="9"/>
  <c r="L466" i="9"/>
  <c r="L467" i="9"/>
  <c r="L454" i="9"/>
  <c r="L457" i="9"/>
  <c r="L459" i="9"/>
  <c r="L470" i="9"/>
  <c r="L463" i="9"/>
  <c r="L462" i="9"/>
  <c r="L453" i="9"/>
  <c r="L456" i="9"/>
  <c r="L472" i="9"/>
  <c r="L465" i="9"/>
  <c r="L469" i="9"/>
  <c r="L458" i="9"/>
  <c r="L455" i="9"/>
  <c r="L460" i="9"/>
  <c r="L464" i="9"/>
  <c r="L428" i="9"/>
  <c r="L450" i="9"/>
  <c r="L475" i="9"/>
  <c r="L416" i="9"/>
  <c r="L446" i="9"/>
  <c r="L431" i="9"/>
  <c r="L439" i="9"/>
  <c r="L425" i="9"/>
  <c r="L452" i="9"/>
  <c r="L418" i="9"/>
  <c r="L443" i="9"/>
  <c r="L448" i="9"/>
  <c r="L429" i="9"/>
  <c r="L441" i="9"/>
  <c r="L415" i="9"/>
  <c r="L417" i="9"/>
  <c r="L420" i="9"/>
  <c r="L442" i="9"/>
  <c r="L445" i="9"/>
  <c r="L447" i="9"/>
  <c r="L423" i="9"/>
  <c r="L421" i="9"/>
  <c r="L436" i="9"/>
  <c r="L451" i="9"/>
  <c r="L449" i="9"/>
  <c r="L430" i="9"/>
  <c r="L433" i="9"/>
  <c r="L438" i="9"/>
  <c r="L435" i="9"/>
  <c r="L440" i="9"/>
  <c r="L434" i="9"/>
  <c r="L419" i="9"/>
  <c r="L426" i="9"/>
  <c r="L424" i="9"/>
  <c r="L432" i="9"/>
  <c r="L437" i="9"/>
  <c r="L422" i="9"/>
  <c r="L444" i="9"/>
  <c r="L427" i="9"/>
  <c r="L474" i="9"/>
  <c r="L840" i="9"/>
  <c r="L362" i="9"/>
  <c r="L365" i="9"/>
  <c r="L368" i="9"/>
  <c r="L476" i="9"/>
  <c r="L479" i="9"/>
  <c r="L487" i="9"/>
  <c r="L477" i="9"/>
  <c r="L378" i="9"/>
  <c r="L413" i="9"/>
  <c r="L498" i="9"/>
  <c r="L367" i="9"/>
  <c r="L414" i="9"/>
  <c r="L373" i="9"/>
  <c r="L489" i="9"/>
  <c r="L376" i="9"/>
  <c r="L397" i="9"/>
  <c r="G84" i="36" s="1"/>
  <c r="L374" i="9"/>
  <c r="L411" i="9"/>
  <c r="L492" i="9"/>
  <c r="L495" i="9"/>
  <c r="L372" i="9"/>
  <c r="L488" i="9"/>
  <c r="L375" i="9"/>
  <c r="L364" i="9"/>
  <c r="L491" i="9"/>
  <c r="L497" i="9"/>
  <c r="L392" i="9"/>
  <c r="L485" i="9"/>
  <c r="L496" i="9"/>
  <c r="L361" i="9"/>
  <c r="L405" i="9"/>
  <c r="G93" i="36" s="1"/>
  <c r="L494" i="9"/>
  <c r="L390" i="9"/>
  <c r="L383" i="9"/>
  <c r="L396" i="9"/>
  <c r="G83" i="36" s="1"/>
  <c r="L386" i="9"/>
  <c r="L391" i="9"/>
  <c r="L400" i="9"/>
  <c r="G87" i="36" s="1"/>
  <c r="L402" i="9"/>
  <c r="G89" i="36" s="1"/>
  <c r="L406" i="9"/>
  <c r="L366" i="9"/>
  <c r="L394" i="9"/>
  <c r="L381" i="9"/>
  <c r="L395" i="9"/>
  <c r="L478" i="9"/>
  <c r="L363" i="9"/>
  <c r="L404" i="9"/>
  <c r="G92" i="36" s="1"/>
  <c r="L486" i="9"/>
  <c r="L371" i="9"/>
  <c r="L385" i="9"/>
  <c r="L388" i="9"/>
  <c r="L389" i="9"/>
  <c r="L403" i="9"/>
  <c r="G90" i="36" s="1"/>
  <c r="L493" i="9"/>
  <c r="L407" i="9"/>
  <c r="L399" i="9"/>
  <c r="G86" i="36" s="1"/>
  <c r="L490" i="9"/>
  <c r="L401" i="9"/>
  <c r="G88" i="36" s="1"/>
  <c r="L393" i="9"/>
  <c r="L380" i="9"/>
  <c r="L382" i="9"/>
  <c r="L384" i="9"/>
  <c r="L412" i="9"/>
  <c r="L379" i="9"/>
  <c r="L377" i="9"/>
  <c r="G91" i="36"/>
  <c r="L409" i="9"/>
  <c r="L398" i="9"/>
  <c r="G85" i="36" s="1"/>
  <c r="L408" i="9"/>
  <c r="L387" i="9"/>
  <c r="L410" i="9"/>
  <c r="L2191" i="9"/>
  <c r="L2129" i="9"/>
  <c r="L2130" i="9"/>
  <c r="L3160" i="9"/>
  <c r="L3167" i="9"/>
  <c r="L3180" i="9"/>
  <c r="L3186" i="9"/>
  <c r="L3179" i="9"/>
  <c r="L3161" i="9"/>
  <c r="L3163" i="9"/>
  <c r="L3181" i="9"/>
  <c r="L3175" i="9"/>
  <c r="L3171" i="9"/>
  <c r="L3169" i="9"/>
  <c r="L3174" i="9"/>
  <c r="L3165" i="9"/>
  <c r="L3158" i="9"/>
  <c r="L3173" i="9"/>
  <c r="L3187" i="9"/>
  <c r="L3182" i="9"/>
  <c r="L3172" i="9"/>
  <c r="L3184" i="9"/>
  <c r="L3178" i="9"/>
  <c r="L3168" i="9"/>
  <c r="L3166" i="9"/>
  <c r="L3176" i="9"/>
  <c r="L3162" i="9"/>
  <c r="L3189" i="9"/>
  <c r="L3170" i="9"/>
  <c r="L3177" i="9"/>
  <c r="L3164" i="9"/>
  <c r="L3188" i="9"/>
  <c r="L3185" i="9"/>
  <c r="L3183" i="9"/>
  <c r="L3159" i="9"/>
  <c r="L3156" i="9"/>
  <c r="L3157" i="9"/>
  <c r="L2820" i="9"/>
  <c r="L3453" i="9"/>
  <c r="L3452" i="9"/>
  <c r="L2496" i="9"/>
  <c r="L2495" i="9"/>
  <c r="L2166" i="9"/>
  <c r="L2165" i="9"/>
  <c r="L2804" i="9"/>
  <c r="L2803" i="9"/>
  <c r="L2527" i="9"/>
  <c r="L2526" i="9"/>
  <c r="L2512" i="9"/>
  <c r="L2511" i="9"/>
  <c r="L2181" i="9"/>
  <c r="L2180" i="9"/>
  <c r="L2446" i="9"/>
  <c r="L2315" i="9"/>
  <c r="L2132" i="9"/>
  <c r="L2433" i="9"/>
  <c r="L2432" i="9"/>
  <c r="L2416" i="9"/>
  <c r="L2415" i="9"/>
  <c r="L3430" i="9"/>
  <c r="L3429" i="9"/>
  <c r="L2382" i="9"/>
  <c r="L2721" i="9"/>
  <c r="L2720" i="9"/>
  <c r="L2366" i="9"/>
  <c r="L2365" i="9"/>
  <c r="L2299" i="9"/>
  <c r="L2283" i="9"/>
  <c r="L2282" i="9"/>
  <c r="L2266" i="9"/>
  <c r="L2265" i="9"/>
  <c r="L2232" i="9"/>
  <c r="L2231" i="9"/>
  <c r="L2215" i="9"/>
  <c r="L2214" i="9"/>
  <c r="L2198" i="9"/>
  <c r="L2197" i="9"/>
  <c r="L2584" i="9"/>
  <c r="L2583" i="9"/>
  <c r="L2567" i="9"/>
  <c r="L2566" i="9"/>
  <c r="L2601" i="9"/>
  <c r="L2600" i="9"/>
  <c r="L2754" i="9"/>
  <c r="L2755" i="9"/>
  <c r="L2772" i="9"/>
  <c r="L2773" i="9"/>
  <c r="L2790" i="9"/>
  <c r="L2789" i="9"/>
  <c r="L2480" i="9"/>
  <c r="L2479" i="9"/>
  <c r="L3396" i="9"/>
  <c r="L3395" i="9"/>
  <c r="L2463" i="9"/>
  <c r="L2462" i="9"/>
  <c r="L2738" i="9"/>
  <c r="L2737" i="9"/>
  <c r="L2349" i="9"/>
  <c r="L2348" i="9"/>
  <c r="L2158" i="9"/>
  <c r="L2167" i="9"/>
  <c r="L2174" i="9"/>
  <c r="L2203" i="9"/>
  <c r="L2208" i="9"/>
  <c r="L2212" i="9"/>
  <c r="L2218" i="9"/>
  <c r="L2223" i="9"/>
  <c r="L2230" i="9"/>
  <c r="L2237" i="9"/>
  <c r="L2248" i="9"/>
  <c r="L2252" i="9"/>
  <c r="L2257" i="9"/>
  <c r="L2264" i="9"/>
  <c r="L2270" i="9"/>
  <c r="L2284" i="9"/>
  <c r="L2288" i="9"/>
  <c r="L2292" i="9"/>
  <c r="L2305" i="9"/>
  <c r="L2309" i="9"/>
  <c r="L2326" i="9"/>
  <c r="L2338" i="9"/>
  <c r="L2342" i="9"/>
  <c r="L2360" i="9"/>
  <c r="L2378" i="9"/>
  <c r="L2384" i="9"/>
  <c r="L2389" i="9"/>
  <c r="L2395" i="9"/>
  <c r="L2411" i="9"/>
  <c r="L2418" i="9"/>
  <c r="L2429" i="9"/>
  <c r="L2438" i="9"/>
  <c r="L2445" i="9"/>
  <c r="L2450" i="9"/>
  <c r="L2464" i="9"/>
  <c r="L2468" i="9"/>
  <c r="L2472" i="9"/>
  <c r="L2482" i="9"/>
  <c r="L2488" i="9"/>
  <c r="L2498" i="9"/>
  <c r="L2504" i="9"/>
  <c r="L2514" i="9"/>
  <c r="L2520" i="9"/>
  <c r="L2530" i="9"/>
  <c r="L2536" i="9"/>
  <c r="L2541" i="9"/>
  <c r="L2552" i="9"/>
  <c r="L2564" i="9"/>
  <c r="L2570" i="9"/>
  <c r="L2575" i="9"/>
  <c r="L2582" i="9"/>
  <c r="L2588" i="9"/>
  <c r="L2602" i="9"/>
  <c r="L2606" i="9"/>
  <c r="L2610" i="9"/>
  <c r="L2618" i="9"/>
  <c r="L2622" i="9"/>
  <c r="L2627" i="9"/>
  <c r="L2634" i="9"/>
  <c r="L2650" i="9"/>
  <c r="L3454" i="9"/>
  <c r="L2159" i="9"/>
  <c r="L2168" i="9"/>
  <c r="L2175" i="9"/>
  <c r="L2192" i="9"/>
  <c r="L2199" i="9"/>
  <c r="L2204" i="9"/>
  <c r="L2213" i="9"/>
  <c r="L2219" i="9"/>
  <c r="L2238" i="9"/>
  <c r="L2241" i="9"/>
  <c r="L2249" i="9"/>
  <c r="L2253" i="9"/>
  <c r="L2267" i="9"/>
  <c r="L2271" i="9"/>
  <c r="L2275" i="9"/>
  <c r="L2289" i="9"/>
  <c r="L2293" i="9"/>
  <c r="L2306" i="9"/>
  <c r="L2310" i="9"/>
  <c r="L2327" i="9"/>
  <c r="L2339" i="9"/>
  <c r="L2343" i="9"/>
  <c r="L2361" i="9"/>
  <c r="L2368" i="9"/>
  <c r="L2373" i="9"/>
  <c r="L2379" i="9"/>
  <c r="L2385" i="9"/>
  <c r="L2390" i="9"/>
  <c r="L2396" i="9"/>
  <c r="L2401" i="9"/>
  <c r="L2412" i="9"/>
  <c r="L2430" i="9"/>
  <c r="L2447" i="9"/>
  <c r="L2451" i="9"/>
  <c r="L2455" i="9"/>
  <c r="L2469" i="9"/>
  <c r="L2473" i="9"/>
  <c r="L2483" i="9"/>
  <c r="L2489" i="9"/>
  <c r="L2499" i="9"/>
  <c r="L2505" i="9"/>
  <c r="L2515" i="9"/>
  <c r="L2521" i="9"/>
  <c r="L2531" i="9"/>
  <c r="L2537" i="9"/>
  <c r="L2553" i="9"/>
  <c r="L2557" i="9"/>
  <c r="L2562" i="9"/>
  <c r="L2565" i="9"/>
  <c r="L2571" i="9"/>
  <c r="L2585" i="9"/>
  <c r="L2589" i="9"/>
  <c r="L2593" i="9"/>
  <c r="L2607" i="9"/>
  <c r="L2611" i="9"/>
  <c r="L2619" i="9"/>
  <c r="L2623" i="9"/>
  <c r="L2635" i="9"/>
  <c r="L2639" i="9"/>
  <c r="L2644" i="9"/>
  <c r="L2651" i="9"/>
  <c r="L2153" i="9"/>
  <c r="L2160" i="9"/>
  <c r="L2169" i="9"/>
  <c r="L2176" i="9"/>
  <c r="L2193" i="9"/>
  <c r="L2216" i="9"/>
  <c r="L2220" i="9"/>
  <c r="L2224" i="9"/>
  <c r="L2233" i="9"/>
  <c r="L2242" i="9"/>
  <c r="L2250" i="9"/>
  <c r="L2254" i="9"/>
  <c r="L2258" i="9"/>
  <c r="L2272" i="9"/>
  <c r="L2276" i="9"/>
  <c r="L2290" i="9"/>
  <c r="L2294" i="9"/>
  <c r="L2311" i="9"/>
  <c r="L2317" i="9"/>
  <c r="L2322" i="9"/>
  <c r="L2328" i="9"/>
  <c r="L2344" i="9"/>
  <c r="L2351" i="9"/>
  <c r="L2356" i="9"/>
  <c r="L2362" i="9"/>
  <c r="L2369" i="9"/>
  <c r="L2374" i="9"/>
  <c r="L2380" i="9"/>
  <c r="L2386" i="9"/>
  <c r="L2397" i="9"/>
  <c r="L2413" i="9"/>
  <c r="L2419" i="9"/>
  <c r="L2424" i="9"/>
  <c r="L2431" i="9"/>
  <c r="L2439" i="9"/>
  <c r="L2452" i="9"/>
  <c r="L2456" i="9"/>
  <c r="L2470" i="9"/>
  <c r="L2474" i="9"/>
  <c r="L2484" i="9"/>
  <c r="L2490" i="9"/>
  <c r="L2500" i="9"/>
  <c r="L2506" i="9"/>
  <c r="L2516" i="9"/>
  <c r="L2522" i="9"/>
  <c r="L2538" i="9"/>
  <c r="L2542" i="9"/>
  <c r="L2547" i="9"/>
  <c r="L2554" i="9"/>
  <c r="L2558" i="9"/>
  <c r="L2568" i="9"/>
  <c r="L2572" i="9"/>
  <c r="L2576" i="9"/>
  <c r="L2590" i="9"/>
  <c r="L2594" i="9"/>
  <c r="L2608" i="9"/>
  <c r="L2612" i="9"/>
  <c r="L2620" i="9"/>
  <c r="L2624" i="9"/>
  <c r="L2628" i="9"/>
  <c r="L2636" i="9"/>
  <c r="L2640" i="9"/>
  <c r="L2652" i="9"/>
  <c r="L2154" i="9"/>
  <c r="L2161" i="9"/>
  <c r="L2170" i="9"/>
  <c r="L2177" i="9"/>
  <c r="L2183" i="9"/>
  <c r="L2188" i="9"/>
  <c r="L2194" i="9"/>
  <c r="L2221" i="9"/>
  <c r="L2225" i="9"/>
  <c r="L2243" i="9"/>
  <c r="L2255" i="9"/>
  <c r="L2259" i="9"/>
  <c r="L2273" i="9"/>
  <c r="L2277" i="9"/>
  <c r="L2295" i="9"/>
  <c r="L2301" i="9"/>
  <c r="L2312" i="9"/>
  <c r="L2318" i="9"/>
  <c r="L2323" i="9"/>
  <c r="L2329" i="9"/>
  <c r="L2334" i="9"/>
  <c r="L2345" i="9"/>
  <c r="L2352" i="9"/>
  <c r="L2357" i="9"/>
  <c r="L2363" i="9"/>
  <c r="L2370" i="9"/>
  <c r="L2381" i="9"/>
  <c r="L2387" i="9"/>
  <c r="L2398" i="9"/>
  <c r="L2402" i="9"/>
  <c r="L2407" i="9"/>
  <c r="L2414" i="9"/>
  <c r="L2420" i="9"/>
  <c r="L2434" i="9"/>
  <c r="L2440" i="9"/>
  <c r="L2453" i="9"/>
  <c r="L2457" i="9"/>
  <c r="L2475" i="9"/>
  <c r="L2485" i="9"/>
  <c r="L2491" i="9"/>
  <c r="L2501" i="9"/>
  <c r="L2507" i="9"/>
  <c r="L2517" i="9"/>
  <c r="L2523" i="9"/>
  <c r="L2532" i="9"/>
  <c r="L2539" i="9"/>
  <c r="L2543" i="9"/>
  <c r="L2555" i="9"/>
  <c r="L2559" i="9"/>
  <c r="L2573" i="9"/>
  <c r="L2577" i="9"/>
  <c r="L2591" i="9"/>
  <c r="L2595" i="9"/>
  <c r="L2613" i="9"/>
  <c r="L2625" i="9"/>
  <c r="L2629" i="9"/>
  <c r="L2637" i="9"/>
  <c r="L2641" i="9"/>
  <c r="L2645" i="9"/>
  <c r="L2653" i="9"/>
  <c r="L2155" i="9"/>
  <c r="L2171" i="9"/>
  <c r="L2178" i="9"/>
  <c r="L2184" i="9"/>
  <c r="L2189" i="9"/>
  <c r="L2195" i="9"/>
  <c r="L2209" i="9"/>
  <c r="L2222" i="9"/>
  <c r="L2226" i="9"/>
  <c r="L2244" i="9"/>
  <c r="L2256" i="9"/>
  <c r="L2260" i="9"/>
  <c r="L2278" i="9"/>
  <c r="L2285" i="9"/>
  <c r="L2296" i="9"/>
  <c r="L2313" i="9"/>
  <c r="L2319" i="9"/>
  <c r="L2330" i="9"/>
  <c r="L2335" i="9"/>
  <c r="L2346" i="9"/>
  <c r="L2353" i="9"/>
  <c r="L2364" i="9"/>
  <c r="L2371" i="9"/>
  <c r="L2388" i="9"/>
  <c r="L2391" i="9"/>
  <c r="L2399" i="9"/>
  <c r="L2403" i="9"/>
  <c r="L2417" i="9"/>
  <c r="L2421" i="9"/>
  <c r="L2425" i="9"/>
  <c r="L2435" i="9"/>
  <c r="L2441" i="9"/>
  <c r="L2458" i="9"/>
  <c r="L2465" i="9"/>
  <c r="L2476" i="9"/>
  <c r="L2486" i="9"/>
  <c r="L2492" i="9"/>
  <c r="L2502" i="9"/>
  <c r="L2508" i="9"/>
  <c r="L2524" i="9"/>
  <c r="L2540" i="9"/>
  <c r="L2544" i="9"/>
  <c r="L2548" i="9"/>
  <c r="L2560" i="9"/>
  <c r="L2574" i="9"/>
  <c r="L2578" i="9"/>
  <c r="L2596" i="9"/>
  <c r="L2603" i="9"/>
  <c r="L2614" i="9"/>
  <c r="L2626" i="9"/>
  <c r="L2630" i="9"/>
  <c r="L2642" i="9"/>
  <c r="L2646" i="9"/>
  <c r="L2654" i="9"/>
  <c r="L2156" i="9"/>
  <c r="L2162" i="9"/>
  <c r="L2172" i="9"/>
  <c r="L2179" i="9"/>
  <c r="L2185" i="9"/>
  <c r="L2196" i="9"/>
  <c r="L2200" i="9"/>
  <c r="L2205" i="9"/>
  <c r="L2210" i="9"/>
  <c r="L2227" i="9"/>
  <c r="L2234" i="9"/>
  <c r="L2239" i="9"/>
  <c r="L2245" i="9"/>
  <c r="L2261" i="9"/>
  <c r="L2268" i="9"/>
  <c r="L2279" i="9"/>
  <c r="L2297" i="9"/>
  <c r="L2302" i="9"/>
  <c r="L2307" i="9"/>
  <c r="L2314" i="9"/>
  <c r="L2320" i="9"/>
  <c r="L2331" i="9"/>
  <c r="L2340" i="9"/>
  <c r="L2347" i="9"/>
  <c r="L2354" i="9"/>
  <c r="L2367" i="9"/>
  <c r="L2372" i="9"/>
  <c r="L2375" i="9"/>
  <c r="L2383" i="9"/>
  <c r="L2392" i="9"/>
  <c r="L2400" i="9"/>
  <c r="L2404" i="9"/>
  <c r="L2408" i="9"/>
  <c r="L2422" i="9"/>
  <c r="L2426" i="9"/>
  <c r="L2442" i="9"/>
  <c r="L2448" i="9"/>
  <c r="L2459" i="9"/>
  <c r="L2477" i="9"/>
  <c r="L2493" i="9"/>
  <c r="L2509" i="9"/>
  <c r="L2518" i="9"/>
  <c r="L2525" i="9"/>
  <c r="L2533" i="9"/>
  <c r="L2545" i="9"/>
  <c r="L2549" i="9"/>
  <c r="L2561" i="9"/>
  <c r="L2579" i="9"/>
  <c r="L2586" i="9"/>
  <c r="L2597" i="9"/>
  <c r="L2615" i="9"/>
  <c r="L2631" i="9"/>
  <c r="L2643" i="9"/>
  <c r="L2647" i="9"/>
  <c r="L2163" i="9"/>
  <c r="L2186" i="9"/>
  <c r="L2190" i="9"/>
  <c r="L2201" i="9"/>
  <c r="L2206" i="9"/>
  <c r="L2211" i="9"/>
  <c r="L2217" i="9"/>
  <c r="L2228" i="9"/>
  <c r="L2235" i="9"/>
  <c r="L2240" i="9"/>
  <c r="L2246" i="9"/>
  <c r="L2251" i="9"/>
  <c r="L2262" i="9"/>
  <c r="L2280" i="9"/>
  <c r="L2286" i="9"/>
  <c r="L2291" i="9"/>
  <c r="L2298" i="9"/>
  <c r="L2303" i="9"/>
  <c r="L2321" i="9"/>
  <c r="L2324" i="9"/>
  <c r="L2332" i="9"/>
  <c r="L2336" i="9"/>
  <c r="L2350" i="9"/>
  <c r="L2355" i="9"/>
  <c r="L2358" i="9"/>
  <c r="L2376" i="9"/>
  <c r="L2393" i="9"/>
  <c r="L2405" i="9"/>
  <c r="L2409" i="9"/>
  <c r="L2423" i="9"/>
  <c r="L2427" i="9"/>
  <c r="L2436" i="9"/>
  <c r="L2443" i="9"/>
  <c r="L2460" i="9"/>
  <c r="L2466" i="9"/>
  <c r="L2471" i="9"/>
  <c r="L2478" i="9"/>
  <c r="L2487" i="9"/>
  <c r="L2494" i="9"/>
  <c r="L2503" i="9"/>
  <c r="L2510" i="9"/>
  <c r="L2528" i="9"/>
  <c r="L2534" i="9"/>
  <c r="L2546" i="9"/>
  <c r="L2550" i="9"/>
  <c r="L2563" i="9"/>
  <c r="L2569" i="9"/>
  <c r="L2580" i="9"/>
  <c r="L2598" i="9"/>
  <c r="L2604" i="9"/>
  <c r="L2609" i="9"/>
  <c r="L2616" i="9"/>
  <c r="L2621" i="9"/>
  <c r="L2632" i="9"/>
  <c r="L2648" i="9"/>
  <c r="L2157" i="9"/>
  <c r="L2207" i="9"/>
  <c r="L2300" i="9"/>
  <c r="L2341" i="9"/>
  <c r="L2437" i="9"/>
  <c r="L2587" i="9"/>
  <c r="L2633" i="9"/>
  <c r="L2657" i="9"/>
  <c r="L2669" i="9"/>
  <c r="L2673" i="9"/>
  <c r="L2678" i="9"/>
  <c r="L2685" i="9"/>
  <c r="L2701" i="9"/>
  <c r="L2706" i="9"/>
  <c r="L2717" i="9"/>
  <c r="L2735" i="9"/>
  <c r="L2741" i="9"/>
  <c r="L2746" i="9"/>
  <c r="L2753" i="9"/>
  <c r="L2759" i="9"/>
  <c r="L2764" i="9"/>
  <c r="L2771" i="9"/>
  <c r="L2777" i="9"/>
  <c r="L2798" i="9"/>
  <c r="L2816" i="9"/>
  <c r="L2825" i="9"/>
  <c r="L2831" i="9"/>
  <c r="L2839" i="9"/>
  <c r="L2846" i="9"/>
  <c r="L2850" i="9"/>
  <c r="L2861" i="9"/>
  <c r="L2863" i="9"/>
  <c r="L2868" i="9"/>
  <c r="L2873" i="9"/>
  <c r="L2888" i="9"/>
  <c r="L2893" i="9"/>
  <c r="L2898" i="9"/>
  <c r="L2904" i="9"/>
  <c r="L2920" i="9"/>
  <c r="L2924" i="9"/>
  <c r="L2929" i="9"/>
  <c r="L2936" i="9"/>
  <c r="L2941" i="9"/>
  <c r="L2952" i="9"/>
  <c r="L2956" i="9"/>
  <c r="L2960" i="9"/>
  <c r="L2976" i="9"/>
  <c r="L2992" i="9"/>
  <c r="L3008" i="9"/>
  <c r="L3013" i="9"/>
  <c r="L3024" i="9"/>
  <c r="L3031" i="9"/>
  <c r="L3038" i="9"/>
  <c r="L3042" i="9"/>
  <c r="L3054" i="9"/>
  <c r="L3058" i="9"/>
  <c r="L3062" i="9"/>
  <c r="L3070" i="9"/>
  <c r="L2164" i="9"/>
  <c r="L2304" i="9"/>
  <c r="L2394" i="9"/>
  <c r="L2444" i="9"/>
  <c r="L2497" i="9"/>
  <c r="L2551" i="9"/>
  <c r="L2592" i="9"/>
  <c r="L2638" i="9"/>
  <c r="L2658" i="9"/>
  <c r="L2662" i="9"/>
  <c r="L2670" i="9"/>
  <c r="L2674" i="9"/>
  <c r="L2686" i="9"/>
  <c r="L2690" i="9"/>
  <c r="L2695" i="9"/>
  <c r="L2702" i="9"/>
  <c r="L2718" i="9"/>
  <c r="L2724" i="9"/>
  <c r="L2729" i="9"/>
  <c r="L2736" i="9"/>
  <c r="L2742" i="9"/>
  <c r="L2756" i="9"/>
  <c r="L2760" i="9"/>
  <c r="L2774" i="9"/>
  <c r="L2778" i="9"/>
  <c r="L2782" i="9"/>
  <c r="L2791" i="9"/>
  <c r="L2799" i="9"/>
  <c r="L2806" i="9"/>
  <c r="L2817" i="9"/>
  <c r="L2832" i="9"/>
  <c r="L2851" i="9"/>
  <c r="L2855" i="9"/>
  <c r="L2864" i="9"/>
  <c r="L2869" i="9"/>
  <c r="L2874" i="9"/>
  <c r="L2878" i="9"/>
  <c r="L2889" i="9"/>
  <c r="L2894" i="9"/>
  <c r="L2899" i="9"/>
  <c r="L2905" i="9"/>
  <c r="L2909" i="9"/>
  <c r="L2914" i="9"/>
  <c r="L2921" i="9"/>
  <c r="L2925" i="9"/>
  <c r="L2942" i="9"/>
  <c r="L2945" i="9"/>
  <c r="L2957" i="9"/>
  <c r="L2961" i="9"/>
  <c r="L2977" i="9"/>
  <c r="L2993" i="9"/>
  <c r="L2998" i="9"/>
  <c r="L3009" i="9"/>
  <c r="L3025" i="9"/>
  <c r="L3039" i="9"/>
  <c r="L3043" i="9"/>
  <c r="L3047" i="9"/>
  <c r="L3059" i="9"/>
  <c r="L3063" i="9"/>
  <c r="L3071" i="9"/>
  <c r="L3077" i="9"/>
  <c r="L2173" i="9"/>
  <c r="L2263" i="9"/>
  <c r="L2308" i="9"/>
  <c r="L2449" i="9"/>
  <c r="L2556" i="9"/>
  <c r="L2599" i="9"/>
  <c r="L2659" i="9"/>
  <c r="L2663" i="9"/>
  <c r="L2671" i="9"/>
  <c r="L2675" i="9"/>
  <c r="L2679" i="9"/>
  <c r="L2687" i="9"/>
  <c r="L2691" i="9"/>
  <c r="L2703" i="9"/>
  <c r="L2707" i="9"/>
  <c r="L2712" i="9"/>
  <c r="L2719" i="9"/>
  <c r="L2725" i="9"/>
  <c r="L2739" i="9"/>
  <c r="L2743" i="9"/>
  <c r="L2747" i="9"/>
  <c r="L2757" i="9"/>
  <c r="L2761" i="9"/>
  <c r="L2765" i="9"/>
  <c r="L2779" i="9"/>
  <c r="L2783" i="9"/>
  <c r="L2792" i="9"/>
  <c r="L2800" i="9"/>
  <c r="L2818" i="9"/>
  <c r="L2826" i="9"/>
  <c r="L2833" i="9"/>
  <c r="L2840" i="9"/>
  <c r="L2847" i="9"/>
  <c r="L2852" i="9"/>
  <c r="L2856" i="9"/>
  <c r="L2865" i="9"/>
  <c r="L2870" i="9"/>
  <c r="L2890" i="9"/>
  <c r="L2895" i="9"/>
  <c r="L2906" i="9"/>
  <c r="L2910" i="9"/>
  <c r="L2922" i="9"/>
  <c r="L2926" i="9"/>
  <c r="L2930" i="9"/>
  <c r="L2937" i="9"/>
  <c r="L2946" i="9"/>
  <c r="L2958" i="9"/>
  <c r="L2962" i="9"/>
  <c r="L2978" i="9"/>
  <c r="L2983" i="9"/>
  <c r="L2988" i="9"/>
  <c r="L2994" i="9"/>
  <c r="L3010" i="9"/>
  <c r="L3014" i="9"/>
  <c r="L3019" i="9"/>
  <c r="L3026" i="9"/>
  <c r="L3032" i="9"/>
  <c r="L3044" i="9"/>
  <c r="L3048" i="9"/>
  <c r="L3060" i="9"/>
  <c r="L3064" i="9"/>
  <c r="L3072" i="9"/>
  <c r="L2182" i="9"/>
  <c r="L2269" i="9"/>
  <c r="L2316" i="9"/>
  <c r="L2359" i="9"/>
  <c r="L2406" i="9"/>
  <c r="L2454" i="9"/>
  <c r="L2513" i="9"/>
  <c r="L2605" i="9"/>
  <c r="L2649" i="9"/>
  <c r="L2660" i="9"/>
  <c r="L2664" i="9"/>
  <c r="L2676" i="9"/>
  <c r="L2680" i="9"/>
  <c r="L2688" i="9"/>
  <c r="L2692" i="9"/>
  <c r="L2696" i="9"/>
  <c r="L2704" i="9"/>
  <c r="L2708" i="9"/>
  <c r="L2722" i="9"/>
  <c r="L2726" i="9"/>
  <c r="L2730" i="9"/>
  <c r="L2744" i="9"/>
  <c r="L2748" i="9"/>
  <c r="L2762" i="9"/>
  <c r="L2766" i="9"/>
  <c r="L2780" i="9"/>
  <c r="L2784" i="9"/>
  <c r="L2793" i="9"/>
  <c r="L2801" i="9"/>
  <c r="L2807" i="9"/>
  <c r="L2812" i="9"/>
  <c r="L2819" i="9"/>
  <c r="L2827" i="9"/>
  <c r="L2834" i="9"/>
  <c r="L2841" i="9"/>
  <c r="L2866" i="9"/>
  <c r="L2871" i="9"/>
  <c r="L2875" i="9"/>
  <c r="L2879" i="9"/>
  <c r="L2884" i="9"/>
  <c r="L2891" i="9"/>
  <c r="L2896" i="9"/>
  <c r="L2907" i="9"/>
  <c r="L2911" i="9"/>
  <c r="L2915" i="9"/>
  <c r="L2927" i="9"/>
  <c r="L2931" i="9"/>
  <c r="L2947" i="9"/>
  <c r="L2963" i="9"/>
  <c r="L2968" i="9"/>
  <c r="L2973" i="9"/>
  <c r="L2979" i="9"/>
  <c r="L2984" i="9"/>
  <c r="L2989" i="9"/>
  <c r="L2995" i="9"/>
  <c r="L2999" i="9"/>
  <c r="L3004" i="9"/>
  <c r="L3011" i="9"/>
  <c r="L3015" i="9"/>
  <c r="L3027" i="9"/>
  <c r="L3033" i="9"/>
  <c r="L3045" i="9"/>
  <c r="L3049" i="9"/>
  <c r="L3065" i="9"/>
  <c r="L2187" i="9"/>
  <c r="L2229" i="9"/>
  <c r="L2274" i="9"/>
  <c r="L2410" i="9"/>
  <c r="L2461" i="9"/>
  <c r="L2519" i="9"/>
  <c r="L2665" i="9"/>
  <c r="L2677" i="9"/>
  <c r="L2681" i="9"/>
  <c r="L2693" i="9"/>
  <c r="L2697" i="9"/>
  <c r="L2705" i="9"/>
  <c r="L2709" i="9"/>
  <c r="L2713" i="9"/>
  <c r="L2727" i="9"/>
  <c r="L2731" i="9"/>
  <c r="L2745" i="9"/>
  <c r="L2749" i="9"/>
  <c r="L2763" i="9"/>
  <c r="L2767" i="9"/>
  <c r="L2785" i="9"/>
  <c r="L2794" i="9"/>
  <c r="L2802" i="9"/>
  <c r="L2808" i="9"/>
  <c r="L2821" i="9"/>
  <c r="L2828" i="9"/>
  <c r="L2835" i="9"/>
  <c r="L2842" i="9"/>
  <c r="L2857" i="9"/>
  <c r="L2862" i="9"/>
  <c r="L2867" i="9"/>
  <c r="L2876" i="9"/>
  <c r="L2880" i="9"/>
  <c r="L2897" i="9"/>
  <c r="L2900" i="9"/>
  <c r="L2912" i="9"/>
  <c r="L2916" i="9"/>
  <c r="L2928" i="9"/>
  <c r="L2932" i="9"/>
  <c r="L2948" i="9"/>
  <c r="L2953" i="9"/>
  <c r="L2964" i="9"/>
  <c r="L2969" i="9"/>
  <c r="L2974" i="9"/>
  <c r="L2980" i="9"/>
  <c r="L2985" i="9"/>
  <c r="L2996" i="9"/>
  <c r="L3000" i="9"/>
  <c r="L3012" i="9"/>
  <c r="L3016" i="9"/>
  <c r="L3020" i="9"/>
  <c r="L3028" i="9"/>
  <c r="L3034" i="9"/>
  <c r="L3050" i="9"/>
  <c r="L3055" i="9"/>
  <c r="L3066" i="9"/>
  <c r="L3074" i="9"/>
  <c r="L2236" i="9"/>
  <c r="L2281" i="9"/>
  <c r="L2325" i="9"/>
  <c r="L2467" i="9"/>
  <c r="L2529" i="9"/>
  <c r="L2617" i="9"/>
  <c r="L2655" i="9"/>
  <c r="L2666" i="9"/>
  <c r="L2682" i="9"/>
  <c r="L2694" i="9"/>
  <c r="L2698" i="9"/>
  <c r="L2710" i="9"/>
  <c r="L2714" i="9"/>
  <c r="L2728" i="9"/>
  <c r="L2732" i="9"/>
  <c r="L2750" i="9"/>
  <c r="L2768" i="9"/>
  <c r="L2775" i="9"/>
  <c r="L2786" i="9"/>
  <c r="L2795" i="9"/>
  <c r="L2805" i="9"/>
  <c r="L2809" i="9"/>
  <c r="L2813" i="9"/>
  <c r="L2822" i="9"/>
  <c r="L2829" i="9"/>
  <c r="L2836" i="9"/>
  <c r="L2843" i="9"/>
  <c r="L2858" i="9"/>
  <c r="L2877" i="9"/>
  <c r="L2881" i="9"/>
  <c r="L2885" i="9"/>
  <c r="L2892" i="9"/>
  <c r="L2901" i="9"/>
  <c r="L2913" i="9"/>
  <c r="L2917" i="9"/>
  <c r="L2933" i="9"/>
  <c r="L2938" i="9"/>
  <c r="L2943" i="9"/>
  <c r="L2949" i="9"/>
  <c r="L2954" i="9"/>
  <c r="L2965" i="9"/>
  <c r="L2970" i="9"/>
  <c r="L2981" i="9"/>
  <c r="L2986" i="9"/>
  <c r="L2997" i="9"/>
  <c r="L3001" i="9"/>
  <c r="L3005" i="9"/>
  <c r="L3017" i="9"/>
  <c r="L3021" i="9"/>
  <c r="L3035" i="9"/>
  <c r="L3040" i="9"/>
  <c r="L3051" i="9"/>
  <c r="L2377" i="9"/>
  <c r="L2667" i="9"/>
  <c r="L2711" i="9"/>
  <c r="L2733" i="9"/>
  <c r="L2758" i="9"/>
  <c r="L2810" i="9"/>
  <c r="L2837" i="9"/>
  <c r="L2859" i="9"/>
  <c r="L2918" i="9"/>
  <c r="L2939" i="9"/>
  <c r="L2959" i="9"/>
  <c r="L3002" i="9"/>
  <c r="L3022" i="9"/>
  <c r="L3067" i="9"/>
  <c r="L3078" i="9"/>
  <c r="L3086" i="9"/>
  <c r="L3092" i="9"/>
  <c r="L3100" i="9"/>
  <c r="L3106" i="9"/>
  <c r="L3120" i="9"/>
  <c r="L3124" i="9"/>
  <c r="L3129" i="9"/>
  <c r="L3136" i="9"/>
  <c r="L3152" i="9"/>
  <c r="L3191" i="9"/>
  <c r="L3202" i="9"/>
  <c r="L3207" i="9"/>
  <c r="L3218" i="9"/>
  <c r="L3234" i="9"/>
  <c r="L3238" i="9"/>
  <c r="L3243" i="9"/>
  <c r="L3250" i="9"/>
  <c r="L3254" i="9"/>
  <c r="L3266" i="9"/>
  <c r="L3270" i="9"/>
  <c r="L3274" i="9"/>
  <c r="L3286" i="9"/>
  <c r="L3290" i="9"/>
  <c r="L3302" i="9"/>
  <c r="L3306" i="9"/>
  <c r="L3322" i="9"/>
  <c r="L3338" i="9"/>
  <c r="L3343" i="9"/>
  <c r="L3354" i="9"/>
  <c r="L3361" i="9"/>
  <c r="L3422" i="9"/>
  <c r="L2202" i="9"/>
  <c r="L2581" i="9"/>
  <c r="L2668" i="9"/>
  <c r="L2689" i="9"/>
  <c r="L2734" i="9"/>
  <c r="L2781" i="9"/>
  <c r="L2811" i="9"/>
  <c r="L2838" i="9"/>
  <c r="L2860" i="9"/>
  <c r="L2919" i="9"/>
  <c r="L2940" i="9"/>
  <c r="L2982" i="9"/>
  <c r="L3003" i="9"/>
  <c r="L3023" i="9"/>
  <c r="L3046" i="9"/>
  <c r="L3068" i="9"/>
  <c r="L3079" i="9"/>
  <c r="L3087" i="9"/>
  <c r="L3093" i="9"/>
  <c r="L3101" i="9"/>
  <c r="L3107" i="9"/>
  <c r="L3114" i="9"/>
  <c r="L3121" i="9"/>
  <c r="L3125" i="9"/>
  <c r="L3137" i="9"/>
  <c r="L3142" i="9"/>
  <c r="L3153" i="9"/>
  <c r="L3203" i="9"/>
  <c r="L3219" i="9"/>
  <c r="L3223" i="9"/>
  <c r="L3228" i="9"/>
  <c r="L3235" i="9"/>
  <c r="L3239" i="9"/>
  <c r="L3251" i="9"/>
  <c r="L3255" i="9"/>
  <c r="L3259" i="9"/>
  <c r="L3271" i="9"/>
  <c r="L3275" i="9"/>
  <c r="L3287" i="9"/>
  <c r="L3291" i="9"/>
  <c r="L3307" i="9"/>
  <c r="L3312" i="9"/>
  <c r="L3323" i="9"/>
  <c r="L3328" i="9"/>
  <c r="L3339" i="9"/>
  <c r="L3355" i="9"/>
  <c r="L3362" i="9"/>
  <c r="L3419" i="9"/>
  <c r="L3423" i="9"/>
  <c r="L2672" i="9"/>
  <c r="L2715" i="9"/>
  <c r="L2740" i="9"/>
  <c r="L2787" i="9"/>
  <c r="L2814" i="9"/>
  <c r="L2844" i="9"/>
  <c r="L2882" i="9"/>
  <c r="L2902" i="9"/>
  <c r="L2923" i="9"/>
  <c r="L2944" i="9"/>
  <c r="L2966" i="9"/>
  <c r="L2987" i="9"/>
  <c r="L3006" i="9"/>
  <c r="L3029" i="9"/>
  <c r="L3052" i="9"/>
  <c r="L3069" i="9"/>
  <c r="L3080" i="9"/>
  <c r="L3088" i="9"/>
  <c r="L3094" i="9"/>
  <c r="L3108" i="9"/>
  <c r="L3122" i="9"/>
  <c r="L3126" i="9"/>
  <c r="L3130" i="9"/>
  <c r="L3138" i="9"/>
  <c r="L3154" i="9"/>
  <c r="L3192" i="9"/>
  <c r="L3197" i="9"/>
  <c r="L3204" i="9"/>
  <c r="L3208" i="9"/>
  <c r="L3213" i="9"/>
  <c r="L3220" i="9"/>
  <c r="L3224" i="9"/>
  <c r="L3236" i="9"/>
  <c r="L3240" i="9"/>
  <c r="L3244" i="9"/>
  <c r="L3256" i="9"/>
  <c r="L3260" i="9"/>
  <c r="L3272" i="9"/>
  <c r="L3276" i="9"/>
  <c r="L3292" i="9"/>
  <c r="L3297" i="9"/>
  <c r="L3308" i="9"/>
  <c r="L3324" i="9"/>
  <c r="L3340" i="9"/>
  <c r="L3344" i="9"/>
  <c r="L3349" i="9"/>
  <c r="L3356" i="9"/>
  <c r="L3363" i="9"/>
  <c r="L3369" i="9"/>
  <c r="L3373" i="9"/>
  <c r="L3377" i="9"/>
  <c r="L3381" i="9"/>
  <c r="L3385" i="9"/>
  <c r="L3389" i="9"/>
  <c r="L3393" i="9"/>
  <c r="L3399" i="9"/>
  <c r="L3403" i="9"/>
  <c r="L3407" i="9"/>
  <c r="L3411" i="9"/>
  <c r="L3415" i="9"/>
  <c r="L3427" i="9"/>
  <c r="L2287" i="9"/>
  <c r="L2699" i="9"/>
  <c r="L2769" i="9"/>
  <c r="L2796" i="9"/>
  <c r="L2823" i="9"/>
  <c r="L2848" i="9"/>
  <c r="L2886" i="9"/>
  <c r="L2950" i="9"/>
  <c r="L2971" i="9"/>
  <c r="L2990" i="9"/>
  <c r="L3036" i="9"/>
  <c r="L3056" i="9"/>
  <c r="L3082" i="9"/>
  <c r="L3089" i="9"/>
  <c r="L3096" i="9"/>
  <c r="L3110" i="9"/>
  <c r="L3116" i="9"/>
  <c r="L3128" i="9"/>
  <c r="L3132" i="9"/>
  <c r="L3140" i="9"/>
  <c r="L3144" i="9"/>
  <c r="L3190" i="9"/>
  <c r="L3194" i="9"/>
  <c r="L3198" i="9"/>
  <c r="L3206" i="9"/>
  <c r="L3210" i="9"/>
  <c r="L3214" i="9"/>
  <c r="L3226" i="9"/>
  <c r="L3230" i="9"/>
  <c r="L3242" i="9"/>
  <c r="L3246" i="9"/>
  <c r="L3262" i="9"/>
  <c r="L3267" i="9"/>
  <c r="L3278" i="9"/>
  <c r="L3294" i="9"/>
  <c r="L3298" i="9"/>
  <c r="L3303" i="9"/>
  <c r="L3310" i="9"/>
  <c r="L3314" i="9"/>
  <c r="L3326" i="9"/>
  <c r="L3330" i="9"/>
  <c r="L3342" i="9"/>
  <c r="L3346" i="9"/>
  <c r="L3350" i="9"/>
  <c r="L3357" i="9"/>
  <c r="L3365" i="9"/>
  <c r="L3420" i="9"/>
  <c r="L2481" i="9"/>
  <c r="L2656" i="9"/>
  <c r="L2700" i="9"/>
  <c r="L2723" i="9"/>
  <c r="L2770" i="9"/>
  <c r="L2797" i="9"/>
  <c r="L2824" i="9"/>
  <c r="L2849" i="9"/>
  <c r="L2887" i="9"/>
  <c r="L2908" i="9"/>
  <c r="L2951" i="9"/>
  <c r="L2972" i="9"/>
  <c r="L2991" i="9"/>
  <c r="L3037" i="9"/>
  <c r="L3057" i="9"/>
  <c r="L3075" i="9"/>
  <c r="L3083" i="9"/>
  <c r="L3097" i="9"/>
  <c r="L3103" i="9"/>
  <c r="L3111" i="9"/>
  <c r="L3117" i="9"/>
  <c r="L3133" i="9"/>
  <c r="L3141" i="9"/>
  <c r="L3145" i="9"/>
  <c r="L3149" i="9"/>
  <c r="L3195" i="9"/>
  <c r="L3199" i="9"/>
  <c r="L3211" i="9"/>
  <c r="L3215" i="9"/>
  <c r="L3227" i="9"/>
  <c r="L3231" i="9"/>
  <c r="L3247" i="9"/>
  <c r="L3252" i="9"/>
  <c r="L3263" i="9"/>
  <c r="L3279" i="9"/>
  <c r="L3283" i="9"/>
  <c r="L3288" i="9"/>
  <c r="L3295" i="9"/>
  <c r="L3299" i="9"/>
  <c r="L3311" i="9"/>
  <c r="L3315" i="9"/>
  <c r="L3319" i="9"/>
  <c r="L3327" i="9"/>
  <c r="L3331" i="9"/>
  <c r="L3335" i="9"/>
  <c r="L3347" i="9"/>
  <c r="L3351" i="9"/>
  <c r="L3358" i="9"/>
  <c r="L3366" i="9"/>
  <c r="L3421" i="9"/>
  <c r="L3435" i="9"/>
  <c r="L2247" i="9"/>
  <c r="L2661" i="9"/>
  <c r="L2788" i="9"/>
  <c r="L2854" i="9"/>
  <c r="L2967" i="9"/>
  <c r="L3095" i="9"/>
  <c r="L3113" i="9"/>
  <c r="L3143" i="9"/>
  <c r="L3221" i="9"/>
  <c r="L3233" i="9"/>
  <c r="L3248" i="9"/>
  <c r="L3261" i="9"/>
  <c r="L3317" i="9"/>
  <c r="L3332" i="9"/>
  <c r="L3345" i="9"/>
  <c r="L3360" i="9"/>
  <c r="L3375" i="9"/>
  <c r="L3386" i="9"/>
  <c r="L3398" i="9"/>
  <c r="L3409" i="9"/>
  <c r="L3432" i="9"/>
  <c r="L3440" i="9"/>
  <c r="L3449" i="9"/>
  <c r="L2751" i="9"/>
  <c r="L2934" i="9"/>
  <c r="L3084" i="9"/>
  <c r="L3134" i="9"/>
  <c r="L3212" i="9"/>
  <c r="L3296" i="9"/>
  <c r="L3402" i="9"/>
  <c r="L3424" i="9"/>
  <c r="L3450" i="9"/>
  <c r="L3406" i="9"/>
  <c r="L3091" i="9"/>
  <c r="L3258" i="9"/>
  <c r="L3316" i="9"/>
  <c r="L3384" i="9"/>
  <c r="L3431" i="9"/>
  <c r="L2333" i="9"/>
  <c r="L3030" i="9"/>
  <c r="L3076" i="9"/>
  <c r="L3098" i="9"/>
  <c r="L3115" i="9"/>
  <c r="L3146" i="9"/>
  <c r="L3193" i="9"/>
  <c r="L3249" i="9"/>
  <c r="L3264" i="9"/>
  <c r="L3277" i="9"/>
  <c r="L3289" i="9"/>
  <c r="L3304" i="9"/>
  <c r="L3318" i="9"/>
  <c r="L3333" i="9"/>
  <c r="L3348" i="9"/>
  <c r="L3364" i="9"/>
  <c r="L3376" i="9"/>
  <c r="L3387" i="9"/>
  <c r="L3400" i="9"/>
  <c r="L3410" i="9"/>
  <c r="L3433" i="9"/>
  <c r="L3445" i="9"/>
  <c r="L2684" i="9"/>
  <c r="L2872" i="9"/>
  <c r="L3041" i="9"/>
  <c r="L3102" i="9"/>
  <c r="L3148" i="9"/>
  <c r="L3321" i="9"/>
  <c r="L3336" i="9"/>
  <c r="L3390" i="9"/>
  <c r="L3372" i="9"/>
  <c r="L3438" i="9"/>
  <c r="L2853" i="9"/>
  <c r="L2955" i="9"/>
  <c r="L3127" i="9"/>
  <c r="L3245" i="9"/>
  <c r="L3329" i="9"/>
  <c r="L3397" i="9"/>
  <c r="L2337" i="9"/>
  <c r="L2683" i="9"/>
  <c r="L2975" i="9"/>
  <c r="L3081" i="9"/>
  <c r="L3099" i="9"/>
  <c r="L3118" i="9"/>
  <c r="L3131" i="9"/>
  <c r="L3147" i="9"/>
  <c r="L3196" i="9"/>
  <c r="L3209" i="9"/>
  <c r="L3222" i="9"/>
  <c r="L3237" i="9"/>
  <c r="L3265" i="9"/>
  <c r="L3280" i="9"/>
  <c r="L3293" i="9"/>
  <c r="L3305" i="9"/>
  <c r="L3320" i="9"/>
  <c r="L3334" i="9"/>
  <c r="L3367" i="9"/>
  <c r="L3378" i="9"/>
  <c r="L3388" i="9"/>
  <c r="L3401" i="9"/>
  <c r="L3412" i="9"/>
  <c r="L3434" i="9"/>
  <c r="L3441" i="9"/>
  <c r="L3446" i="9"/>
  <c r="L2428" i="9"/>
  <c r="L2815" i="9"/>
  <c r="L3119" i="9"/>
  <c r="L3225" i="9"/>
  <c r="L3281" i="9"/>
  <c r="L3309" i="9"/>
  <c r="L3368" i="9"/>
  <c r="L3379" i="9"/>
  <c r="L3413" i="9"/>
  <c r="L3442" i="9"/>
  <c r="L3383" i="9"/>
  <c r="L3444" i="9"/>
  <c r="L2776" i="9"/>
  <c r="L3018" i="9"/>
  <c r="L3232" i="9"/>
  <c r="L3301" i="9"/>
  <c r="L3374" i="9"/>
  <c r="L3439" i="9"/>
  <c r="L2535" i="9"/>
  <c r="L2752" i="9"/>
  <c r="L2830" i="9"/>
  <c r="L2883" i="9"/>
  <c r="L2935" i="9"/>
  <c r="L3053" i="9"/>
  <c r="L3085" i="9"/>
  <c r="L3104" i="9"/>
  <c r="L3135" i="9"/>
  <c r="L3150" i="9"/>
  <c r="L3241" i="9"/>
  <c r="L3253" i="9"/>
  <c r="L3268" i="9"/>
  <c r="L3282" i="9"/>
  <c r="L3325" i="9"/>
  <c r="L3337" i="9"/>
  <c r="L3352" i="9"/>
  <c r="L3370" i="9"/>
  <c r="L3380" i="9"/>
  <c r="L3391" i="9"/>
  <c r="L3404" i="9"/>
  <c r="L3414" i="9"/>
  <c r="L3425" i="9"/>
  <c r="L3436" i="9"/>
  <c r="L3451" i="9"/>
  <c r="L3007" i="9"/>
  <c r="L3109" i="9"/>
  <c r="L3201" i="9"/>
  <c r="L3229" i="9"/>
  <c r="L3313" i="9"/>
  <c r="L3394" i="9"/>
  <c r="L3428" i="9"/>
  <c r="L2716" i="9"/>
  <c r="L3073" i="9"/>
  <c r="L3205" i="9"/>
  <c r="L3273" i="9"/>
  <c r="L3408" i="9"/>
  <c r="L3061" i="9"/>
  <c r="L3105" i="9"/>
  <c r="L3123" i="9"/>
  <c r="L3139" i="9"/>
  <c r="L3151" i="9"/>
  <c r="L3200" i="9"/>
  <c r="L3257" i="9"/>
  <c r="L3269" i="9"/>
  <c r="L3284" i="9"/>
  <c r="L3341" i="9"/>
  <c r="L3353" i="9"/>
  <c r="L3371" i="9"/>
  <c r="L3382" i="9"/>
  <c r="L3392" i="9"/>
  <c r="L3405" i="9"/>
  <c r="L3416" i="9"/>
  <c r="L3426" i="9"/>
  <c r="L3437" i="9"/>
  <c r="L3443" i="9"/>
  <c r="L3447" i="9"/>
  <c r="L2845" i="9"/>
  <c r="L3090" i="9"/>
  <c r="L3155" i="9"/>
  <c r="L3216" i="9"/>
  <c r="L3285" i="9"/>
  <c r="L3300" i="9"/>
  <c r="L3417" i="9"/>
  <c r="L3448" i="9"/>
  <c r="L2903" i="9"/>
  <c r="L3112" i="9"/>
  <c r="L3217" i="9"/>
  <c r="L3359" i="9"/>
  <c r="L3418" i="9"/>
  <c r="L2152" i="9"/>
  <c r="L1447" i="9"/>
  <c r="L1518" i="9"/>
  <c r="L1114" i="9"/>
  <c r="L1824" i="9"/>
  <c r="L1554" i="9"/>
  <c r="L1500" i="9"/>
  <c r="L1536" i="9"/>
  <c r="L1375" i="9"/>
  <c r="L1482" i="9"/>
  <c r="L1411" i="9"/>
  <c r="L1429" i="9"/>
  <c r="L1357" i="9"/>
  <c r="L1393" i="9"/>
  <c r="L1321" i="9"/>
  <c r="L1339" i="9"/>
  <c r="L1297" i="9"/>
  <c r="L1279" i="9"/>
  <c r="L1643" i="9"/>
  <c r="L1624" i="9"/>
  <c r="L1259" i="9"/>
  <c r="L1589" i="9"/>
  <c r="L1223" i="9"/>
  <c r="L1241" i="9"/>
  <c r="L1186" i="9"/>
  <c r="L1204" i="9"/>
  <c r="L1151" i="9"/>
  <c r="L1169" i="9"/>
  <c r="L60" i="9"/>
  <c r="L1660" i="9"/>
  <c r="L31" i="9"/>
  <c r="L722" i="9"/>
  <c r="L756" i="9"/>
  <c r="L1133" i="9"/>
  <c r="L43" i="9"/>
  <c r="L739" i="9"/>
  <c r="L1789" i="9"/>
  <c r="L1807" i="9"/>
  <c r="L1753" i="9"/>
  <c r="L1771" i="9"/>
  <c r="L1716" i="9"/>
  <c r="L1735" i="9"/>
  <c r="L1680" i="9"/>
  <c r="L1698" i="9"/>
  <c r="L664" i="9"/>
  <c r="L269" i="9"/>
  <c r="L630" i="9"/>
  <c r="L648" i="9"/>
  <c r="L612" i="9"/>
  <c r="L360" i="9"/>
  <c r="L191" i="9"/>
  <c r="L342" i="9"/>
  <c r="L1042" i="9"/>
  <c r="L1060" i="9"/>
  <c r="L594" i="9"/>
  <c r="L576" i="9"/>
  <c r="L173" i="9"/>
  <c r="L324" i="9"/>
  <c r="L988" i="9"/>
  <c r="L136" i="9"/>
  <c r="L517" i="9"/>
  <c r="L536" i="9"/>
  <c r="L250" i="9"/>
  <c r="L231" i="9"/>
  <c r="L118" i="9"/>
  <c r="L211" i="9"/>
  <c r="L79" i="9"/>
  <c r="L99" i="9"/>
  <c r="L787" i="9"/>
  <c r="L822" i="9"/>
  <c r="L1024" i="9"/>
  <c r="L841" i="9"/>
  <c r="L1096" i="9"/>
  <c r="L1078" i="9"/>
  <c r="L686" i="9"/>
  <c r="L705" i="9"/>
  <c r="L306" i="9"/>
  <c r="L1006" i="9"/>
  <c r="L288" i="9"/>
  <c r="L554" i="9"/>
  <c r="L896" i="9"/>
  <c r="L155" i="9"/>
  <c r="L933" i="9"/>
  <c r="L878" i="9"/>
  <c r="L915" i="9"/>
  <c r="L952" i="9"/>
  <c r="L2006" i="9"/>
  <c r="L117" i="36" s="1"/>
  <c r="L842" i="9"/>
  <c r="L856" i="9"/>
  <c r="L850" i="9"/>
  <c r="L851" i="9"/>
  <c r="L844" i="9"/>
  <c r="L848" i="9"/>
  <c r="L855" i="9"/>
  <c r="L845" i="9"/>
  <c r="L852" i="9"/>
  <c r="L849" i="9"/>
  <c r="L846" i="9"/>
  <c r="L2050" i="9"/>
  <c r="L2058" i="9"/>
  <c r="L2066" i="9"/>
  <c r="L2074" i="9"/>
  <c r="L2082" i="9"/>
  <c r="L2090" i="9"/>
  <c r="L2096" i="9"/>
  <c r="L2104" i="9"/>
  <c r="L2119" i="9"/>
  <c r="L2126" i="9"/>
  <c r="L2051" i="9"/>
  <c r="L2059" i="9"/>
  <c r="L2067" i="9"/>
  <c r="L2075" i="9"/>
  <c r="L2083" i="9"/>
  <c r="L2091" i="9"/>
  <c r="L2097" i="9"/>
  <c r="L2105" i="9"/>
  <c r="L2120" i="9"/>
  <c r="L2127" i="9"/>
  <c r="L2052" i="9"/>
  <c r="L2060" i="9"/>
  <c r="L2068" i="9"/>
  <c r="L2076" i="9"/>
  <c r="L2084" i="9"/>
  <c r="L2092" i="9"/>
  <c r="L2098" i="9"/>
  <c r="L2106" i="9"/>
  <c r="L2113" i="9"/>
  <c r="L108" i="36" s="1"/>
  <c r="L2121" i="9"/>
  <c r="L2128" i="9"/>
  <c r="L2045" i="9"/>
  <c r="L2053" i="9"/>
  <c r="L2061" i="9"/>
  <c r="L2069" i="9"/>
  <c r="L2077" i="9"/>
  <c r="L2085" i="9"/>
  <c r="L2093" i="9"/>
  <c r="L2099" i="9"/>
  <c r="L2107" i="9"/>
  <c r="L2114" i="9"/>
  <c r="L109" i="36" s="1"/>
  <c r="L2046" i="9"/>
  <c r="L2054" i="9"/>
  <c r="L2062" i="9"/>
  <c r="L2070" i="9"/>
  <c r="L2078" i="9"/>
  <c r="L2094" i="9"/>
  <c r="L2100" i="9"/>
  <c r="L2108" i="9"/>
  <c r="L2122" i="9"/>
  <c r="L2039" i="9"/>
  <c r="L2047" i="9"/>
  <c r="L2055" i="9"/>
  <c r="L2063" i="9"/>
  <c r="L2071" i="9"/>
  <c r="L2079" i="9"/>
  <c r="L2087" i="9"/>
  <c r="L2095" i="9"/>
  <c r="L2101" i="9"/>
  <c r="L2116" i="9"/>
  <c r="L2123" i="9"/>
  <c r="L2040" i="9"/>
  <c r="L2048" i="9"/>
  <c r="L2056" i="9"/>
  <c r="L2064" i="9"/>
  <c r="L2072" i="9"/>
  <c r="L2080" i="9"/>
  <c r="L2088" i="9"/>
  <c r="G18" i="36" s="1"/>
  <c r="L18" i="36" s="1"/>
  <c r="L2102" i="9"/>
  <c r="G20" i="36" s="1"/>
  <c r="L20" i="36" s="1"/>
  <c r="L2109" i="9"/>
  <c r="L2117" i="9"/>
  <c r="L2124" i="9"/>
  <c r="L2049" i="9"/>
  <c r="L2057" i="9"/>
  <c r="L2065" i="9"/>
  <c r="L2073" i="9"/>
  <c r="L2081" i="9"/>
  <c r="L2089" i="9"/>
  <c r="L2103" i="9"/>
  <c r="L2118" i="9"/>
  <c r="L2125" i="9"/>
  <c r="L10" i="9"/>
  <c r="L11" i="9"/>
  <c r="L13" i="9"/>
  <c r="L12" i="9"/>
  <c r="L5" i="9"/>
  <c r="L9" i="9"/>
  <c r="L8" i="9"/>
  <c r="L2015" i="9"/>
  <c r="L2023" i="9"/>
  <c r="L2026" i="9"/>
  <c r="L2034" i="9"/>
  <c r="L2136" i="9"/>
  <c r="L2022" i="9"/>
  <c r="L2033" i="9"/>
  <c r="L2135" i="9"/>
  <c r="L2016" i="9"/>
  <c r="L2024" i="9"/>
  <c r="L2027" i="9"/>
  <c r="L2035" i="9"/>
  <c r="L2137" i="9"/>
  <c r="L2017" i="9"/>
  <c r="L2025" i="9"/>
  <c r="G59" i="36" s="1"/>
  <c r="L59" i="36" s="1"/>
  <c r="L2028" i="9"/>
  <c r="L2036" i="9"/>
  <c r="L2138" i="9"/>
  <c r="L2010" i="9"/>
  <c r="L118" i="36" s="1"/>
  <c r="L2018" i="9"/>
  <c r="L2029" i="9"/>
  <c r="L2037" i="9"/>
  <c r="L2139" i="9"/>
  <c r="L2011" i="9"/>
  <c r="L119" i="36" s="1"/>
  <c r="L2019" i="9"/>
  <c r="L2030" i="9"/>
  <c r="L2038" i="9"/>
  <c r="L2140" i="9"/>
  <c r="L2012" i="9"/>
  <c r="L2020" i="9"/>
  <c r="L2031" i="9"/>
  <c r="L2133" i="9"/>
  <c r="L2141" i="9"/>
  <c r="L2014" i="9"/>
  <c r="L2143" i="9"/>
  <c r="L2013" i="9"/>
  <c r="L2021" i="9"/>
  <c r="L2032" i="9"/>
  <c r="L2134" i="9"/>
  <c r="L2142" i="9"/>
  <c r="L1993" i="9"/>
  <c r="L116" i="36" s="1"/>
  <c r="L2001" i="9"/>
  <c r="L1973" i="9"/>
  <c r="L1997" i="9"/>
  <c r="L1974" i="9"/>
  <c r="L1979" i="9"/>
  <c r="G65" i="36" s="1"/>
  <c r="L65" i="36" s="1"/>
  <c r="L1986" i="9"/>
  <c r="L1994" i="9"/>
  <c r="L2002" i="9"/>
  <c r="L1989" i="9"/>
  <c r="L1977" i="9"/>
  <c r="G64" i="36" s="1"/>
  <c r="L64" i="36" s="1"/>
  <c r="L1983" i="9"/>
  <c r="L1990" i="9"/>
  <c r="L1998" i="9"/>
  <c r="L1975" i="9"/>
  <c r="L1980" i="9"/>
  <c r="L1987" i="9"/>
  <c r="G69" i="36" s="1"/>
  <c r="L69" i="36" s="1"/>
  <c r="L1995" i="9"/>
  <c r="L1976" i="9"/>
  <c r="L1981" i="9"/>
  <c r="G66" i="36" s="1"/>
  <c r="L66" i="36" s="1"/>
  <c r="L1988" i="9"/>
  <c r="L1996" i="9"/>
  <c r="L1982" i="9"/>
  <c r="L2003" i="9"/>
  <c r="L1984" i="9"/>
  <c r="L1991" i="9"/>
  <c r="L114" i="36" s="1"/>
  <c r="L1999" i="9"/>
  <c r="L1978" i="9"/>
  <c r="L1985" i="9"/>
  <c r="L1992" i="9"/>
  <c r="L115" i="36" s="1"/>
  <c r="L2000" i="9"/>
  <c r="L1917" i="9"/>
  <c r="L1911" i="9"/>
  <c r="L1906" i="9"/>
  <c r="L1885" i="9"/>
  <c r="L1878" i="9"/>
  <c r="L1873" i="9"/>
  <c r="L1859" i="9"/>
  <c r="L1855" i="9"/>
  <c r="L1847" i="9"/>
  <c r="L1841" i="9"/>
  <c r="L1828" i="9"/>
  <c r="L1821" i="9"/>
  <c r="L1808" i="9"/>
  <c r="L1801" i="9"/>
  <c r="L1796" i="9"/>
  <c r="L1787" i="9"/>
  <c r="L1781" i="9"/>
  <c r="L1774" i="9"/>
  <c r="L1767" i="9"/>
  <c r="L1752" i="9"/>
  <c r="L1746" i="9"/>
  <c r="L1741" i="9"/>
  <c r="L1719" i="9"/>
  <c r="L1712" i="9"/>
  <c r="L1697" i="9"/>
  <c r="L1691" i="9"/>
  <c r="L1664" i="9"/>
  <c r="L1656" i="9"/>
  <c r="L1651" i="9"/>
  <c r="L1629" i="9"/>
  <c r="L1608" i="9"/>
  <c r="L1602" i="9"/>
  <c r="L1597" i="9"/>
  <c r="L1575" i="9"/>
  <c r="L1569" i="9"/>
  <c r="L1563" i="9"/>
  <c r="L1555" i="9"/>
  <c r="L1548" i="9"/>
  <c r="L1543" i="9"/>
  <c r="L1503" i="9"/>
  <c r="L1496" i="9"/>
  <c r="L1483" i="9"/>
  <c r="L1476" i="9"/>
  <c r="L1471" i="9"/>
  <c r="L1916" i="9"/>
  <c r="L1910" i="9"/>
  <c r="L1905" i="9"/>
  <c r="L1897" i="9"/>
  <c r="L1891" i="9"/>
  <c r="L1884" i="9"/>
  <c r="L1877" i="9"/>
  <c r="L1865" i="9"/>
  <c r="L1854" i="9"/>
  <c r="L1827" i="9"/>
  <c r="L1820" i="9"/>
  <c r="L1815" i="9"/>
  <c r="L1806" i="9"/>
  <c r="L1800" i="9"/>
  <c r="L1773" i="9"/>
  <c r="L1766" i="9"/>
  <c r="L1761" i="9"/>
  <c r="L1740" i="9"/>
  <c r="L1732" i="9"/>
  <c r="L1726" i="9"/>
  <c r="L1718" i="9"/>
  <c r="L1711" i="9"/>
  <c r="L1706" i="9"/>
  <c r="L1684" i="9"/>
  <c r="L1677" i="9"/>
  <c r="L1671" i="9"/>
  <c r="L1663" i="9"/>
  <c r="L1655" i="9"/>
  <c r="L1650" i="9"/>
  <c r="L1641" i="9"/>
  <c r="L1635" i="9"/>
  <c r="L1628" i="9"/>
  <c r="L1621" i="9"/>
  <c r="L1615" i="9"/>
  <c r="L1607" i="9"/>
  <c r="L1601" i="9"/>
  <c r="L1596" i="9"/>
  <c r="L1587" i="9"/>
  <c r="L1662" i="9"/>
  <c r="L567" i="9"/>
  <c r="L561" i="9"/>
  <c r="L568" i="9"/>
  <c r="L557" i="9"/>
  <c r="L1967" i="9"/>
  <c r="L1966" i="9"/>
  <c r="L562" i="9"/>
  <c r="L563" i="9"/>
  <c r="L558" i="9"/>
  <c r="L1965" i="9"/>
  <c r="L570" i="9"/>
  <c r="L559" i="9"/>
  <c r="L569" i="9"/>
  <c r="L566" i="9"/>
  <c r="L565" i="9"/>
  <c r="L1963" i="9"/>
  <c r="L571" i="9"/>
  <c r="L560" i="9"/>
  <c r="L1964" i="9"/>
  <c r="L1935" i="9"/>
  <c r="L1923" i="9"/>
  <c r="L1955" i="9"/>
  <c r="L1958" i="9"/>
  <c r="L1957" i="9"/>
  <c r="L1925" i="9"/>
  <c r="L1929" i="9"/>
  <c r="L1937" i="9"/>
  <c r="L1921" i="9"/>
  <c r="L1926" i="9"/>
  <c r="L1959" i="9"/>
  <c r="L1960" i="9"/>
  <c r="L1944" i="9"/>
  <c r="L1931" i="9"/>
  <c r="L1939" i="9"/>
  <c r="L1940" i="9"/>
  <c r="L1927" i="9"/>
  <c r="L1956" i="9"/>
  <c r="L1952" i="9"/>
  <c r="L1946" i="9"/>
  <c r="L1933" i="9"/>
  <c r="L1934" i="9"/>
  <c r="L1941" i="9"/>
  <c r="L1928" i="9"/>
  <c r="L1971" i="9"/>
  <c r="L1954" i="9"/>
  <c r="L1948" i="9"/>
  <c r="L1949" i="9"/>
  <c r="L1942" i="9"/>
  <c r="L1943" i="9"/>
  <c r="L1930" i="9"/>
  <c r="L1922" i="9"/>
  <c r="L1972" i="9"/>
  <c r="L1968" i="9"/>
  <c r="L1950" i="9"/>
  <c r="L1951" i="9"/>
  <c r="L1945" i="9"/>
  <c r="L1932" i="9"/>
  <c r="L1962" i="9"/>
  <c r="L1961" i="9"/>
  <c r="L1969" i="9"/>
  <c r="L1970" i="9"/>
  <c r="L1953" i="9"/>
  <c r="L1947" i="9"/>
  <c r="L1938" i="9"/>
  <c r="L1924" i="9"/>
  <c r="L1936" i="9"/>
  <c r="L1581" i="9"/>
  <c r="L1574" i="9"/>
  <c r="L1568" i="9"/>
  <c r="L1553" i="9"/>
  <c r="L1547" i="9"/>
  <c r="L1542" i="9"/>
  <c r="L1534" i="9"/>
  <c r="L1522" i="9"/>
  <c r="L1515" i="9"/>
  <c r="L1509" i="9"/>
  <c r="L1502" i="9"/>
  <c r="L1495" i="9"/>
  <c r="L1490" i="9"/>
  <c r="L1481" i="9"/>
  <c r="L1475" i="9"/>
  <c r="L1470" i="9"/>
  <c r="L1463" i="9"/>
  <c r="L1457" i="9"/>
  <c r="L1450" i="9"/>
  <c r="L1443" i="9"/>
  <c r="L1430" i="9"/>
  <c r="L1423" i="9"/>
  <c r="L1418" i="9"/>
  <c r="L1391" i="9"/>
  <c r="L1385" i="9"/>
  <c r="L1373" i="9"/>
  <c r="L1367" i="9"/>
  <c r="L1360" i="9"/>
  <c r="L1353" i="9"/>
  <c r="L1340" i="9"/>
  <c r="L1333" i="9"/>
  <c r="L1328" i="9"/>
  <c r="L1307" i="9"/>
  <c r="L121" i="36" s="1"/>
  <c r="L1299" i="9"/>
  <c r="L1292" i="9"/>
  <c r="L1287" i="9"/>
  <c r="L1278" i="9"/>
  <c r="L1272" i="9"/>
  <c r="L1267" i="9"/>
  <c r="L1258" i="9"/>
  <c r="L1252" i="9"/>
  <c r="L1247" i="9"/>
  <c r="L1239" i="9"/>
  <c r="L1233" i="9"/>
  <c r="L1226" i="9"/>
  <c r="L1219" i="9"/>
  <c r="L1205" i="9"/>
  <c r="L1198" i="9"/>
  <c r="L1193" i="9"/>
  <c r="L1174" i="9"/>
  <c r="L1154" i="9"/>
  <c r="L1147" i="9"/>
  <c r="L1134" i="9"/>
  <c r="L1129" i="9"/>
  <c r="L1118" i="9"/>
  <c r="L1111" i="9"/>
  <c r="L1105" i="9"/>
  <c r="L1098" i="9"/>
  <c r="L1091" i="9"/>
  <c r="L1085" i="9"/>
  <c r="L1064" i="9"/>
  <c r="L1057" i="9"/>
  <c r="L1051" i="9"/>
  <c r="L1044" i="9"/>
  <c r="L1037" i="9"/>
  <c r="L1032" i="9"/>
  <c r="L1010" i="9"/>
  <c r="L1003" i="9"/>
  <c r="L997" i="9"/>
  <c r="L989" i="9"/>
  <c r="L982" i="9"/>
  <c r="L977" i="9"/>
  <c r="L956" i="9"/>
  <c r="L949" i="9"/>
  <c r="L943" i="9"/>
  <c r="L935" i="9"/>
  <c r="L928" i="9"/>
  <c r="L923" i="9"/>
  <c r="L901" i="9"/>
  <c r="L880" i="9"/>
  <c r="L873" i="9"/>
  <c r="L868" i="9"/>
  <c r="L827" i="9"/>
  <c r="L806" i="9"/>
  <c r="L799" i="9"/>
  <c r="L794" i="9"/>
  <c r="L773" i="9"/>
  <c r="L765" i="9"/>
  <c r="L758" i="9"/>
  <c r="L751" i="9"/>
  <c r="L743" i="9"/>
  <c r="L736" i="9"/>
  <c r="L728" i="9"/>
  <c r="L720" i="9"/>
  <c r="L714" i="9"/>
  <c r="L704" i="9"/>
  <c r="L698" i="9"/>
  <c r="L693" i="9"/>
  <c r="L670" i="9"/>
  <c r="L662" i="9"/>
  <c r="L656" i="9"/>
  <c r="L634" i="9"/>
  <c r="L627" i="9"/>
  <c r="L621" i="9"/>
  <c r="L613" i="9"/>
  <c r="L606" i="9"/>
  <c r="L600" i="9"/>
  <c r="L592" i="9"/>
  <c r="L580" i="9"/>
  <c r="L556" i="9"/>
  <c r="L549" i="9"/>
  <c r="L535" i="9"/>
  <c r="L523" i="9"/>
  <c r="L515" i="9"/>
  <c r="L508" i="9"/>
  <c r="L502" i="9"/>
  <c r="L357" i="9"/>
  <c r="L343" i="9"/>
  <c r="L336" i="9"/>
  <c r="L330" i="9"/>
  <c r="L322" i="9"/>
  <c r="L2151" i="9"/>
  <c r="L1914" i="9"/>
  <c r="L1908" i="9"/>
  <c r="L1901" i="9"/>
  <c r="L1894" i="9"/>
  <c r="L1881" i="9"/>
  <c r="L1875" i="9"/>
  <c r="L1870" i="9"/>
  <c r="L1863" i="9"/>
  <c r="L1857" i="9"/>
  <c r="L1851" i="9"/>
  <c r="L1844" i="9"/>
  <c r="L1839" i="9"/>
  <c r="L1832" i="9"/>
  <c r="L1791" i="9"/>
  <c r="L1784" i="9"/>
  <c r="L1779" i="9"/>
  <c r="L1757" i="9"/>
  <c r="L1750" i="9"/>
  <c r="L1744" i="9"/>
  <c r="L1736" i="9"/>
  <c r="L1729" i="9"/>
  <c r="L1724" i="9"/>
  <c r="L1702" i="9"/>
  <c r="L1695" i="9"/>
  <c r="L1689" i="9"/>
  <c r="L1681" i="9"/>
  <c r="L1674" i="9"/>
  <c r="L1669" i="9"/>
  <c r="L1659" i="9"/>
  <c r="L1653" i="9"/>
  <c r="L1646" i="9"/>
  <c r="L1639" i="9"/>
  <c r="L1625" i="9"/>
  <c r="L1618" i="9"/>
  <c r="L1613" i="9"/>
  <c r="L1605" i="9"/>
  <c r="L1599" i="9"/>
  <c r="L1592" i="9"/>
  <c r="L1585" i="9"/>
  <c r="L1571" i="9"/>
  <c r="L1565" i="9"/>
  <c r="L1539" i="9"/>
  <c r="L1532" i="9"/>
  <c r="L1527" i="9"/>
  <c r="L1519" i="9"/>
  <c r="L1512" i="9"/>
  <c r="L1507" i="9"/>
  <c r="L1467" i="9"/>
  <c r="L1461" i="9"/>
  <c r="L1446" i="9"/>
  <c r="L1440" i="9"/>
  <c r="L1435" i="9"/>
  <c r="L1427" i="9"/>
  <c r="L1421" i="9"/>
  <c r="L1451" i="9"/>
  <c r="L1444" i="9"/>
  <c r="L1438" i="9"/>
  <c r="L1431" i="9"/>
  <c r="L1424" i="9"/>
  <c r="L1419" i="9"/>
  <c r="L1410" i="9"/>
  <c r="L1404" i="9"/>
  <c r="L1399" i="9"/>
  <c r="L1380" i="9"/>
  <c r="L1361" i="9"/>
  <c r="L1354" i="9"/>
  <c r="L1348" i="9"/>
  <c r="L1341" i="9"/>
  <c r="L1334" i="9"/>
  <c r="L1329" i="9"/>
  <c r="L1320" i="9"/>
  <c r="L1314" i="9"/>
  <c r="L1309" i="9"/>
  <c r="L1300" i="9"/>
  <c r="L1293" i="9"/>
  <c r="L1280" i="9"/>
  <c r="L1273" i="9"/>
  <c r="L1268" i="9"/>
  <c r="L1260" i="9"/>
  <c r="L1253" i="9"/>
  <c r="L1248" i="9"/>
  <c r="L1228" i="9"/>
  <c r="L1220" i="9"/>
  <c r="L1214" i="9"/>
  <c r="L1206" i="9"/>
  <c r="L1199" i="9"/>
  <c r="L1194" i="9"/>
  <c r="L1185" i="9"/>
  <c r="L1179" i="9"/>
  <c r="L1175" i="9"/>
  <c r="L1167" i="9"/>
  <c r="L1161" i="9"/>
  <c r="L1155" i="9"/>
  <c r="L1148" i="9"/>
  <c r="L1142" i="9"/>
  <c r="L1135" i="9"/>
  <c r="L1130" i="9"/>
  <c r="L1122" i="9"/>
  <c r="L1119" i="9"/>
  <c r="L1106" i="9"/>
  <c r="L1099" i="9"/>
  <c r="L1092" i="9"/>
  <c r="L1077" i="9"/>
  <c r="L1071" i="9"/>
  <c r="L1066" i="9"/>
  <c r="L1045" i="9"/>
  <c r="L1038" i="9"/>
  <c r="L1023" i="9"/>
  <c r="L1017" i="9"/>
  <c r="L1012" i="9"/>
  <c r="L990" i="9"/>
  <c r="L983" i="9"/>
  <c r="L978" i="9"/>
  <c r="L969" i="9"/>
  <c r="L963" i="9"/>
  <c r="L958" i="9"/>
  <c r="L936" i="9"/>
  <c r="L929" i="9"/>
  <c r="L914" i="9"/>
  <c r="L908" i="9"/>
  <c r="L903" i="9"/>
  <c r="L894" i="9"/>
  <c r="L888" i="9"/>
  <c r="L881" i="9"/>
  <c r="L874" i="9"/>
  <c r="L834" i="9"/>
  <c r="L829" i="9"/>
  <c r="L820" i="9"/>
  <c r="L814" i="9"/>
  <c r="L807" i="9"/>
  <c r="L800" i="9"/>
  <c r="L795" i="9"/>
  <c r="L786" i="9"/>
  <c r="L780" i="9"/>
  <c r="L775" i="9"/>
  <c r="L766" i="9"/>
  <c r="L759" i="9"/>
  <c r="L752" i="9"/>
  <c r="L310" i="9"/>
  <c r="L303" i="9"/>
  <c r="L297" i="9"/>
  <c r="L289" i="9"/>
  <c r="L282" i="9"/>
  <c r="L276" i="9"/>
  <c r="L255" i="9"/>
  <c r="L234" i="9"/>
  <c r="L227" i="9"/>
  <c r="L213" i="9"/>
  <c r="L205" i="9"/>
  <c r="L200" i="9"/>
  <c r="L192" i="9"/>
  <c r="L185" i="9"/>
  <c r="L179" i="9"/>
  <c r="L171" i="9"/>
  <c r="L159" i="9"/>
  <c r="L152" i="9"/>
  <c r="L138" i="9"/>
  <c r="L131" i="9"/>
  <c r="L126" i="9"/>
  <c r="L104" i="9"/>
  <c r="L96" i="9"/>
  <c r="L91" i="9"/>
  <c r="L85" i="9"/>
  <c r="L72" i="9"/>
  <c r="L66" i="9"/>
  <c r="L58" i="9"/>
  <c r="L42" i="9"/>
  <c r="L26" i="9"/>
  <c r="L19" i="9"/>
  <c r="L1915" i="9"/>
  <c r="L1909" i="9"/>
  <c r="L1904" i="9"/>
  <c r="L1896" i="9"/>
  <c r="L1883" i="9"/>
  <c r="L1876" i="9"/>
  <c r="L1872" i="9"/>
  <c r="L1864" i="9"/>
  <c r="L1858" i="9"/>
  <c r="L1846" i="9"/>
  <c r="L1840" i="9"/>
  <c r="L1834" i="9"/>
  <c r="L1826" i="9"/>
  <c r="L1819" i="9"/>
  <c r="L1814" i="9"/>
  <c r="L1793" i="9"/>
  <c r="L1786" i="9"/>
  <c r="L1780" i="9"/>
  <c r="L1772" i="9"/>
  <c r="L1765" i="9"/>
  <c r="L1760" i="9"/>
  <c r="L1751" i="9"/>
  <c r="L1745" i="9"/>
  <c r="L1738" i="9"/>
  <c r="L1731" i="9"/>
  <c r="L1717" i="9"/>
  <c r="L1710" i="9"/>
  <c r="L1705" i="9"/>
  <c r="L1696" i="9"/>
  <c r="L1690" i="9"/>
  <c r="L1683" i="9"/>
  <c r="L1676" i="9"/>
  <c r="L1661" i="9"/>
  <c r="L1654" i="9"/>
  <c r="L1649" i="9"/>
  <c r="L1627" i="9"/>
  <c r="L1620" i="9"/>
  <c r="L1606" i="9"/>
  <c r="L1600" i="9"/>
  <c r="L1595" i="9"/>
  <c r="L1573" i="9"/>
  <c r="L1567" i="9"/>
  <c r="L1562" i="9"/>
  <c r="L1528" i="9"/>
  <c r="L1521" i="9"/>
  <c r="L1514" i="9"/>
  <c r="L1501" i="9"/>
  <c r="L1494" i="9"/>
  <c r="L1489" i="9"/>
  <c r="L1449" i="9"/>
  <c r="L1442" i="9"/>
  <c r="L1437" i="9"/>
  <c r="L1428" i="9"/>
  <c r="L1422" i="9"/>
  <c r="L1417" i="9"/>
  <c r="L1409" i="9"/>
  <c r="L1403" i="9"/>
  <c r="L1397" i="9"/>
  <c r="L1378" i="9"/>
  <c r="L1372" i="9"/>
  <c r="L1359" i="9"/>
  <c r="L1352" i="9"/>
  <c r="L1347" i="9"/>
  <c r="L1338" i="9"/>
  <c r="L1332" i="9"/>
  <c r="L1327" i="9"/>
  <c r="L1319" i="9"/>
  <c r="L1313" i="9"/>
  <c r="L1306" i="9"/>
  <c r="L1298" i="9"/>
  <c r="L1291" i="9"/>
  <c r="L1286" i="9"/>
  <c r="L1225" i="9"/>
  <c r="L1218" i="9"/>
  <c r="L1213" i="9"/>
  <c r="L1203" i="9"/>
  <c r="L1197" i="9"/>
  <c r="L1192" i="9"/>
  <c r="L1184" i="9"/>
  <c r="L1902" i="9"/>
  <c r="L1895" i="9"/>
  <c r="L1890" i="9"/>
  <c r="L1882" i="9"/>
  <c r="L1871" i="9"/>
  <c r="L1845" i="9"/>
  <c r="L1833" i="9"/>
  <c r="L1825" i="9"/>
  <c r="L1818" i="9"/>
  <c r="L1813" i="9"/>
  <c r="L1805" i="9"/>
  <c r="L1799" i="9"/>
  <c r="L1792" i="9"/>
  <c r="L1785" i="9"/>
  <c r="L1770" i="9"/>
  <c r="L1764" i="9"/>
  <c r="L1737" i="9"/>
  <c r="L1730" i="9"/>
  <c r="L1725" i="9"/>
  <c r="L1715" i="9"/>
  <c r="L1709" i="9"/>
  <c r="L1704" i="9"/>
  <c r="L1682" i="9"/>
  <c r="L1675" i="9"/>
  <c r="L1670" i="9"/>
  <c r="L1647" i="9"/>
  <c r="L1640" i="9"/>
  <c r="L1634" i="9"/>
  <c r="L1626" i="9"/>
  <c r="L1619" i="9"/>
  <c r="L1614" i="9"/>
  <c r="L1593" i="9"/>
  <c r="L1586" i="9"/>
  <c r="L1580" i="9"/>
  <c r="L1572" i="9"/>
  <c r="L1566" i="9"/>
  <c r="L1561" i="9"/>
  <c r="L1552" i="9"/>
  <c r="L1546" i="9"/>
  <c r="L1540" i="9"/>
  <c r="L1533" i="9"/>
  <c r="L1520" i="9"/>
  <c r="L1513" i="9"/>
  <c r="L1508" i="9"/>
  <c r="L1499" i="9"/>
  <c r="L1493" i="9"/>
  <c r="L1488" i="9"/>
  <c r="L1480" i="9"/>
  <c r="L1474" i="9"/>
  <c r="L1468" i="9"/>
  <c r="L1462" i="9"/>
  <c r="L1456" i="9"/>
  <c r="L1448" i="9"/>
  <c r="L1441" i="9"/>
  <c r="L1436" i="9"/>
  <c r="L1396" i="9"/>
  <c r="L1390" i="9"/>
  <c r="L1384" i="9"/>
  <c r="L1377" i="9"/>
  <c r="L1371" i="9"/>
  <c r="L1366" i="9"/>
  <c r="L1358" i="9"/>
  <c r="L1351" i="9"/>
  <c r="L1346" i="9"/>
  <c r="L1305" i="9"/>
  <c r="L1296" i="9"/>
  <c r="L1290" i="9"/>
  <c r="L1285" i="9"/>
  <c r="L1277" i="9"/>
  <c r="L1271" i="9"/>
  <c r="L1266" i="9"/>
  <c r="L1257" i="9"/>
  <c r="L1251" i="9"/>
  <c r="L1246" i="9"/>
  <c r="L1238" i="9"/>
  <c r="L1232" i="9"/>
  <c r="L1224" i="9"/>
  <c r="L1217" i="9"/>
  <c r="L1212" i="9"/>
  <c r="L1415" i="9"/>
  <c r="L1408" i="9"/>
  <c r="L1402" i="9"/>
  <c r="L1395" i="9"/>
  <c r="L1389" i="9"/>
  <c r="L1376" i="9"/>
  <c r="L1370" i="9"/>
  <c r="L1365" i="9"/>
  <c r="L1356" i="9"/>
  <c r="L1350" i="9"/>
  <c r="L1345" i="9"/>
  <c r="L1337" i="9"/>
  <c r="L1331" i="9"/>
  <c r="L1325" i="9"/>
  <c r="L1318" i="9"/>
  <c r="L1312" i="9"/>
  <c r="L1304" i="9"/>
  <c r="L1264" i="9"/>
  <c r="L1244" i="9"/>
  <c r="L1237" i="9"/>
  <c r="L1222" i="9"/>
  <c r="L1216" i="9"/>
  <c r="L1211" i="9"/>
  <c r="L1202" i="9"/>
  <c r="L1196" i="9"/>
  <c r="L1190" i="9"/>
  <c r="L1183" i="9"/>
  <c r="L1177" i="9"/>
  <c r="L1171" i="9"/>
  <c r="L1164" i="9"/>
  <c r="L1159" i="9"/>
  <c r="L1150" i="9"/>
  <c r="L1144" i="9"/>
  <c r="L1139" i="9"/>
  <c r="L1126" i="9"/>
  <c r="L1115" i="9"/>
  <c r="L1108" i="9"/>
  <c r="L1082" i="9"/>
  <c r="L1075" i="9"/>
  <c r="L1069" i="9"/>
  <c r="L1061" i="9"/>
  <c r="L1054" i="9"/>
  <c r="L1049" i="9"/>
  <c r="L1028" i="9"/>
  <c r="L1021" i="9"/>
  <c r="L1015" i="9"/>
  <c r="L1007" i="9"/>
  <c r="L1000" i="9"/>
  <c r="L995" i="9"/>
  <c r="L986" i="9"/>
  <c r="L980" i="9"/>
  <c r="L973" i="9"/>
  <c r="L967" i="9"/>
  <c r="L961" i="9"/>
  <c r="L953" i="9"/>
  <c r="L946" i="9"/>
  <c r="L941" i="9"/>
  <c r="L919" i="9"/>
  <c r="L912" i="9"/>
  <c r="L906" i="9"/>
  <c r="L898" i="9"/>
  <c r="L891" i="9"/>
  <c r="L886" i="9"/>
  <c r="L864" i="9"/>
  <c r="L838" i="9"/>
  <c r="L832" i="9"/>
  <c r="L824" i="9"/>
  <c r="L817" i="9"/>
  <c r="L812" i="9"/>
  <c r="L803" i="9"/>
  <c r="L797" i="9"/>
  <c r="L791" i="9"/>
  <c r="L784" i="9"/>
  <c r="L778" i="9"/>
  <c r="L770" i="9"/>
  <c r="L740" i="9"/>
  <c r="L733" i="9"/>
  <c r="L725" i="9"/>
  <c r="L718" i="9"/>
  <c r="L710" i="9"/>
  <c r="L688" i="9"/>
  <c r="L681" i="9"/>
  <c r="L676" i="9"/>
  <c r="L667" i="9"/>
  <c r="L660" i="9"/>
  <c r="L652" i="9"/>
  <c r="L645" i="9"/>
  <c r="L639" i="9"/>
  <c r="L631" i="9"/>
  <c r="L624" i="9"/>
  <c r="L619" i="9"/>
  <c r="L610" i="9"/>
  <c r="L603" i="9"/>
  <c r="L597" i="9"/>
  <c r="L590" i="9"/>
  <c r="L577" i="9"/>
  <c r="L540" i="9"/>
  <c r="L526" i="9"/>
  <c r="L520" i="9"/>
  <c r="L513" i="9"/>
  <c r="L499" i="9"/>
  <c r="L354" i="9"/>
  <c r="L348" i="9"/>
  <c r="L340" i="9"/>
  <c r="L333" i="9"/>
  <c r="L327" i="9"/>
  <c r="L320" i="9"/>
  <c r="L307" i="9"/>
  <c r="L300" i="9"/>
  <c r="L286" i="9"/>
  <c r="L280" i="9"/>
  <c r="L273" i="9"/>
  <c r="L266" i="9"/>
  <c r="L260" i="9"/>
  <c r="L252" i="9"/>
  <c r="L245" i="9"/>
  <c r="L240" i="9"/>
  <c r="L230" i="9"/>
  <c r="L224" i="9"/>
  <c r="L197" i="9"/>
  <c r="L189" i="9"/>
  <c r="L182" i="9"/>
  <c r="L176" i="9"/>
  <c r="L169" i="9"/>
  <c r="L156" i="9"/>
  <c r="L149" i="9"/>
  <c r="L143" i="9"/>
  <c r="L122" i="9"/>
  <c r="L115" i="9"/>
  <c r="L109" i="9"/>
  <c r="L101" i="9"/>
  <c r="L93" i="9"/>
  <c r="L88" i="9"/>
  <c r="L82" i="9"/>
  <c r="L76" i="9"/>
  <c r="L70" i="9"/>
  <c r="L63" i="9"/>
  <c r="L55" i="9"/>
  <c r="L48" i="9"/>
  <c r="L40" i="9"/>
  <c r="L32" i="9"/>
  <c r="L23" i="9"/>
  <c r="L16" i="9"/>
  <c r="L2150" i="9"/>
  <c r="L1920" i="9"/>
  <c r="G52" i="36" s="1"/>
  <c r="L52" i="36" s="1"/>
  <c r="L1900" i="9"/>
  <c r="L1893" i="9"/>
  <c r="L1889" i="9"/>
  <c r="L1862" i="9"/>
  <c r="L1850" i="9"/>
  <c r="L1843" i="9"/>
  <c r="L1831" i="9"/>
  <c r="L1823" i="9"/>
  <c r="L1817" i="9"/>
  <c r="L1811" i="9"/>
  <c r="L1804" i="9"/>
  <c r="L1798" i="9"/>
  <c r="L1790" i="9"/>
  <c r="L1783" i="9"/>
  <c r="L1778" i="9"/>
  <c r="L1769" i="9"/>
  <c r="L1763" i="9"/>
  <c r="L1756" i="9"/>
  <c r="L1749" i="9"/>
  <c r="L1734" i="9"/>
  <c r="L1728" i="9"/>
  <c r="L1714" i="9"/>
  <c r="L1708" i="9"/>
  <c r="L1701" i="9"/>
  <c r="L1694" i="9"/>
  <c r="L1679" i="9"/>
  <c r="L1673" i="9"/>
  <c r="L1668" i="9"/>
  <c r="L1645" i="9"/>
  <c r="L1638" i="9"/>
  <c r="L1633" i="9"/>
  <c r="L1623" i="9"/>
  <c r="L1617" i="9"/>
  <c r="L1612" i="9"/>
  <c r="L1591" i="9"/>
  <c r="L1584" i="9"/>
  <c r="L1579" i="9"/>
  <c r="L1558" i="9"/>
  <c r="L1551" i="9"/>
  <c r="L1545" i="9"/>
  <c r="L1538" i="9"/>
  <c r="L1531" i="9"/>
  <c r="L1526" i="9"/>
  <c r="L1517" i="9"/>
  <c r="L1511" i="9"/>
  <c r="L1506" i="9"/>
  <c r="L1498" i="9"/>
  <c r="L1492" i="9"/>
  <c r="L1486" i="9"/>
  <c r="L1479" i="9"/>
  <c r="L1473" i="9"/>
  <c r="L1466" i="9"/>
  <c r="L1460" i="9"/>
  <c r="L1455" i="9"/>
  <c r="L1414" i="9"/>
  <c r="L1407" i="9"/>
  <c r="L1394" i="9"/>
  <c r="L1388" i="9"/>
  <c r="L1383" i="9"/>
  <c r="L1374" i="9"/>
  <c r="L1369" i="9"/>
  <c r="L1364" i="9"/>
  <c r="L1324" i="9"/>
  <c r="L1317" i="9"/>
  <c r="L1303" i="9"/>
  <c r="L1295" i="9"/>
  <c r="L1289" i="9"/>
  <c r="L1283" i="9"/>
  <c r="L1276" i="9"/>
  <c r="L1270" i="9"/>
  <c r="L1263" i="9"/>
  <c r="L1256" i="9"/>
  <c r="L1250" i="9"/>
  <c r="L1243" i="9"/>
  <c r="L1236" i="9"/>
  <c r="L1231" i="9"/>
  <c r="L1209" i="9"/>
  <c r="L120" i="36" s="1"/>
  <c r="L1189" i="9"/>
  <c r="L1182" i="9"/>
  <c r="L1170" i="9"/>
  <c r="L1163" i="9"/>
  <c r="L1158" i="9"/>
  <c r="L1132" i="9"/>
  <c r="L1919" i="9"/>
  <c r="L1913" i="9"/>
  <c r="L1907" i="9"/>
  <c r="L1899" i="9"/>
  <c r="L1888" i="9"/>
  <c r="L1880" i="9"/>
  <c r="L1874" i="9"/>
  <c r="L1869" i="9"/>
  <c r="L1861" i="9"/>
  <c r="L1856" i="9"/>
  <c r="L1849" i="9"/>
  <c r="L1842" i="9"/>
  <c r="L1838" i="9"/>
  <c r="L1830" i="9"/>
  <c r="L1810" i="9"/>
  <c r="L1803" i="9"/>
  <c r="L1788" i="9"/>
  <c r="L1782" i="9"/>
  <c r="L1777" i="9"/>
  <c r="L1755" i="9"/>
  <c r="L1748" i="9"/>
  <c r="L1743" i="9"/>
  <c r="L1721" i="9"/>
  <c r="L1700" i="9"/>
  <c r="L1693" i="9"/>
  <c r="L1688" i="9"/>
  <c r="L1666" i="9"/>
  <c r="L1658" i="9"/>
  <c r="L1652" i="9"/>
  <c r="L1644" i="9"/>
  <c r="L1637" i="9"/>
  <c r="L1632" i="9"/>
  <c r="L1610" i="9"/>
  <c r="L1604" i="9"/>
  <c r="L1598" i="9"/>
  <c r="L1590" i="9"/>
  <c r="L1583" i="9"/>
  <c r="L1578" i="9"/>
  <c r="L1570" i="9"/>
  <c r="L1564" i="9"/>
  <c r="L1557" i="9"/>
  <c r="L1550" i="9"/>
  <c r="L1537" i="9"/>
  <c r="L1530" i="9"/>
  <c r="L1525" i="9"/>
  <c r="L1485" i="9"/>
  <c r="L1478" i="9"/>
  <c r="L1465" i="9"/>
  <c r="L1459" i="9"/>
  <c r="L1454" i="9"/>
  <c r="L1445" i="9"/>
  <c r="L1439" i="9"/>
  <c r="L1433" i="9"/>
  <c r="L1426" i="9"/>
  <c r="L1420" i="9"/>
  <c r="L1413" i="9"/>
  <c r="L1406" i="9"/>
  <c r="L1401" i="9"/>
  <c r="L1387" i="9"/>
  <c r="L1918" i="9"/>
  <c r="L1912" i="9"/>
  <c r="L1898" i="9"/>
  <c r="L1892" i="9"/>
  <c r="L1887" i="9"/>
  <c r="L1879" i="9"/>
  <c r="L1868" i="9"/>
  <c r="L1860" i="9"/>
  <c r="L1848" i="9"/>
  <c r="L1837" i="9"/>
  <c r="L1829" i="9"/>
  <c r="L1822" i="9"/>
  <c r="L1816" i="9"/>
  <c r="L1809" i="9"/>
  <c r="L1802" i="9"/>
  <c r="L1797" i="9"/>
  <c r="L1775" i="9"/>
  <c r="L1768" i="9"/>
  <c r="L1762" i="9"/>
  <c r="L1754" i="9"/>
  <c r="L1747" i="9"/>
  <c r="L1742" i="9"/>
  <c r="L1733" i="9"/>
  <c r="L1727" i="9"/>
  <c r="L1720" i="9"/>
  <c r="L1713" i="9"/>
  <c r="L1707" i="9"/>
  <c r="L1699" i="9"/>
  <c r="L1692" i="9"/>
  <c r="L1687" i="9"/>
  <c r="L1678" i="9"/>
  <c r="L1672" i="9"/>
  <c r="L1665" i="9"/>
  <c r="L1657" i="9"/>
  <c r="L1642" i="9"/>
  <c r="L1636" i="9"/>
  <c r="L1631" i="9"/>
  <c r="L1622" i="9"/>
  <c r="L1616" i="9"/>
  <c r="L1609" i="9"/>
  <c r="L1603" i="9"/>
  <c r="L1588" i="9"/>
  <c r="L1582" i="9"/>
  <c r="L1577" i="9"/>
  <c r="L1556" i="9"/>
  <c r="L1549" i="9"/>
  <c r="L1544" i="9"/>
  <c r="L1535" i="9"/>
  <c r="L1529" i="9"/>
  <c r="L1524" i="9"/>
  <c r="L1516" i="9"/>
  <c r="L1510" i="9"/>
  <c r="L1497" i="9"/>
  <c r="L1491" i="9"/>
  <c r="L1484" i="9"/>
  <c r="L1477" i="9"/>
  <c r="L1472" i="9"/>
  <c r="L1464" i="9"/>
  <c r="L1458" i="9"/>
  <c r="L1453" i="9"/>
  <c r="L1432" i="9"/>
  <c r="L1425" i="9"/>
  <c r="L1412" i="9"/>
  <c r="L1405" i="9"/>
  <c r="L1400" i="9"/>
  <c r="L1392" i="9"/>
  <c r="L1386" i="9"/>
  <c r="L1381" i="9"/>
  <c r="L1368" i="9"/>
  <c r="L1362" i="9"/>
  <c r="L1342" i="9"/>
  <c r="L1335" i="9"/>
  <c r="L1322" i="9"/>
  <c r="L1315" i="9"/>
  <c r="L1310" i="9"/>
  <c r="L1301" i="9"/>
  <c r="L1294" i="9"/>
  <c r="L1288" i="9"/>
  <c r="L1281" i="9"/>
  <c r="L1274" i="9"/>
  <c r="L1269" i="9"/>
  <c r="L1261" i="9"/>
  <c r="L1254" i="9"/>
  <c r="L1249" i="9"/>
  <c r="L1240" i="9"/>
  <c r="L1234" i="9"/>
  <c r="L1229" i="9"/>
  <c r="L1207" i="9"/>
  <c r="L1200" i="9"/>
  <c r="L1187" i="9"/>
  <c r="L1173" i="9"/>
  <c r="L1166" i="9"/>
  <c r="L1160" i="9"/>
  <c r="L1153" i="9"/>
  <c r="L1146" i="9"/>
  <c r="L1141" i="9"/>
  <c r="L1128" i="9"/>
  <c r="L1117" i="9"/>
  <c r="L1110" i="9"/>
  <c r="L1097" i="9"/>
  <c r="L1090" i="9"/>
  <c r="L1084" i="9"/>
  <c r="L1076" i="9"/>
  <c r="L1070" i="9"/>
  <c r="L1063" i="9"/>
  <c r="L1056" i="9"/>
  <c r="L1043" i="9"/>
  <c r="L1036" i="9"/>
  <c r="L1031" i="9"/>
  <c r="L1022" i="9"/>
  <c r="L1016" i="9"/>
  <c r="L1009" i="9"/>
  <c r="L1002" i="9"/>
  <c r="L987" i="9"/>
  <c r="L981" i="9"/>
  <c r="L976" i="9"/>
  <c r="L968" i="9"/>
  <c r="L962" i="9"/>
  <c r="L955" i="9"/>
  <c r="L948" i="9"/>
  <c r="L934" i="9"/>
  <c r="L927" i="9"/>
  <c r="L922" i="9"/>
  <c r="L913" i="9"/>
  <c r="L907" i="9"/>
  <c r="L900" i="9"/>
  <c r="L893" i="9"/>
  <c r="L887" i="9"/>
  <c r="L879" i="9"/>
  <c r="L872" i="9"/>
  <c r="L867" i="9"/>
  <c r="L839" i="9"/>
  <c r="L833" i="9"/>
  <c r="L826" i="9"/>
  <c r="L819" i="9"/>
  <c r="L813" i="9"/>
  <c r="L805" i="9"/>
  <c r="L798" i="9"/>
  <c r="L793" i="9"/>
  <c r="L785" i="9"/>
  <c r="L779" i="9"/>
  <c r="L772" i="9"/>
  <c r="L764" i="9"/>
  <c r="L757" i="9"/>
  <c r="L750" i="9"/>
  <c r="L742" i="9"/>
  <c r="L735" i="9"/>
  <c r="L727" i="9"/>
  <c r="L712" i="9"/>
  <c r="L690" i="9"/>
  <c r="L683" i="9"/>
  <c r="L677" i="9"/>
  <c r="L669" i="9"/>
  <c r="L655" i="9"/>
  <c r="L646" i="9"/>
  <c r="L640" i="9"/>
  <c r="L633" i="9"/>
  <c r="L626" i="9"/>
  <c r="L611" i="9"/>
  <c r="L605" i="9"/>
  <c r="L599" i="9"/>
  <c r="L585" i="9"/>
  <c r="L1178" i="9"/>
  <c r="L122" i="36" s="1"/>
  <c r="L1172" i="9"/>
  <c r="L1165" i="9"/>
  <c r="L1152" i="9"/>
  <c r="L1145" i="9"/>
  <c r="L1140" i="9"/>
  <c r="L1127" i="9"/>
  <c r="L1116" i="9"/>
  <c r="L1109" i="9"/>
  <c r="L1103" i="9"/>
  <c r="L1095" i="9"/>
  <c r="L1089" i="9"/>
  <c r="L1083" i="9"/>
  <c r="L1062" i="9"/>
  <c r="L1055" i="9"/>
  <c r="L1050" i="9"/>
  <c r="L1041" i="9"/>
  <c r="L1035" i="9"/>
  <c r="L1030" i="9"/>
  <c r="L1008" i="9"/>
  <c r="L1001" i="9"/>
  <c r="L996" i="9"/>
  <c r="L974" i="9"/>
  <c r="L954" i="9"/>
  <c r="L947" i="9"/>
  <c r="L942" i="9"/>
  <c r="L932" i="9"/>
  <c r="L926" i="9"/>
  <c r="L921" i="9"/>
  <c r="L899" i="9"/>
  <c r="L892" i="9"/>
  <c r="L877" i="9"/>
  <c r="L871" i="9"/>
  <c r="L866" i="9"/>
  <c r="L825" i="9"/>
  <c r="L818" i="9"/>
  <c r="L804" i="9"/>
  <c r="L792" i="9"/>
  <c r="L771" i="9"/>
  <c r="L763" i="9"/>
  <c r="L755" i="9"/>
  <c r="L749" i="9"/>
  <c r="L741" i="9"/>
  <c r="L734" i="9"/>
  <c r="L726" i="9"/>
  <c r="L719" i="9"/>
  <c r="L711" i="9"/>
  <c r="L703" i="9"/>
  <c r="L697" i="9"/>
  <c r="L689" i="9"/>
  <c r="L682" i="9"/>
  <c r="L668" i="9"/>
  <c r="L661" i="9"/>
  <c r="L654" i="9"/>
  <c r="L632" i="9"/>
  <c r="L625" i="9"/>
  <c r="L620" i="9"/>
  <c r="L598" i="9"/>
  <c r="L591" i="9"/>
  <c r="L584" i="9"/>
  <c r="L578" i="9"/>
  <c r="L553" i="9"/>
  <c r="L541" i="9"/>
  <c r="L534" i="9"/>
  <c r="L527" i="9"/>
  <c r="L521" i="9"/>
  <c r="L514" i="9"/>
  <c r="L506" i="9"/>
  <c r="L500" i="9"/>
  <c r="L355" i="9"/>
  <c r="L328" i="9"/>
  <c r="L321" i="9"/>
  <c r="L314" i="9"/>
  <c r="L308" i="9"/>
  <c r="L301" i="9"/>
  <c r="L296" i="9"/>
  <c r="L274" i="9"/>
  <c r="L253" i="9"/>
  <c r="L246" i="9"/>
  <c r="L232" i="9"/>
  <c r="L225" i="9"/>
  <c r="L220" i="9"/>
  <c r="L210" i="9"/>
  <c r="L203" i="9"/>
  <c r="L198" i="9"/>
  <c r="L177" i="9"/>
  <c r="L170" i="9"/>
  <c r="L163" i="9"/>
  <c r="L157" i="9"/>
  <c r="L150" i="9"/>
  <c r="L135" i="9"/>
  <c r="L129" i="9"/>
  <c r="L102" i="9"/>
  <c r="L94" i="9"/>
  <c r="L89" i="9"/>
  <c r="L83" i="9"/>
  <c r="L77" i="9"/>
  <c r="L71" i="9"/>
  <c r="L64" i="9"/>
  <c r="L56" i="9"/>
  <c r="L49" i="9"/>
  <c r="L41" i="9"/>
  <c r="L30" i="9"/>
  <c r="L24" i="9"/>
  <c r="L17" i="9"/>
  <c r="L1125" i="9"/>
  <c r="L1113" i="9"/>
  <c r="L1107" i="9"/>
  <c r="L1102" i="9"/>
  <c r="L1094" i="9"/>
  <c r="L1088" i="9"/>
  <c r="L1081" i="9"/>
  <c r="L1074" i="9"/>
  <c r="L1059" i="9"/>
  <c r="L1053" i="9"/>
  <c r="L1048" i="9"/>
  <c r="L1040" i="9"/>
  <c r="L1034" i="9"/>
  <c r="L1027" i="9"/>
  <c r="L1020" i="9"/>
  <c r="L1005" i="9"/>
  <c r="L999" i="9"/>
  <c r="L994" i="9"/>
  <c r="L972" i="9"/>
  <c r="L966" i="9"/>
  <c r="L951" i="9"/>
  <c r="L945" i="9"/>
  <c r="L940" i="9"/>
  <c r="L931" i="9"/>
  <c r="L925" i="9"/>
  <c r="L918" i="9"/>
  <c r="L911" i="9"/>
  <c r="L897" i="9"/>
  <c r="L890" i="9"/>
  <c r="L885" i="9"/>
  <c r="L876" i="9"/>
  <c r="L870" i="9"/>
  <c r="L863" i="9"/>
  <c r="L837" i="9"/>
  <c r="L823" i="9"/>
  <c r="L816" i="9"/>
  <c r="L811" i="9"/>
  <c r="L790" i="9"/>
  <c r="L783" i="9"/>
  <c r="L768" i="9"/>
  <c r="L762" i="9"/>
  <c r="L754" i="9"/>
  <c r="L748" i="9"/>
  <c r="L738" i="9"/>
  <c r="L732" i="9"/>
  <c r="L724" i="9"/>
  <c r="L717" i="9"/>
  <c r="L709" i="9"/>
  <c r="L702" i="9"/>
  <c r="L696" i="9"/>
  <c r="L687" i="9"/>
  <c r="L680" i="9"/>
  <c r="L675" i="9"/>
  <c r="L666" i="9"/>
  <c r="L659" i="9"/>
  <c r="L651" i="9"/>
  <c r="L644" i="9"/>
  <c r="L629" i="9"/>
  <c r="L623" i="9"/>
  <c r="L602" i="9"/>
  <c r="L596" i="9"/>
  <c r="L589" i="9"/>
  <c r="L583" i="9"/>
  <c r="L575" i="9"/>
  <c r="L552" i="9"/>
  <c r="L545" i="9"/>
  <c r="G38" i="36" s="1"/>
  <c r="L38" i="36" s="1"/>
  <c r="L539" i="9"/>
  <c r="L533" i="9"/>
  <c r="L525" i="9"/>
  <c r="L519" i="9"/>
  <c r="L512" i="9"/>
  <c r="L505" i="9"/>
  <c r="L359" i="9"/>
  <c r="L347" i="9"/>
  <c r="L332" i="9"/>
  <c r="L1382" i="9"/>
  <c r="L1355" i="9"/>
  <c r="L1349" i="9"/>
  <c r="L1343" i="9"/>
  <c r="L1336" i="9"/>
  <c r="L1330" i="9"/>
  <c r="L1323" i="9"/>
  <c r="L1316" i="9"/>
  <c r="L1311" i="9"/>
  <c r="L1302" i="9"/>
  <c r="L1282" i="9"/>
  <c r="L1275" i="9"/>
  <c r="L1262" i="9"/>
  <c r="L1255" i="9"/>
  <c r="L1242" i="9"/>
  <c r="L1235" i="9"/>
  <c r="L1230" i="9"/>
  <c r="L1221" i="9"/>
  <c r="L1215" i="9"/>
  <c r="L1208" i="9"/>
  <c r="L1201" i="9"/>
  <c r="L1195" i="9"/>
  <c r="L1188" i="9"/>
  <c r="L1181" i="9"/>
  <c r="L1176" i="9"/>
  <c r="L1168" i="9"/>
  <c r="L1162" i="9"/>
  <c r="L1157" i="9"/>
  <c r="L1149" i="9"/>
  <c r="L1143" i="9"/>
  <c r="L1138" i="9"/>
  <c r="L1124" i="9"/>
  <c r="L1121" i="9"/>
  <c r="L1101" i="9"/>
  <c r="L1080" i="9"/>
  <c r="L1073" i="9"/>
  <c r="L1068" i="9"/>
  <c r="L1026" i="9"/>
  <c r="L1019" i="9"/>
  <c r="L1014" i="9"/>
  <c r="L992" i="9"/>
  <c r="L985" i="9"/>
  <c r="L979" i="9"/>
  <c r="L971" i="9"/>
  <c r="L965" i="9"/>
  <c r="L960" i="9"/>
  <c r="L938" i="9"/>
  <c r="L917" i="9"/>
  <c r="L910" i="9"/>
  <c r="L905" i="9"/>
  <c r="L895" i="9"/>
  <c r="L889" i="9"/>
  <c r="L884" i="9"/>
  <c r="L836" i="9"/>
  <c r="L831" i="9"/>
  <c r="L821" i="9"/>
  <c r="L815" i="9"/>
  <c r="L810" i="9"/>
  <c r="L802" i="9"/>
  <c r="L796" i="9"/>
  <c r="L789" i="9"/>
  <c r="L782" i="9"/>
  <c r="L777" i="9"/>
  <c r="L761" i="9"/>
  <c r="L746" i="9"/>
  <c r="L723" i="9"/>
  <c r="L716" i="9"/>
  <c r="L708" i="9"/>
  <c r="L701" i="9"/>
  <c r="L685" i="9"/>
  <c r="L679" i="9"/>
  <c r="L674" i="9"/>
  <c r="L665" i="9"/>
  <c r="L658" i="9"/>
  <c r="L650" i="9"/>
  <c r="L643" i="9"/>
  <c r="L638" i="9"/>
  <c r="L616" i="9"/>
  <c r="L609" i="9"/>
  <c r="L595" i="9"/>
  <c r="L588" i="9"/>
  <c r="L1180" i="9"/>
  <c r="L1136" i="9"/>
  <c r="L1131" i="9"/>
  <c r="L1123" i="9"/>
  <c r="L1120" i="9"/>
  <c r="L1112" i="9"/>
  <c r="L1100" i="9"/>
  <c r="L1093" i="9"/>
  <c r="L1086" i="9"/>
  <c r="L1079" i="9"/>
  <c r="L1072" i="9"/>
  <c r="L1067" i="9"/>
  <c r="L1058" i="9"/>
  <c r="L1052" i="9"/>
  <c r="L1046" i="9"/>
  <c r="L1039" i="9"/>
  <c r="L1033" i="9"/>
  <c r="L1025" i="9"/>
  <c r="L1018" i="9"/>
  <c r="L1013" i="9"/>
  <c r="L1004" i="9"/>
  <c r="L998" i="9"/>
  <c r="L991" i="9"/>
  <c r="L984" i="9"/>
  <c r="L970" i="9"/>
  <c r="L964" i="9"/>
  <c r="L959" i="9"/>
  <c r="L950" i="9"/>
  <c r="L944" i="9"/>
  <c r="L937" i="9"/>
  <c r="L930" i="9"/>
  <c r="L924" i="9"/>
  <c r="L916" i="9"/>
  <c r="L909" i="9"/>
  <c r="L904" i="9"/>
  <c r="L882" i="9"/>
  <c r="L875" i="9"/>
  <c r="L869" i="9"/>
  <c r="L835" i="9"/>
  <c r="L830" i="9"/>
  <c r="L801" i="9"/>
  <c r="L788" i="9"/>
  <c r="L781" i="9"/>
  <c r="L776" i="9"/>
  <c r="L767" i="9"/>
  <c r="L760" i="9"/>
  <c r="L753" i="9"/>
  <c r="L745" i="9"/>
  <c r="L737" i="9"/>
  <c r="L731" i="9"/>
  <c r="L721" i="9"/>
  <c r="L715" i="9"/>
  <c r="L707" i="9"/>
  <c r="L700" i="9"/>
  <c r="L695" i="9"/>
  <c r="L672" i="9"/>
  <c r="L663" i="9"/>
  <c r="L657" i="9"/>
  <c r="L649" i="9"/>
  <c r="L642" i="9"/>
  <c r="L637" i="9"/>
  <c r="L628" i="9"/>
  <c r="L622" i="9"/>
  <c r="L615" i="9"/>
  <c r="L608" i="9"/>
  <c r="L601" i="9"/>
  <c r="L593" i="9"/>
  <c r="L587" i="9"/>
  <c r="L582" i="9"/>
  <c r="L573" i="9"/>
  <c r="L551" i="9"/>
  <c r="L531" i="9"/>
  <c r="L524" i="9"/>
  <c r="L516" i="9"/>
  <c r="L510" i="9"/>
  <c r="L504" i="9"/>
  <c r="L358" i="9"/>
  <c r="L351" i="9"/>
  <c r="L345" i="9"/>
  <c r="L338" i="9"/>
  <c r="L331" i="9"/>
  <c r="L323" i="9"/>
  <c r="L312" i="9"/>
  <c r="L304" i="9"/>
  <c r="L298" i="9"/>
  <c r="L291" i="9"/>
  <c r="L284" i="9"/>
  <c r="L277" i="9"/>
  <c r="L270" i="9"/>
  <c r="L263" i="9"/>
  <c r="L258" i="9"/>
  <c r="L236" i="9"/>
  <c r="L215" i="9"/>
  <c r="L207" i="9"/>
  <c r="L201" i="9"/>
  <c r="L194" i="9"/>
  <c r="L187" i="9"/>
  <c r="L180" i="9"/>
  <c r="L172" i="9"/>
  <c r="L161" i="9"/>
  <c r="L153" i="9"/>
  <c r="L140" i="9"/>
  <c r="L133" i="9"/>
  <c r="L127" i="9"/>
  <c r="L119" i="9"/>
  <c r="L112" i="9"/>
  <c r="L107" i="9"/>
  <c r="L78" i="9"/>
  <c r="L73" i="9"/>
  <c r="L67" i="9"/>
  <c r="L59" i="9"/>
  <c r="L45" i="9"/>
  <c r="L27" i="9"/>
  <c r="L21" i="9"/>
  <c r="L744" i="9"/>
  <c r="L729" i="9"/>
  <c r="L706" i="9"/>
  <c r="L699" i="9"/>
  <c r="L694" i="9"/>
  <c r="L684" i="9"/>
  <c r="L678" i="9"/>
  <c r="L671" i="9"/>
  <c r="L647" i="9"/>
  <c r="L641" i="9"/>
  <c r="L614" i="9"/>
  <c r="L607" i="9"/>
  <c r="L581" i="9"/>
  <c r="L572" i="9"/>
  <c r="L550" i="9"/>
  <c r="L543" i="9"/>
  <c r="L537" i="9"/>
  <c r="L503" i="9"/>
  <c r="L350" i="9"/>
  <c r="L344" i="9"/>
  <c r="L337" i="9"/>
  <c r="L311" i="9"/>
  <c r="L290" i="9"/>
  <c r="L283" i="9"/>
  <c r="L268" i="9"/>
  <c r="L262" i="9"/>
  <c r="L248" i="9"/>
  <c r="L242" i="9"/>
  <c r="L235" i="9"/>
  <c r="L228" i="9"/>
  <c r="L222" i="9"/>
  <c r="L214" i="9"/>
  <c r="L206" i="9"/>
  <c r="L193" i="9"/>
  <c r="L186" i="9"/>
  <c r="L160" i="9"/>
  <c r="L145" i="9"/>
  <c r="L139" i="9"/>
  <c r="L132" i="9"/>
  <c r="L117" i="9"/>
  <c r="L111" i="9"/>
  <c r="L106" i="9"/>
  <c r="L97" i="9"/>
  <c r="L86" i="9"/>
  <c r="L44" i="9"/>
  <c r="L20" i="9"/>
  <c r="L579" i="9"/>
  <c r="L555" i="9"/>
  <c r="L548" i="9"/>
  <c r="L542" i="9"/>
  <c r="L522" i="9"/>
  <c r="L507" i="9"/>
  <c r="L501" i="9"/>
  <c r="L356" i="9"/>
  <c r="L349" i="9"/>
  <c r="L341" i="9"/>
  <c r="L329" i="9"/>
  <c r="L315" i="9"/>
  <c r="L309" i="9"/>
  <c r="L302" i="9"/>
  <c r="L287" i="9"/>
  <c r="L281" i="9"/>
  <c r="L275" i="9"/>
  <c r="L267" i="9"/>
  <c r="L261" i="9"/>
  <c r="L254" i="9"/>
  <c r="L247" i="9"/>
  <c r="L241" i="9"/>
  <c r="L233" i="9"/>
  <c r="L226" i="9"/>
  <c r="L221" i="9"/>
  <c r="L212" i="9"/>
  <c r="L204" i="9"/>
  <c r="L199" i="9"/>
  <c r="L190" i="9"/>
  <c r="L184" i="9"/>
  <c r="L178" i="9"/>
  <c r="L164" i="9"/>
  <c r="L158" i="9"/>
  <c r="L151" i="9"/>
  <c r="L144" i="9"/>
  <c r="L137" i="9"/>
  <c r="L130" i="9"/>
  <c r="L125" i="9"/>
  <c r="L116" i="9"/>
  <c r="L110" i="9"/>
  <c r="L103" i="9"/>
  <c r="L95" i="9"/>
  <c r="L84" i="9"/>
  <c r="L65" i="9"/>
  <c r="L57" i="9"/>
  <c r="L50" i="9"/>
  <c r="L25" i="9"/>
  <c r="L18" i="9"/>
  <c r="L326" i="9"/>
  <c r="L319" i="9"/>
  <c r="L313" i="9"/>
  <c r="L305" i="9"/>
  <c r="L299" i="9"/>
  <c r="L293" i="9"/>
  <c r="G39" i="36" s="1"/>
  <c r="L39" i="36" s="1"/>
  <c r="L279" i="9"/>
  <c r="L272" i="9"/>
  <c r="L265" i="9"/>
  <c r="L251" i="9"/>
  <c r="L244" i="9"/>
  <c r="L239" i="9"/>
  <c r="L217" i="9"/>
  <c r="G44" i="36" s="1"/>
  <c r="L44" i="36" s="1"/>
  <c r="L202" i="9"/>
  <c r="L196" i="9"/>
  <c r="L181" i="9"/>
  <c r="L175" i="9"/>
  <c r="L168" i="9"/>
  <c r="L162" i="9"/>
  <c r="L154" i="9"/>
  <c r="L148" i="9"/>
  <c r="L142" i="9"/>
  <c r="L134" i="9"/>
  <c r="L128" i="9"/>
  <c r="L121" i="9"/>
  <c r="L114" i="9"/>
  <c r="L100" i="9"/>
  <c r="L92" i="9"/>
  <c r="L81" i="9"/>
  <c r="L75" i="9"/>
  <c r="L62" i="9"/>
  <c r="L54" i="9"/>
  <c r="L47" i="9"/>
  <c r="L39" i="9"/>
  <c r="L29" i="9"/>
  <c r="L15" i="9"/>
  <c r="L574" i="9"/>
  <c r="L544" i="9"/>
  <c r="L538" i="9"/>
  <c r="L532" i="9"/>
  <c r="L518" i="9"/>
  <c r="L511" i="9"/>
  <c r="L346" i="9"/>
  <c r="L339" i="9"/>
  <c r="L325" i="9"/>
  <c r="L318" i="9"/>
  <c r="L292" i="9"/>
  <c r="L285" i="9"/>
  <c r="L271" i="9"/>
  <c r="L264" i="9"/>
  <c r="L259" i="9"/>
  <c r="L249" i="9"/>
  <c r="L243" i="9"/>
  <c r="L238" i="9"/>
  <c r="L229" i="9"/>
  <c r="L223" i="9"/>
  <c r="L216" i="9"/>
  <c r="L195" i="9"/>
  <c r="L188" i="9"/>
  <c r="L174" i="9"/>
  <c r="L167" i="9"/>
  <c r="L141" i="9"/>
  <c r="L120" i="9"/>
  <c r="L113" i="9"/>
  <c r="L108" i="9"/>
  <c r="L98" i="9"/>
  <c r="L87" i="9"/>
  <c r="L80" i="9"/>
  <c r="L74" i="9"/>
  <c r="L61" i="9"/>
  <c r="L46" i="9"/>
  <c r="L38" i="9"/>
  <c r="L28" i="9"/>
  <c r="L22" i="9"/>
  <c r="F12" i="53"/>
  <c r="C7" i="53"/>
  <c r="A8" i="53"/>
  <c r="C8" i="53" s="1"/>
  <c r="E11" i="53" s="1"/>
  <c r="F11" i="53" s="1"/>
  <c r="F13" i="53"/>
  <c r="F14" i="53"/>
  <c r="H15" i="49"/>
  <c r="H18" i="49" s="1"/>
  <c r="H25" i="49" s="1"/>
  <c r="N125" i="36"/>
  <c r="L127" i="36" s="1"/>
  <c r="G35" i="36" l="1"/>
  <c r="L35" i="36" s="1"/>
  <c r="G54" i="36"/>
  <c r="L54" i="36" s="1"/>
  <c r="G16" i="36"/>
  <c r="L16" i="36" s="1"/>
  <c r="G56" i="36"/>
  <c r="L56" i="36" s="1"/>
  <c r="G30" i="36"/>
  <c r="L30" i="36" s="1"/>
  <c r="G48" i="36"/>
  <c r="L48" i="36" s="1"/>
  <c r="G53" i="36"/>
  <c r="L53" i="36" s="1"/>
  <c r="G40" i="36"/>
  <c r="L40" i="36" s="1"/>
  <c r="G51" i="36"/>
  <c r="L51" i="36" s="1"/>
  <c r="G58" i="36"/>
  <c r="L58" i="36" s="1"/>
  <c r="G19" i="36"/>
  <c r="L19" i="36" s="1"/>
  <c r="G49" i="36"/>
  <c r="L49" i="36" s="1"/>
  <c r="G50" i="36"/>
  <c r="L50" i="36" s="1"/>
  <c r="G57" i="36"/>
  <c r="L57" i="36" s="1"/>
  <c r="G63" i="36"/>
  <c r="L63" i="36" s="1"/>
  <c r="G61" i="36"/>
  <c r="L61" i="36" s="1"/>
  <c r="G29" i="36"/>
  <c r="L29" i="36" s="1"/>
  <c r="G37" i="36"/>
  <c r="L37" i="36" s="1"/>
  <c r="G60" i="36"/>
  <c r="L60" i="36" s="1"/>
  <c r="G36" i="36"/>
  <c r="L36" i="36" s="1"/>
  <c r="G22" i="36"/>
  <c r="L22" i="36" s="1"/>
  <c r="G55" i="36"/>
  <c r="L55" i="36" s="1"/>
  <c r="G34" i="36"/>
  <c r="L34" i="36" s="1"/>
  <c r="G21" i="36"/>
  <c r="L21" i="36" s="1"/>
  <c r="G67" i="36"/>
  <c r="L67" i="36" s="1"/>
  <c r="G62" i="36"/>
  <c r="L62" i="36" s="1"/>
  <c r="G68" i="36"/>
  <c r="L68" i="36" s="1"/>
  <c r="G41" i="36"/>
  <c r="L41" i="36" s="1"/>
  <c r="G31" i="36"/>
  <c r="L31" i="36" s="1"/>
  <c r="G32" i="36"/>
  <c r="L32" i="36" s="1"/>
  <c r="G33" i="36"/>
  <c r="L33" i="36" s="1"/>
  <c r="G47" i="36"/>
  <c r="L47" i="36" s="1"/>
  <c r="G46" i="36"/>
  <c r="L46" i="36" s="1"/>
  <c r="G43" i="36"/>
  <c r="L43" i="36" s="1"/>
  <c r="G42" i="36"/>
  <c r="L42" i="36" s="1"/>
  <c r="G45" i="36"/>
  <c r="L45" i="36" s="1"/>
  <c r="L83" i="36"/>
  <c r="G73" i="36"/>
  <c r="L73" i="36" s="1"/>
  <c r="G82" i="36"/>
  <c r="L82" i="36" s="1"/>
  <c r="G81" i="36"/>
  <c r="L81" i="36" s="1"/>
  <c r="G77" i="36"/>
  <c r="L77" i="36" s="1"/>
  <c r="G79" i="36"/>
  <c r="L79" i="36" s="1"/>
  <c r="G13" i="36"/>
  <c r="L13" i="36" s="1"/>
  <c r="L84" i="36"/>
  <c r="G71" i="36"/>
  <c r="L71" i="36" s="1"/>
  <c r="G70" i="36"/>
  <c r="L70" i="36" s="1"/>
  <c r="G80" i="36"/>
  <c r="L80" i="36" s="1"/>
  <c r="G12" i="36"/>
  <c r="L12" i="36" s="1"/>
  <c r="G78" i="36"/>
  <c r="L78" i="36" s="1"/>
  <c r="G15" i="36"/>
  <c r="L15" i="36" s="1"/>
  <c r="G75" i="36"/>
  <c r="L75" i="36" s="1"/>
  <c r="G11" i="36"/>
  <c r="L11" i="36" s="1"/>
  <c r="G17" i="36"/>
  <c r="L17" i="36" s="1"/>
  <c r="G72" i="36"/>
  <c r="L72" i="36" s="1"/>
  <c r="G76" i="36"/>
  <c r="L76" i="36" s="1"/>
  <c r="G74" i="36"/>
  <c r="L74" i="36" s="1"/>
  <c r="G14" i="36"/>
  <c r="L14" i="36" s="1"/>
  <c r="L113" i="36"/>
  <c r="L106" i="36"/>
  <c r="L111" i="36"/>
  <c r="L110" i="36"/>
  <c r="L112" i="36"/>
  <c r="L107" i="36"/>
  <c r="L91" i="36"/>
  <c r="L89" i="36"/>
  <c r="L104" i="36"/>
  <c r="L102" i="36"/>
  <c r="L90" i="36"/>
  <c r="L88" i="36"/>
  <c r="L93" i="36"/>
  <c r="L100" i="36"/>
  <c r="L98" i="36"/>
  <c r="L96" i="36"/>
  <c r="L94" i="36"/>
  <c r="L92" i="36"/>
  <c r="L105" i="36"/>
  <c r="L103" i="36"/>
  <c r="L101" i="36"/>
  <c r="L99" i="36"/>
  <c r="L97" i="36"/>
  <c r="L95" i="36"/>
  <c r="L87" i="36"/>
  <c r="L86" i="36"/>
  <c r="L85" i="36"/>
  <c r="F16" i="53"/>
  <c r="F18" i="53" s="1"/>
  <c r="F20" i="53" s="1"/>
  <c r="K2086" i="9" l="1"/>
  <c r="L2086" i="9" s="1"/>
  <c r="G23" i="36"/>
  <c r="L23" i="36" s="1"/>
  <c r="G24" i="36"/>
  <c r="L24" i="36" s="1"/>
  <c r="K2111" i="9"/>
  <c r="L2111" i="9" s="1"/>
  <c r="G27" i="36" s="1"/>
  <c r="L27" i="36" s="1"/>
  <c r="K2110" i="9" l="1"/>
  <c r="L2110" i="9" s="1"/>
  <c r="G26" i="36" s="1"/>
  <c r="L26" i="36" s="1"/>
  <c r="G25" i="36"/>
  <c r="L25" i="36" s="1"/>
  <c r="K2112" i="9"/>
  <c r="L2112" i="9" s="1"/>
  <c r="G28" i="36" s="1"/>
  <c r="L28" i="36" s="1"/>
  <c r="L8" i="36" l="1"/>
  <c r="L125" i="36"/>
  <c r="K2042" i="9"/>
  <c r="L2042" i="9" s="1"/>
  <c r="K2044" i="9"/>
  <c r="L2044" i="9" s="1"/>
  <c r="K2041" i="9"/>
  <c r="L2041" i="9" s="1"/>
  <c r="K2043" i="9"/>
  <c r="L2043" i="9" s="1"/>
  <c r="K2150" i="9"/>
  <c r="I2150" i="9"/>
</calcChain>
</file>

<file path=xl/sharedStrings.xml><?xml version="1.0" encoding="utf-8"?>
<sst xmlns="http://schemas.openxmlformats.org/spreadsheetml/2006/main" count="20414" uniqueCount="3153">
  <si>
    <t>PELTRE</t>
  </si>
  <si>
    <t>MARFIL</t>
  </si>
  <si>
    <t>GOLDEN OAK</t>
  </si>
  <si>
    <t>NATURAL OAK</t>
  </si>
  <si>
    <t>BLANCO</t>
  </si>
  <si>
    <t>NEGRO</t>
  </si>
  <si>
    <t>PRESENTACIÓN</t>
  </si>
  <si>
    <t>tira</t>
  </si>
  <si>
    <t>DESCRIPCIÓN PERFILES PRINCIPALES</t>
  </si>
  <si>
    <t>FACTURACIÓN    u$s</t>
  </si>
  <si>
    <t>GRIS METALIZADO</t>
  </si>
  <si>
    <t>FI10</t>
  </si>
  <si>
    <t>FI25</t>
  </si>
  <si>
    <t>GRIS GRAFITO</t>
  </si>
  <si>
    <t>NOGAL</t>
  </si>
  <si>
    <t>Negro</t>
  </si>
  <si>
    <t>un</t>
  </si>
  <si>
    <t>GRIS</t>
  </si>
  <si>
    <t>CE620020</t>
  </si>
  <si>
    <t>CE625520</t>
  </si>
  <si>
    <t>CE621020</t>
  </si>
  <si>
    <t>CE625220</t>
  </si>
  <si>
    <t>CE415015</t>
  </si>
  <si>
    <t>CE626305</t>
  </si>
  <si>
    <t>CE626340</t>
  </si>
  <si>
    <t>CE626380</t>
  </si>
  <si>
    <t>CE406158</t>
  </si>
  <si>
    <t>CE627902</t>
  </si>
  <si>
    <t>CE628420</t>
  </si>
  <si>
    <t>CE627905</t>
  </si>
  <si>
    <t>CE62002000</t>
  </si>
  <si>
    <t>CE62102000</t>
  </si>
  <si>
    <t>CE62630500</t>
  </si>
  <si>
    <t>CE62634000</t>
  </si>
  <si>
    <t>CE62638000</t>
  </si>
  <si>
    <t>CE62002040</t>
  </si>
  <si>
    <t>CE62102040</t>
  </si>
  <si>
    <t>CE62630540</t>
  </si>
  <si>
    <t>CE62634040</t>
  </si>
  <si>
    <t>CE62638040</t>
  </si>
  <si>
    <t>CE626640/1</t>
  </si>
  <si>
    <t>CE626640/2</t>
  </si>
  <si>
    <t>CE626620/1</t>
  </si>
  <si>
    <t>CE626620/2</t>
  </si>
  <si>
    <t>CE626631/1</t>
  </si>
  <si>
    <t>CE626631/2</t>
  </si>
  <si>
    <t>CE413833</t>
  </si>
  <si>
    <t>CE413825</t>
  </si>
  <si>
    <t>CE413829</t>
  </si>
  <si>
    <t>CE414564</t>
  </si>
  <si>
    <t>CE41382900</t>
  </si>
  <si>
    <t>CE41383300</t>
  </si>
  <si>
    <t>CE41382500</t>
  </si>
  <si>
    <t>CE41383340</t>
  </si>
  <si>
    <t>CE41382540</t>
  </si>
  <si>
    <t>Blanca</t>
  </si>
  <si>
    <t>FI01</t>
  </si>
  <si>
    <t>FI02</t>
  </si>
  <si>
    <t>FI22</t>
  </si>
  <si>
    <t>FI11</t>
  </si>
  <si>
    <t>FI06</t>
  </si>
  <si>
    <t>FI08</t>
  </si>
  <si>
    <t>FI09</t>
  </si>
  <si>
    <t>FI14</t>
  </si>
  <si>
    <t>Marron</t>
  </si>
  <si>
    <t>Kit Tope Lateral Life</t>
  </si>
  <si>
    <t>Marfil</t>
  </si>
  <si>
    <t>Gris</t>
  </si>
  <si>
    <t>Hoja DC 58-85</t>
  </si>
  <si>
    <t>Hoja DC 58-100</t>
  </si>
  <si>
    <t>Hoja DC 58-85 apertura ext.</t>
  </si>
  <si>
    <t>Hoja DC 58-69</t>
  </si>
  <si>
    <t>Hoja DC 58-100 apertura ext.</t>
  </si>
  <si>
    <t>Hoja DC 58-69 apertura ext.</t>
  </si>
  <si>
    <t>Poste DZ 36</t>
  </si>
  <si>
    <t>Batiente DC 58</t>
  </si>
  <si>
    <t>Adaptador DC 58 mm</t>
  </si>
  <si>
    <t>Marco DC 58 x 50</t>
  </si>
  <si>
    <t>Masa</t>
  </si>
  <si>
    <t>Sin foliado</t>
  </si>
  <si>
    <t>MARRÓN</t>
  </si>
  <si>
    <t>BLANCA</t>
  </si>
  <si>
    <t>WENGUE</t>
  </si>
  <si>
    <t>GREY OAK</t>
  </si>
  <si>
    <t>Sólo aluminios y accesorios</t>
  </si>
  <si>
    <t>ANOD NAT</t>
  </si>
  <si>
    <t>Sólo aluminios</t>
  </si>
  <si>
    <t>Folio</t>
  </si>
  <si>
    <t>Marco MQ 34</t>
  </si>
  <si>
    <t>Guia inferior de Hoja MQ 59</t>
  </si>
  <si>
    <t>Paño Fijo Life</t>
  </si>
  <si>
    <t>MARRON</t>
  </si>
  <si>
    <t>GENERICA</t>
  </si>
  <si>
    <t>Embellecedor Refuerzo 40x60</t>
  </si>
  <si>
    <t>Perfil Clipable 15x24 mm</t>
  </si>
  <si>
    <t>Remate interior 40x10 mm</t>
  </si>
  <si>
    <t>Acople 20x3</t>
  </si>
  <si>
    <t>Acople 25x8</t>
  </si>
  <si>
    <t>Acople 25x28</t>
  </si>
  <si>
    <t>Tapa Canal Herraje</t>
  </si>
  <si>
    <t>Remate 15x15 mm</t>
  </si>
  <si>
    <t>Remate 18x18 mm</t>
  </si>
  <si>
    <t>Remate 18x26 mm</t>
  </si>
  <si>
    <t>Remate interior 25 x 3 mm</t>
  </si>
  <si>
    <t>Compensador de Marco 58 x 30 mm</t>
  </si>
  <si>
    <t>Contravidrios 6,5 mm</t>
  </si>
  <si>
    <t>Contravidrios 10,5 mm</t>
  </si>
  <si>
    <t>Contravidrios 13,5 mm</t>
  </si>
  <si>
    <t>Contravidrios 18,5 mm</t>
  </si>
  <si>
    <t>Contravidrios 22,5 mm</t>
  </si>
  <si>
    <t>Contravidrios 28,5 mm</t>
  </si>
  <si>
    <t>Contravidrios 32,5 mm</t>
  </si>
  <si>
    <t>Refuerzo 30 x 30 mm</t>
  </si>
  <si>
    <t>Refuerzo 50 x 10 mm</t>
  </si>
  <si>
    <t>Refuerzo Hoja DC 100</t>
  </si>
  <si>
    <t>Refuerzo pesado Hoja DC 100</t>
  </si>
  <si>
    <t>Refuerzo 25 x 15 mm</t>
  </si>
  <si>
    <t>Refuerzo abierto 30 x 35 mm</t>
  </si>
  <si>
    <t>Refuerzo abiero 30 x 20 mm</t>
  </si>
  <si>
    <t>Refuerzo 40 x 60 mm</t>
  </si>
  <si>
    <t>Refuerzo 25 x 50 mm</t>
  </si>
  <si>
    <t>Refuerzo Redondo Ø48 mm</t>
  </si>
  <si>
    <t>Refuerzo abierto 15 x 14 mm</t>
  </si>
  <si>
    <t>Refuerzo abierto plegado 30 x 35 mm</t>
  </si>
  <si>
    <t>Refuerzo 34 x 25-30 mm</t>
  </si>
  <si>
    <t>Refuerzo abierto 37 x 15 mm</t>
  </si>
  <si>
    <t>Umbral DC 58 mm</t>
  </si>
  <si>
    <t>Aluminio</t>
  </si>
  <si>
    <t>Tapa ranura DZ</t>
  </si>
  <si>
    <t>Encuentro de Hoja DZ</t>
  </si>
  <si>
    <t>Porta Felpa Hoja DC</t>
  </si>
  <si>
    <t>Estabilizador de Hoja MQ 59</t>
  </si>
  <si>
    <t>Guia Superior MQ 59</t>
  </si>
  <si>
    <t>Encuentro Life</t>
  </si>
  <si>
    <t>Herraje Suspendido MQ 59</t>
  </si>
  <si>
    <t>Herraje DZ MQ 59</t>
  </si>
  <si>
    <t>Rueda Hoja 34</t>
  </si>
  <si>
    <t>Soporte Hoja MQ</t>
  </si>
  <si>
    <t>Cierre Life</t>
  </si>
  <si>
    <t>Tope Superior Life</t>
  </si>
  <si>
    <t>Rueda Life 30 kg</t>
  </si>
  <si>
    <t>Rueda Life 70 kg</t>
  </si>
  <si>
    <t>Kit Cortaviento Life</t>
  </si>
  <si>
    <t>Kit escuadra de poste Life</t>
  </si>
  <si>
    <t>Kit Patines Guillotina</t>
  </si>
  <si>
    <t>Kit Remanente Batiente DC 58</t>
  </si>
  <si>
    <t>Aluminio / Acc</t>
  </si>
  <si>
    <t>Kit Union Umbral DC 58</t>
  </si>
  <si>
    <t>Puente de Acristalar DZ 36</t>
  </si>
  <si>
    <t>Puente de Acristalar DZ 58</t>
  </si>
  <si>
    <t>Escuadra Poste DZ 36</t>
  </si>
  <si>
    <t>Kit escuadra Poste DZF 36</t>
  </si>
  <si>
    <t>Cortaviento DZ 36</t>
  </si>
  <si>
    <t>Tope Amortiguador DZ</t>
  </si>
  <si>
    <t>Calzo 2 mm</t>
  </si>
  <si>
    <t>Calzo 4 mm</t>
  </si>
  <si>
    <t>Calzo 5 mm</t>
  </si>
  <si>
    <t>Calzo 6 mm</t>
  </si>
  <si>
    <t>Kit Tapa Perfil Clipable 15 x 24 mm</t>
  </si>
  <si>
    <t>Rojo</t>
  </si>
  <si>
    <t>Amarillo</t>
  </si>
  <si>
    <t>Acc</t>
  </si>
  <si>
    <t>Fibra Golden Oak</t>
  </si>
  <si>
    <t>Fibra Gris Metalizado</t>
  </si>
  <si>
    <t>Fibra Nogal</t>
  </si>
  <si>
    <t>Fibra Gris Grafito</t>
  </si>
  <si>
    <t>Fibra Peltre</t>
  </si>
  <si>
    <t>FI16</t>
  </si>
  <si>
    <t>FI27</t>
  </si>
  <si>
    <t>GRAFITO</t>
  </si>
  <si>
    <t>Paquete 2 juegos</t>
  </si>
  <si>
    <t>Paquete x Unidad</t>
  </si>
  <si>
    <t>Paq</t>
  </si>
  <si>
    <t>Bolsa</t>
  </si>
  <si>
    <t>Unidad</t>
  </si>
  <si>
    <t>Rollo x ml</t>
  </si>
  <si>
    <t>DESCUENTOS</t>
  </si>
  <si>
    <t>Unitario en u$s</t>
  </si>
  <si>
    <t>Total en u$s</t>
  </si>
  <si>
    <t xml:space="preserve">TOTAL </t>
  </si>
  <si>
    <t>PRECIO FCA BUENOS AIRES</t>
  </si>
  <si>
    <t xml:space="preserve">SON DOLARES:  </t>
  </si>
  <si>
    <t xml:space="preserve">PLAZO:   </t>
  </si>
  <si>
    <t>BANCO CORRESPONSAL: A CONFIRMAR</t>
  </si>
  <si>
    <t xml:space="preserve">FECHA DE EMBARQUE:  </t>
  </si>
  <si>
    <t xml:space="preserve">FORMA DE PAGO:  </t>
  </si>
  <si>
    <t xml:space="preserve">OBSERVACIONES: </t>
  </si>
  <si>
    <t xml:space="preserve">LAS FECHAS DE EMBARQUE ESTAN CONDICIONADAS DE ACUERDO AL DESARROLLO DE NUESTROS </t>
  </si>
  <si>
    <t xml:space="preserve">PROGRAMAS DE PRODUCCION, DISPONIBILIDAD DE TRANSPORTE Y RECEPCION DE LA PRESENTE </t>
  </si>
  <si>
    <t xml:space="preserve">FACTURA PROFORMA DEBIDAMENTE ACEPTADA. LAS CANTIDADES CONFIRMADAS EN LA PRESENTE </t>
  </si>
  <si>
    <t>PROFORMA CONSTITUYEN CONTRATO DE ENTREGA SUJETAS A FECHAS DE EMBARQUE.</t>
  </si>
  <si>
    <t>ACEPTAMOS TODOS LOS TERMINOS Y CONDICIONES ESTABLECIDOS POR LA PRESENTE FACTURA</t>
  </si>
  <si>
    <t>PROFORMA:</t>
  </si>
  <si>
    <t>Firma del Comprador</t>
  </si>
  <si>
    <t>ACC</t>
  </si>
  <si>
    <t>Presentacion ML / UN</t>
  </si>
  <si>
    <t>Complemento 12 mm</t>
  </si>
  <si>
    <t>CE41382940</t>
  </si>
  <si>
    <t>B.KL01.700X2050BSH</t>
  </si>
  <si>
    <t>B.KL01.800X2050BSH</t>
  </si>
  <si>
    <t>B.KL01.900X2050BSH</t>
  </si>
  <si>
    <t>B.KL01.800X2400BSH</t>
  </si>
  <si>
    <t>B.KL01.900X2400BSH</t>
  </si>
  <si>
    <t>N.KA10.700X2050BSH</t>
  </si>
  <si>
    <t>N.KA10.800X2050BSH</t>
  </si>
  <si>
    <t>N.KA10.900X2050BSH</t>
  </si>
  <si>
    <t>N.KA10.800X2400BSH</t>
  </si>
  <si>
    <t>N.KA10.900X2400BSH</t>
  </si>
  <si>
    <t>B.KA10.900X2050NH7</t>
  </si>
  <si>
    <t>N.KA10.900X2050NH7</t>
  </si>
  <si>
    <t>B.2400H100B</t>
  </si>
  <si>
    <t>B.2400H140B</t>
  </si>
  <si>
    <t>B.2400H180B</t>
  </si>
  <si>
    <t>B.2400H220B</t>
  </si>
  <si>
    <t>N.2400H100B</t>
  </si>
  <si>
    <t>N.2400H140B</t>
  </si>
  <si>
    <t>N.2400H180B</t>
  </si>
  <si>
    <t>N.2400H220B</t>
  </si>
  <si>
    <t>SR08210SS</t>
  </si>
  <si>
    <t>SR08210SB</t>
  </si>
  <si>
    <t>10-5600-V7</t>
  </si>
  <si>
    <t>10-5644-3T</t>
  </si>
  <si>
    <t>10-5644-1Q</t>
  </si>
  <si>
    <t>10-5053-V7</t>
  </si>
  <si>
    <t>10-5053-1Q</t>
  </si>
  <si>
    <t>10-5200-V7</t>
  </si>
  <si>
    <t>10-5200-3T</t>
  </si>
  <si>
    <t>10-5200-1Q</t>
  </si>
  <si>
    <t>10-5118-V7</t>
  </si>
  <si>
    <t>10-5118-3T</t>
  </si>
  <si>
    <t>10-5118-1Q</t>
  </si>
  <si>
    <t>10-3956-V7</t>
  </si>
  <si>
    <t>10-3956-3T</t>
  </si>
  <si>
    <t>10-3956-1Q</t>
  </si>
  <si>
    <t>Resbalon de Hoja</t>
  </si>
  <si>
    <t>Pieza de Clipar</t>
  </si>
  <si>
    <t>Escuadra para Remates Interiores</t>
  </si>
  <si>
    <t>CE626607</t>
  </si>
  <si>
    <t>CE626608</t>
  </si>
  <si>
    <t>CE627910</t>
  </si>
  <si>
    <t>FI12</t>
  </si>
  <si>
    <t>Poste DC 58</t>
  </si>
  <si>
    <t>-</t>
  </si>
  <si>
    <t>Tapa Umbral DC 58 mm</t>
  </si>
  <si>
    <t>JET BLACK</t>
  </si>
  <si>
    <t>GRIS MET</t>
  </si>
  <si>
    <t>Union Oculta de Marco</t>
  </si>
  <si>
    <t>Sin Folio</t>
  </si>
  <si>
    <t>tiras</t>
  </si>
  <si>
    <t>Refuerzo 32 x 20 - 15 mm</t>
  </si>
  <si>
    <t>Encuentro Jumbo  BCO</t>
  </si>
  <si>
    <t>Encuentro Jumbo MFIL</t>
  </si>
  <si>
    <t>Encuentro Jumbo MAR GOL</t>
  </si>
  <si>
    <t>Encuentro Jumbo GRIS MET</t>
  </si>
  <si>
    <t>Encuentro Jumbo MAR NOG</t>
  </si>
  <si>
    <t>Encuentro Jumbo GRIS GRAF</t>
  </si>
  <si>
    <t>Encuentro Jumbo MFIL PEL</t>
  </si>
  <si>
    <t>Encuentro Jumbo MAR GREY</t>
  </si>
  <si>
    <t>Refuerzo 15x35 mm</t>
  </si>
  <si>
    <t>Refuerzo 20x15 mm</t>
  </si>
  <si>
    <t>Refuerzo Hoja Jumbo</t>
  </si>
  <si>
    <t>Cortaviento interior Jumbo</t>
  </si>
  <si>
    <t>Cortaviento exterior Jumbo</t>
  </si>
  <si>
    <t>Desagüe Jumbo</t>
  </si>
  <si>
    <t>Tapa Guía adicional Jumbo</t>
  </si>
  <si>
    <t>Adaptador encuentro central Jumbo</t>
  </si>
  <si>
    <t>Suplemento fijo DZ</t>
  </si>
  <si>
    <t>Guía Jumbo ANOD NAT</t>
  </si>
  <si>
    <t>SIN FOLIO</t>
  </si>
  <si>
    <t>Tira</t>
  </si>
  <si>
    <t>Guía Advance ANOD NAT</t>
  </si>
  <si>
    <t>Guía Prime ANOD NAT</t>
  </si>
  <si>
    <t>Kit Escuadra EcoLife</t>
  </si>
  <si>
    <t>Refuerzo abierto 20x23 mm</t>
  </si>
  <si>
    <t>Refuerzo abierto 26x17-22 mm</t>
  </si>
  <si>
    <t>Tapa Encuentro DZ</t>
  </si>
  <si>
    <t>FI28</t>
  </si>
  <si>
    <t>Adaptador refuerzo 20x23</t>
  </si>
  <si>
    <t>Cortaviento  Advance</t>
  </si>
  <si>
    <t>Tapa Embellecedor Ref 20x23</t>
  </si>
  <si>
    <t>BLANCA.</t>
  </si>
  <si>
    <t>Perfil Ventiluz</t>
  </si>
  <si>
    <t>Codigo</t>
  </si>
  <si>
    <t>u$d</t>
  </si>
  <si>
    <t>PISOS</t>
  </si>
  <si>
    <t>U$D DESC</t>
  </si>
  <si>
    <t>Por TECNOPERFILES SA</t>
  </si>
  <si>
    <t>LENGA</t>
  </si>
  <si>
    <t>unidad</t>
  </si>
  <si>
    <t xml:space="preserve">Hoja Jumbo </t>
  </si>
  <si>
    <t xml:space="preserve">Marco adicional Jumbo </t>
  </si>
  <si>
    <t xml:space="preserve">Tapa Jumbo </t>
  </si>
  <si>
    <t xml:space="preserve">Guía adicional Jumbo </t>
  </si>
  <si>
    <t xml:space="preserve">Encuentro Jumbo </t>
  </si>
  <si>
    <t xml:space="preserve">Hoja Advance </t>
  </si>
  <si>
    <t xml:space="preserve">Hoja Prime </t>
  </si>
  <si>
    <t xml:space="preserve">Tapa Prime </t>
  </si>
  <si>
    <t xml:space="preserve">Encuentro Prime </t>
  </si>
  <si>
    <t xml:space="preserve">Hoja EcoLife </t>
  </si>
  <si>
    <t xml:space="preserve">Hoja EcoLife ap ext </t>
  </si>
  <si>
    <t>FI24</t>
  </si>
  <si>
    <t>FI18</t>
  </si>
  <si>
    <t xml:space="preserve">Hoja EuroLife </t>
  </si>
  <si>
    <t xml:space="preserve">Marco EuroLife </t>
  </si>
  <si>
    <t>BB800X2050</t>
  </si>
  <si>
    <t>B800X2050A140</t>
  </si>
  <si>
    <t>N700X2050A100</t>
  </si>
  <si>
    <t>BPD01</t>
  </si>
  <si>
    <t>BPI01</t>
  </si>
  <si>
    <t>Refuerzo Euro Life</t>
  </si>
  <si>
    <t>Tope Amortiguador Euro Life</t>
  </si>
  <si>
    <t>Kits</t>
  </si>
  <si>
    <t>LOS PRECIOS NO INCLUYEN IVA</t>
  </si>
  <si>
    <t>Cortaviento  31230</t>
  </si>
  <si>
    <t>Marco Movil Fijo Advance</t>
  </si>
  <si>
    <t>Tapa Movil Fijo Advance</t>
  </si>
  <si>
    <t>Remate interior 60x10 mm</t>
  </si>
  <si>
    <t>Union Oculta de Eco</t>
  </si>
  <si>
    <t>Refuerzo Movil Fijo Advance</t>
  </si>
  <si>
    <t>Suplemento Guia Jumbo</t>
  </si>
  <si>
    <t>Suplemento Guia Prime</t>
  </si>
  <si>
    <t>Tapa suplemento Guia</t>
  </si>
  <si>
    <t>Aleta de Clavado</t>
  </si>
  <si>
    <t>Aleta de clavadio Eco</t>
  </si>
  <si>
    <t>Cortaviento  Eco LIFE</t>
  </si>
  <si>
    <t>Contravidrios EcoSlide</t>
  </si>
  <si>
    <t xml:space="preserve">Cortaviento Marco Monoriel </t>
  </si>
  <si>
    <t>NEGRA</t>
  </si>
  <si>
    <t xml:space="preserve">Hoja MiniSlide </t>
  </si>
  <si>
    <t xml:space="preserve">Encuentro MiniSlide </t>
  </si>
  <si>
    <t>Encuentro Prime 74</t>
  </si>
  <si>
    <t>Marco Adicional Prime</t>
  </si>
  <si>
    <t>Marco DC 58 x 55</t>
  </si>
  <si>
    <t>Marco Evolution</t>
  </si>
  <si>
    <t>Hoja Evolution</t>
  </si>
  <si>
    <t>Poste Evolution</t>
  </si>
  <si>
    <t>Tapa Evolution</t>
  </si>
  <si>
    <t>Tapa Hoja Evolution</t>
  </si>
  <si>
    <t>Refuerzo Hoja Evolution</t>
  </si>
  <si>
    <t>Refuerzo 40 x 30 mm</t>
  </si>
  <si>
    <t>Guía Umbral Evolution</t>
  </si>
  <si>
    <t>Guía Dintel Evolution</t>
  </si>
  <si>
    <t>Adaptador Cerradero Evolution</t>
  </si>
  <si>
    <t>Adaptador Cremona Evolution</t>
  </si>
  <si>
    <t>Puente de Acristalar 70</t>
  </si>
  <si>
    <t>Escuadra Poste 70</t>
  </si>
  <si>
    <t>Suplemento Galce Evolution</t>
  </si>
  <si>
    <t>110201000C</t>
  </si>
  <si>
    <t>110211000C</t>
  </si>
  <si>
    <t>110301000C</t>
  </si>
  <si>
    <t>110311000C</t>
  </si>
  <si>
    <t>112201000C</t>
  </si>
  <si>
    <t>112221000C</t>
  </si>
  <si>
    <t>112431000C</t>
  </si>
  <si>
    <t>112501000C</t>
  </si>
  <si>
    <t>112601000C</t>
  </si>
  <si>
    <t>410061000C</t>
  </si>
  <si>
    <t>410181000C</t>
  </si>
  <si>
    <t>913051000C</t>
  </si>
  <si>
    <t>913161000C</t>
  </si>
  <si>
    <t>112231000C</t>
  </si>
  <si>
    <t>ALPINE</t>
  </si>
  <si>
    <t>Machimbre 100  x 18</t>
  </si>
  <si>
    <t>Cover 150 x 6 mm</t>
  </si>
  <si>
    <t>Perfil L</t>
  </si>
  <si>
    <t>Tapa Advance</t>
  </si>
  <si>
    <t>Encuentro advance</t>
  </si>
  <si>
    <t>Remate interior 80 x 10 mm</t>
  </si>
  <si>
    <t>Hoja MQ 38</t>
  </si>
  <si>
    <t>Marco Mosquitero 56</t>
  </si>
  <si>
    <t xml:space="preserve">Embellecedor Ref 20x33 mm </t>
  </si>
  <si>
    <t>Herraje Fijo MQ 59</t>
  </si>
  <si>
    <t>Refuerzo MQ 38</t>
  </si>
  <si>
    <t>Presentacion</t>
  </si>
  <si>
    <t xml:space="preserve">peso OK </t>
  </si>
  <si>
    <t>Perfil de PVC  Hoja Dz 46-89 BLANCO</t>
  </si>
  <si>
    <t xml:space="preserve">Perfil de PVC LAMINADO Hoja Dz 46-89 GOLDEN OAK </t>
  </si>
  <si>
    <t xml:space="preserve">Perfil de PVC LAMINADO Hoja Dz 46-89 NATURAL OAK </t>
  </si>
  <si>
    <t xml:space="preserve">Perfil de PVC LAMINADO Hoja Dz 46-89 VERDE </t>
  </si>
  <si>
    <t xml:space="preserve">Perfil de PVC LAMINADO Hoja Dz 46-89 CHERRY </t>
  </si>
  <si>
    <t xml:space="preserve">Perfil de PVC LAMINADO Hoja Dz 46-89 GRIS METALIZADO </t>
  </si>
  <si>
    <t xml:space="preserve">Perfil de PVC LAMINADO Hoja Dz 46-89 NOGAL </t>
  </si>
  <si>
    <t xml:space="preserve">Perfil de PVC LAMINADO Hoja Dz 46-89 GRIS GRAFITO </t>
  </si>
  <si>
    <t xml:space="preserve">Perfil de PVC LAMINADO Hoja Dz 46-89 NEGRO </t>
  </si>
  <si>
    <t xml:space="preserve">Perfil de PVC LAMINADO Hoja Dz 46-89 PELTRE </t>
  </si>
  <si>
    <t xml:space="preserve">Perfil de PVC LAMINADO Hoja Dz 46-89 SIPO </t>
  </si>
  <si>
    <t xml:space="preserve">Perfil de PVC LAMINADO Hoja Dz 46-89 SAPELLI </t>
  </si>
  <si>
    <t xml:space="preserve">Perfil de PVC LAMINADO Hoja Dz 46-89 WENGUE </t>
  </si>
  <si>
    <t xml:space="preserve">Perfil de PVC LAMINADO Hoja Dz 46-89 GREY OAK </t>
  </si>
  <si>
    <t xml:space="preserve">Perfil de PVC LAMINADO Hoja Dz 46-89 JET BLACK </t>
  </si>
  <si>
    <t xml:space="preserve">Perfil de PVC Hoja Dz 46-89 MARFIL </t>
  </si>
  <si>
    <t xml:space="preserve">Perfil de PVC Hoja Dz 46-74 BLANCO </t>
  </si>
  <si>
    <t xml:space="preserve">Perfil de PVC LAMINADO Hoja Dz 46-74 GOLDEN OAK </t>
  </si>
  <si>
    <t xml:space="preserve">Perfil de PVC LAMINADO Hoja Dz 46-74 NATURAL OAK </t>
  </si>
  <si>
    <t xml:space="preserve">Perfil de PVC LAMINADO Hoja Dz 46-74 VERDE </t>
  </si>
  <si>
    <t xml:space="preserve">Perfil de PVC LAMINADO Hoja Dz 46-74 CHERRY </t>
  </si>
  <si>
    <t xml:space="preserve">Perfil de PVC LAMINADO Hoja Dz 46-74 GRIS METALIZADO </t>
  </si>
  <si>
    <t xml:space="preserve">Perfil de PVC LAMINADO Hoja Dz 46-74 NOGAL </t>
  </si>
  <si>
    <t xml:space="preserve">Perfil de PVC LAMINADO Hoja Dz 46-74 GRIS GRAFITO </t>
  </si>
  <si>
    <t xml:space="preserve">Perfil de PVC LAMINADO Hoja Dz 46-74 NEGRO </t>
  </si>
  <si>
    <t xml:space="preserve">Perfil de PVC LAMINADO Hoja Dz 46-74 PELTRE </t>
  </si>
  <si>
    <t xml:space="preserve">Perfil de PVC LAMINADO Hoja Dz 46-74 SIPO </t>
  </si>
  <si>
    <t xml:space="preserve">Perfil de PVC LAMINADO Hoja Dz 46-74 SAPELLI </t>
  </si>
  <si>
    <t xml:space="preserve">Perfil de PVC LAMINADO Hoja Dz 46-74 WENGUE </t>
  </si>
  <si>
    <t xml:space="preserve">Perfil de PVC LAMINADO Hoja Dz 46-74 GREY OAK </t>
  </si>
  <si>
    <t xml:space="preserve">Perfil de PVC LAMINADO Hoja Dz 46-74 JET BLACK </t>
  </si>
  <si>
    <t xml:space="preserve">Perfil de PVC Hoja Dz 46-74 MARFIL </t>
  </si>
  <si>
    <t xml:space="preserve">Perfil de PVC Hoja Dz 36-74 BLANCO </t>
  </si>
  <si>
    <t xml:space="preserve">Perfil de PVC LAMINADO Hoja Dz 36-74 GOLDEN OAK </t>
  </si>
  <si>
    <t xml:space="preserve">Perfil de PVC LAMINADO Hoja Dz 36-74 NATURAL OAK </t>
  </si>
  <si>
    <t xml:space="preserve">Perfil de PVC LAMINADO Hoja Dz 36-74 VERDE </t>
  </si>
  <si>
    <t xml:space="preserve">Perfil de PVC LAMINADO Hoja Dz 36-74 CHERRY </t>
  </si>
  <si>
    <t>Perfil de PVC LAMINADO Hoja Dz 36-74 GRIS METALIZADO</t>
  </si>
  <si>
    <t xml:space="preserve">Perfil de PVC LAMINADO Hoja Dz 36-74 NOGAL </t>
  </si>
  <si>
    <t>Perfil de PVC LAMINADO Hoja Dz 36-74 GRIS GRAFITO</t>
  </si>
  <si>
    <t>Perfil de PVC LAMINADO Hoja Dz 36-74 NEGRO</t>
  </si>
  <si>
    <t xml:space="preserve">Perfil de PVC LAMINADO Hoja Dz 36-74 PELTRE </t>
  </si>
  <si>
    <t xml:space="preserve">Perfil de PVC LAMINADO Hoja Dz 36-74 SIPO </t>
  </si>
  <si>
    <t>Perfil de PVC LAMINADO Hoja Dz 36-74 SIPO</t>
  </si>
  <si>
    <t xml:space="preserve">Perfil de PVC LAMINADO Hoja Dz 36-74 SAPELLI </t>
  </si>
  <si>
    <t>Perfil de PVC LAMINADO Hoja Dz 36-74 WENGUE</t>
  </si>
  <si>
    <t xml:space="preserve">Perfil de PVC LAMINADO Hoja Dz 36-74 GREY OAK  </t>
  </si>
  <si>
    <t xml:space="preserve">Perfil de PVC LAMINADO Hoja Dz 36-74 JET BLACK </t>
  </si>
  <si>
    <t xml:space="preserve">Perfil de PVC Hoja Dz 36-74 MARFIL </t>
  </si>
  <si>
    <t xml:space="preserve">Perfil de PVC LAMINADO Hoja Dz 36-74 GRIS METALIZADO </t>
  </si>
  <si>
    <t xml:space="preserve">Perfil de PVC LAMINADO Hoja Dz 36-74 GRIS GRAFITO </t>
  </si>
  <si>
    <t>Perfil de PVC LAMINADO Hoja Dz 36-74 GOLDEN OAK</t>
  </si>
  <si>
    <t xml:space="preserve">Perfil de PVC LAMINADO Hoja Dz 36-74 NEGRO </t>
  </si>
  <si>
    <t xml:space="preserve">Perfil de PVC LAMINADO Hoja Dz 36-74 GREY OAK </t>
  </si>
  <si>
    <t xml:space="preserve">Perfil de PVC Hoja DC 58-85 BLANCO </t>
  </si>
  <si>
    <t xml:space="preserve">Perfil de PVC LAMINADO Hoja DC 58-85 GOLDEN OAK </t>
  </si>
  <si>
    <t xml:space="preserve">Perfil de PVC LAMINADO Hoja DC 58-85 NATURAL OAK </t>
  </si>
  <si>
    <t xml:space="preserve">Perfil de PVC LAMINADO Hoja DC 58-85 VERDE </t>
  </si>
  <si>
    <t xml:space="preserve">Perfil de PVC LAMINADO Hoja DC 58-85 CHERRY </t>
  </si>
  <si>
    <t>Perfil de PVC LAMINADO Hoja DC 58-85 CHERRY</t>
  </si>
  <si>
    <t xml:space="preserve">Perfil de PVC LAMINADO Hoja DC 58-85 GRIS METALIZADO </t>
  </si>
  <si>
    <t>Perfil de PVC LAMINADO Hoja DC 58-85 GRIS METALIZADO</t>
  </si>
  <si>
    <t>Perfil de PVC LAMINADO Hoja DC 58-85 NOGAL</t>
  </si>
  <si>
    <t xml:space="preserve">Perfil de PVC LAMINADO Hoja DC 58-85 NOGAL </t>
  </si>
  <si>
    <t xml:space="preserve">Perfil de PVC LAMINADO Hoja DC 58-85 GRIS GRAFITO </t>
  </si>
  <si>
    <t>Perfil de PVC LAMINADO Hoja DC 58-85 GRIS GRAFITO</t>
  </si>
  <si>
    <t xml:space="preserve">Perfil de PVC LAMINADO Hoja DC 58-85 NEGRO </t>
  </si>
  <si>
    <t>Perfil de PVC LAMINADO Hoja DC 58-85 NEGRO</t>
  </si>
  <si>
    <t xml:space="preserve">Perfil de PVC LAMINADO Hoja DC 58-85 PELTRE </t>
  </si>
  <si>
    <t>Perfil de PVC LAMINADO Hoja DC 58-85 PELTRE</t>
  </si>
  <si>
    <t>Perfil de PVC LAMINADO Hoja DC 58-85 SIPO</t>
  </si>
  <si>
    <t>Perfil de PVC LAMINADO Hoja DC 58-85 SAPELLI</t>
  </si>
  <si>
    <t xml:space="preserve">Perfil de PVC LAMINADO Hoja DC 58-85 SAPELLI </t>
  </si>
  <si>
    <t xml:space="preserve">Perfil de PVC LAMINADO Hoja DC 58-85 WENGUE </t>
  </si>
  <si>
    <t>Perfil de PVC LAMINADO Hoja DC 58-85 WENGUE</t>
  </si>
  <si>
    <t xml:space="preserve">Perfil de PVC LAMINADO Hoja DC 58-85 GREY OAK </t>
  </si>
  <si>
    <t>Perfil de PVC LAMINADO Hoja DC 58-85 GREY OAK</t>
  </si>
  <si>
    <t xml:space="preserve">Perfil de PVC LAMINADO Hoja DC 58-85 JET BLACK </t>
  </si>
  <si>
    <t xml:space="preserve">Perfil de PVC Hoja DC 58-85 MARFIL </t>
  </si>
  <si>
    <t xml:space="preserve">Perfil de PVC LAMINADO Hoja DC 58-85 SIPO </t>
  </si>
  <si>
    <t xml:space="preserve">Perfil de PVC Hoja DC 58-100 BLANCO </t>
  </si>
  <si>
    <t xml:space="preserve">Perfil de PVC LAMINADO Hoja DC 58-100 GOLDEN OAK </t>
  </si>
  <si>
    <t xml:space="preserve">Perfil de PVC LAMINADO Hoja DC 58-100 NATURAL OAK </t>
  </si>
  <si>
    <t xml:space="preserve">Perfil de PVC LAMINADO Hoja DC 58-100 VERDE </t>
  </si>
  <si>
    <t xml:space="preserve">Perfil de PVC LAMINADO Hoja DC 58-100 CHERRY </t>
  </si>
  <si>
    <t xml:space="preserve">Perfil de PVC LAMINADO Hoja DC 58-100 GRIS METALIZADO </t>
  </si>
  <si>
    <t xml:space="preserve">Perfil de PVC LAMINADO Hoja DC 58-100 NOGAL </t>
  </si>
  <si>
    <t xml:space="preserve">Perfil de PVC LAMINADO Hoja DC 58-100 GRIS GRAFITO </t>
  </si>
  <si>
    <t xml:space="preserve">Perfil de PVC LAMINADO Hoja DC 58-100 NEGRO </t>
  </si>
  <si>
    <t xml:space="preserve">Perfil de PVC LAMINADO Hoja DC 58-100 PELTRE </t>
  </si>
  <si>
    <t xml:space="preserve">Perfil de PVC LAMINADO Hoja DC 58-100 SIPO </t>
  </si>
  <si>
    <t xml:space="preserve">Perfil de PVC LAMINADO Hoja DC 58-100 SAPELLI </t>
  </si>
  <si>
    <t xml:space="preserve">Perfil de PVC LAMINADO Hoja DC 58-100 WENGUE </t>
  </si>
  <si>
    <t xml:space="preserve">Perfil de PVC LAMINADO Hoja DC 58-100 GREY OAK </t>
  </si>
  <si>
    <t xml:space="preserve">Perfil de PVC LAMINADO Hoja DC 58-100 JET BLACK </t>
  </si>
  <si>
    <t xml:space="preserve">Perfil de PVC Hoja DC 58-100 MARFIL </t>
  </si>
  <si>
    <t xml:space="preserve">Perfil de PVC Hoja DC 58-85 apertura ext. BLANCO </t>
  </si>
  <si>
    <t xml:space="preserve">Perfil de PVC LAMINADO Hoja DC 58-85 apertura ext. GOLDEN OAK </t>
  </si>
  <si>
    <t xml:space="preserve">Perfil de PVC LAMINADO Hoja DC 58-85 apertura ext. NATURAL OAK </t>
  </si>
  <si>
    <t xml:space="preserve">Perfil de PVC LAMINADO Hoja DC 58-85 apertura ext. VERDE </t>
  </si>
  <si>
    <t xml:space="preserve">Perfil de PVC LAMINADO Hoja DC 58-85 apertura ext. CHERRY </t>
  </si>
  <si>
    <t xml:space="preserve">Perfil de PVC LAMINADO Hoja DC 58-85 apertura ext. GRIS METALIZADO </t>
  </si>
  <si>
    <t xml:space="preserve">Perfil de PVC LAMINADO Hoja DC 58-85 apertura ext. NOGAL </t>
  </si>
  <si>
    <t xml:space="preserve">Perfil de PVC LAMINADO Hoja DC 58-85 apertura ext. GRIS GRAFITO </t>
  </si>
  <si>
    <t xml:space="preserve">Perfil de PVC LAMINADO Hoja DC 58-85 apertura ext. NEGRO </t>
  </si>
  <si>
    <t xml:space="preserve">Perfil de PVC LAMINADO Hoja DC 58-85 apertura ext. PELTRE </t>
  </si>
  <si>
    <t xml:space="preserve">Perfil de PVC LAMINADO Hoja DC 58-85 apertura ext. SIPO </t>
  </si>
  <si>
    <t xml:space="preserve">Perfil de PVC LAMINADO Hoja DC 58-85 apertura ext. SAPELLI </t>
  </si>
  <si>
    <t xml:space="preserve">Perfil de PVC LAMINADO Hoja DC 58-85 apertura ext. WENGUE </t>
  </si>
  <si>
    <t xml:space="preserve">Perfil de PVC LAMINADO Hoja DC 58-85 apertura ext. GREY OAK </t>
  </si>
  <si>
    <t xml:space="preserve">Perfil de PVC LAMINADO Hoja DC 58-85 apertura ext. JET BLACK </t>
  </si>
  <si>
    <t xml:space="preserve">Perfil de PVC Hoja DC 58-85 apertura ext. MARFIL </t>
  </si>
  <si>
    <t xml:space="preserve">Perfil de PVC Hoja DC 58-69 BLANCO </t>
  </si>
  <si>
    <t xml:space="preserve">Perfil de PVC LAMINADO Hoja DC 58-69 GOLDEN OAK </t>
  </si>
  <si>
    <t xml:space="preserve">Perfil de PVC LAMINADO Hoja DC 58-69 NATURAL OAK </t>
  </si>
  <si>
    <t>Perfil de PVC LAMINADO Hoja DC 58-69 NATURAL OAK</t>
  </si>
  <si>
    <t xml:space="preserve">Perfil de PVC LAMINADO Hoja DC 58-69 VERDE </t>
  </si>
  <si>
    <t>Perfil de PVC LAMINADO Hoja DC 58-69 VERDE</t>
  </si>
  <si>
    <t xml:space="preserve">Perfil de PVC LAMINADO Hoja DC 58-69 CHERRY </t>
  </si>
  <si>
    <t>Perfil de PVC LAMINADO Hoja DC 58-69 CHERRY</t>
  </si>
  <si>
    <t>Perfil de PVC LAMINADO Hoja DC 58-69 GRIS METALIZADO</t>
  </si>
  <si>
    <t>Perfil de PVC LAMINADO Hoja DC 58-69 NOGAL</t>
  </si>
  <si>
    <t>Perfil de PVC LAMINADO Hoja DC 58-69 GRIS GRAFITO</t>
  </si>
  <si>
    <t>Perfil de PVC LAMINADO Hoja DC 58-69 NEGRO</t>
  </si>
  <si>
    <t xml:space="preserve">Perfil de PVC LAMINADO Hoja DC 58-69 PELTRE </t>
  </si>
  <si>
    <t>Perfil de PVC LAMINADO Hoja DC 58-69 PELTRE</t>
  </si>
  <si>
    <t xml:space="preserve">Perfil de PVC LAMINADO Hoja DC 58-69 SIPO </t>
  </si>
  <si>
    <t>Perfil de PVC LAMINADO Hoja DC 58-69 SIPO</t>
  </si>
  <si>
    <t xml:space="preserve">Perfil de PVC LAMINADO Hoja DC 58-69 SAPELLI </t>
  </si>
  <si>
    <t xml:space="preserve">Perfil de PVC LAMINADO Hoja DC 58-69 WENGUE </t>
  </si>
  <si>
    <t xml:space="preserve">Perfil de PVC LAMINADO Hoja DC 58-69 GREY OAK </t>
  </si>
  <si>
    <t>Perfil de PVC LAMINADO Hoja DC 58-69 JET BLACK</t>
  </si>
  <si>
    <t xml:space="preserve">Perfil de PVC LAMINADO Hoja DC 58-69 JET BLACK </t>
  </si>
  <si>
    <t xml:space="preserve">Perfil de PVC Hoja DC 58-69 MARFIL </t>
  </si>
  <si>
    <t xml:space="preserve">Perfil de PVC LAMINADO Hoja DC 58-69 GRIS GRAFITO </t>
  </si>
  <si>
    <t>Perfil de PVC LAMINADO Hoja DC 58-69 GOLDEN OAK</t>
  </si>
  <si>
    <t xml:space="preserve">Perfil de PVC LAMINADO Hoja DC 58-69 NOGAL </t>
  </si>
  <si>
    <t xml:space="preserve">Perfil de PVC LAMINADO Hoja DC 58-69 NEGRO </t>
  </si>
  <si>
    <t xml:space="preserve">Perfil de PVC Hoja DC 58-100 apertura ext. BLANCO </t>
  </si>
  <si>
    <t xml:space="preserve">Perfil de PVC LAMINADO Hoja DC 58-100 apertura ext. GOLDEN OAK </t>
  </si>
  <si>
    <t xml:space="preserve">Perfil de PVC LAMINADO Hoja DC 58-100 apertura ext. NATURAL OAK </t>
  </si>
  <si>
    <t xml:space="preserve">Perfil de PVC LAMINADO Hoja DC 58-100 apertura ext. VERDE </t>
  </si>
  <si>
    <t xml:space="preserve">Perfil de PVC LAMINADO Hoja DC 58-100 apertura ext. CHERRY </t>
  </si>
  <si>
    <t xml:space="preserve">Perfil de PVC LAMINADO Hoja DC 58-100 apertura ext. GRIS METALIZADO </t>
  </si>
  <si>
    <t xml:space="preserve">Perfil de PVC LAMINADO Hoja DC 58-100 apertura ext. NOGAL </t>
  </si>
  <si>
    <t xml:space="preserve">Perfil de PVC LAMINADO Hoja DC 58-100 apertura ext. GRIS GRAFITO </t>
  </si>
  <si>
    <t xml:space="preserve">Perfil de PVC LAMINADO Hoja DC 58-100 apertura ext. NEGRO </t>
  </si>
  <si>
    <t xml:space="preserve">Perfil de PVC LAMINADO Hoja DC 58-100 apertura ext. PELTRE </t>
  </si>
  <si>
    <t xml:space="preserve">Perfil de PVC LAMINADO Hoja DC 58-100 apertura ext. SIPO </t>
  </si>
  <si>
    <t xml:space="preserve">Perfil de PVC LAMINADO Hoja DC 58-100 apertura ext. SAPELLI </t>
  </si>
  <si>
    <t xml:space="preserve">Perfil de PVC LAMINADO Hoja DC 58-100 apertura ext. WENGUE </t>
  </si>
  <si>
    <t xml:space="preserve">Perfil de PVC LAMINADO Hoja DC 58-100 apertura ext. GREY OAK </t>
  </si>
  <si>
    <t xml:space="preserve">Perfil de PVC LAMINADO Hoja DC 58-100 apertura ext. JET BLACK </t>
  </si>
  <si>
    <t xml:space="preserve">Perfil de PVC Hoja DC 58-100 apertura ext. MARFIL </t>
  </si>
  <si>
    <t xml:space="preserve">Perfil de PVC LAMINADO Hoja DC 58-100 apertura ext. TITANUM  </t>
  </si>
  <si>
    <t xml:space="preserve">Perfil de PVC Hoja DC 58-69 apertura ext. BLANCO </t>
  </si>
  <si>
    <t xml:space="preserve">Perfil de PVC LAMINADO Hoja DC 58-69 apertura ext. GOLDEN OAK </t>
  </si>
  <si>
    <t xml:space="preserve">Perfil de PVC LAMINADO Hoja DC 58-69 apertura ext. NATURAL OAK </t>
  </si>
  <si>
    <t xml:space="preserve">Perfil de PVC LAMINADO Hoja DC 58-69 apertura ext. VERDE </t>
  </si>
  <si>
    <t xml:space="preserve">Perfil de PVC LAMINADO Hoja DC 58-69 apertura ext. CHERRY </t>
  </si>
  <si>
    <t xml:space="preserve">Perfil de PVC LAMINADO Hoja DC 58-69 apertura ext. GRIS METALIZADO </t>
  </si>
  <si>
    <t xml:space="preserve">Perfil de PVC LAMINADO Hoja DC 58-69 apertura ext. NOGAL </t>
  </si>
  <si>
    <t xml:space="preserve">Perfil de PVC LAMINADO Hoja DC 58-69 apertura ext. GRIS GRAFITO </t>
  </si>
  <si>
    <t xml:space="preserve">Perfil de PVC LAMINADO Hoja DC 58-69 apertura ext. NEGRO </t>
  </si>
  <si>
    <t xml:space="preserve">Perfil de PVC LAMINADO Hoja DC 58-69 apertura ext. PELTRE </t>
  </si>
  <si>
    <t xml:space="preserve">Perfil de PVC LAMINADO Hoja DC 58-69 apertura ext. SIPO </t>
  </si>
  <si>
    <t xml:space="preserve">Perfil de PVC LAMINADO Hoja DC 58-69 apertura ext. SAPELLI </t>
  </si>
  <si>
    <t xml:space="preserve">Perfil de PVC LAMINADO Hoja DC 58-69 apertura ext. WENGUE </t>
  </si>
  <si>
    <t xml:space="preserve">Perfil de PVC LAMINADO Hoja DC 58-69 apertura ext. GREY OAK </t>
  </si>
  <si>
    <t xml:space="preserve">Perfil de PVC LAMINADO Hoja DC 58-69 apertura ext. JET BLACK </t>
  </si>
  <si>
    <t xml:space="preserve">Perfil de PVC Hoja DC 58-69 apertura ext. MARFIL </t>
  </si>
  <si>
    <t xml:space="preserve">Perfil de PVC Hoja Advance BCO SIN FOLIO </t>
  </si>
  <si>
    <t xml:space="preserve">Perfil de PVC LAMINADO Hoja Advance BCO GOL GOLDEN </t>
  </si>
  <si>
    <t xml:space="preserve">Perfil de PVC LAMINADO Hoja Advance BCO EXT GOL GOLDEN </t>
  </si>
  <si>
    <t xml:space="preserve">Perfil de PVC LAMINADO Hoja Advance BCO INT GOL GOLDEN </t>
  </si>
  <si>
    <t xml:space="preserve">Perfil de PVC LAMINADO Hoja Advance BCO NAT NATURAL OAK </t>
  </si>
  <si>
    <t xml:space="preserve">Perfil de PVC LAMINADO Hoja Advance BCO EXT NAT NATURAL OAK </t>
  </si>
  <si>
    <t xml:space="preserve">Perfil de PVC LAMINADO Hoja Advance BCO INT NAT NATURAL OAK </t>
  </si>
  <si>
    <t xml:space="preserve">Perfil de PVC LAMINADO Hoja Advance BCO VER VERDE </t>
  </si>
  <si>
    <t xml:space="preserve">Perfil de PVC LAMINADO Hoja Advance BCO EXT VER VERDE </t>
  </si>
  <si>
    <t xml:space="preserve">Perfil de PVC LAMINADO Hoja Advance BCO INT VER VERDE </t>
  </si>
  <si>
    <t xml:space="preserve">Perfil de PVC LAMINADO Hoja Advance BCO CHE CHERRY </t>
  </si>
  <si>
    <t xml:space="preserve">Perfil de PVC LAMINADO Hoja Advance BCO EXT CHE CHERRY </t>
  </si>
  <si>
    <t xml:space="preserve">Perfil de PVC LAMINADO Hoja Advance BCO INT CHE CHERRY </t>
  </si>
  <si>
    <t xml:space="preserve">Perfil de PVC LAMINADO Hoja Advance BCO MET GRIS METALIZADO </t>
  </si>
  <si>
    <t xml:space="preserve">Perfil de PVC LAMINADO Hoja Advance BCO EXT MET GRIS METALIZADO </t>
  </si>
  <si>
    <t xml:space="preserve">Perfil de PVC LAMINADO Hoja Advance BCO INT MET GRIS METALIZADO </t>
  </si>
  <si>
    <t xml:space="preserve">Perfil de PVC LAMINADO Hoja Advance BCO NOG NOGAL </t>
  </si>
  <si>
    <t xml:space="preserve">Perfil de PVC LAMINADO Hoja Advance BCO EXT NOG NOGAL </t>
  </si>
  <si>
    <t xml:space="preserve">Perfil de PVC LAMINADO Hoja Advance BCO INT NOG NOGAL </t>
  </si>
  <si>
    <t xml:space="preserve">Perfil de PVC LAMINADO Hoja Advance BCO GRAF GRAFITO </t>
  </si>
  <si>
    <t xml:space="preserve">Perfil de PVC LAMINADO Hoja Advance BCO EXT GRAF GRAFITO </t>
  </si>
  <si>
    <t xml:space="preserve">Perfil de PVC LAMINADO Hoja Advance BCO INT GRAF GRAFITO </t>
  </si>
  <si>
    <t xml:space="preserve">Perfil de PVC LAMINADO Hoja Advance BCO NEGRO NEGRO </t>
  </si>
  <si>
    <t xml:space="preserve">Perfil de PVC LAMINADO Hoja Advance BCO EXT NEGRO NEGRO </t>
  </si>
  <si>
    <t>Perfil de PVC LAMINADO Hoja Advance BCO INT NEGRO NEGRO</t>
  </si>
  <si>
    <t xml:space="preserve">Perfil de PVC LAMINADO Hoja Advance BCO PEL PELTRE </t>
  </si>
  <si>
    <t xml:space="preserve">Perfil de PVC LAMINADO Hoja Advance BCO EXT PEL PELTRE </t>
  </si>
  <si>
    <t xml:space="preserve">Perfil de PVC LAMINADO Hoja Advance BCO INT PEL PELTRE </t>
  </si>
  <si>
    <t xml:space="preserve">Perfil de PVC LAMINADO Hoja Advance BCO SIP SIPO </t>
  </si>
  <si>
    <t xml:space="preserve">Perfil de PVC LAMINADO Hoja Advance BCO EXT SIP SIPO </t>
  </si>
  <si>
    <t xml:space="preserve">Perfil de PVC LAMINADO Hoja Advance BCO INT SIP SIPO </t>
  </si>
  <si>
    <t xml:space="preserve">Perfil de PVC LAMINADO Hoja Advance BCO SAP SAPELLI </t>
  </si>
  <si>
    <t>Perfil de PVC LAMINADO Hoja Advance BCO EXT SAP SAPELLI</t>
  </si>
  <si>
    <t xml:space="preserve">Perfil de PVC LAMINADO Hoja Advance BCO INT SAP SAPELLI </t>
  </si>
  <si>
    <t xml:space="preserve">Perfil de PVC LAMINADO Hoja Advance BCO WEN WENGUE </t>
  </si>
  <si>
    <t xml:space="preserve">Perfil de PVC LAMINADO Hoja Advance BCO EXT WEN WENGUE </t>
  </si>
  <si>
    <t xml:space="preserve">Perfil de PVC LAMINADO Hoja Advance BCO INT WEN WENGUE </t>
  </si>
  <si>
    <t xml:space="preserve">Perfil de PVC LAMINADO Hoja Advance BCO GREY GREY OAK </t>
  </si>
  <si>
    <t xml:space="preserve">Perfil de PVC LAMINADO Hoja Advance BCO EXT GREY GREY OAK </t>
  </si>
  <si>
    <t xml:space="preserve">Perfil de PVC LAMINADO Hoja Advance BCO INT GREY GREY OAK </t>
  </si>
  <si>
    <t xml:space="preserve">Perfil de PVC LAMINADO Hoja Advance BCO JET BLACK JET BLACK </t>
  </si>
  <si>
    <t xml:space="preserve">Perfil de PVC LAMINADO Hoja Advance BCO EXT JET BLACK JET BLACK </t>
  </si>
  <si>
    <t xml:space="preserve">Perfil de PVC LAMINADO Hoja Advance BCO INT JET BLACK JET BLACK </t>
  </si>
  <si>
    <t xml:space="preserve">Perfil de PVC Hoja Advance MFIL SIN FOLIO </t>
  </si>
  <si>
    <t xml:space="preserve">Perfil de PVC LAMINADO Hoja Advance MFIL NAT NATURAL OAK </t>
  </si>
  <si>
    <t xml:space="preserve">Perfil de PVC LAMINADO Hoja Advance MFIL PEL PELTRE </t>
  </si>
  <si>
    <t xml:space="preserve">Perfil de PVC LAMINADO Hoja Advance GRIS MET GRIS METALIZADO </t>
  </si>
  <si>
    <t xml:space="preserve">Perfil de PVC LAMINADO Hoja Advance GRIS GRAF GRIS GRAFITO </t>
  </si>
  <si>
    <t xml:space="preserve">Perfil de PVC LAMINADO Hoja Advance GRIS JET BLACK JET BLACK </t>
  </si>
  <si>
    <t xml:space="preserve">Perfil de PVC LAMINADO Hoja Advance MAR GOL GOLDEN OAK </t>
  </si>
  <si>
    <t>Perfil de PVC LAMINADO Hoja Advance MAR CHE CHERRY</t>
  </si>
  <si>
    <t xml:space="preserve">Perfil de PVC LAMINADO Hoja Advance MAR NOG NOGAL </t>
  </si>
  <si>
    <t xml:space="preserve">Perfil de PVC LAMINADO Hoja Advance NEGRO NEGRO </t>
  </si>
  <si>
    <t xml:space="preserve">Perfil de PVC LAMINADO Hoja Advance MAR SIP SIPO </t>
  </si>
  <si>
    <t xml:space="preserve">Perfil de PVC LAMINADO Hoja Advance MAR SAP SAPELLI </t>
  </si>
  <si>
    <t xml:space="preserve">Perfil de PVC LAMINADO Hoja Advance MAR WEN WENGUE </t>
  </si>
  <si>
    <t>Perfil de PVC LAMINADO Hoja Advance MAR GREY GREY OAK</t>
  </si>
  <si>
    <t xml:space="preserve">Perfil de PVC Hoja Prime BCO SIN FOLIO </t>
  </si>
  <si>
    <t xml:space="preserve">Perfil de PVC LAMINADO Hoja Prime BCO GOL GOLDEN </t>
  </si>
  <si>
    <t xml:space="preserve">Perfil de PVC LAMINADO Hoja Prime BCO EXT GOL GOLDEN </t>
  </si>
  <si>
    <t xml:space="preserve">Perfil de PVC LAMINADO Hoja Prime BCO INT GOL GOLDEN </t>
  </si>
  <si>
    <t xml:space="preserve">Perfil de PVC LAMINADO Hoja Prime BCO NAT NATURAL OAK </t>
  </si>
  <si>
    <t xml:space="preserve">Perfil de PVC LAMINADO Hoja Prime BCO EXT NAT NATURAL OAK </t>
  </si>
  <si>
    <t xml:space="preserve">Perfil de PVC LAMINADO Hoja Prime BCO INT NAT NATURAL OAK </t>
  </si>
  <si>
    <t xml:space="preserve">Perfil de PVC LAMINADO Hoja Prime BCO VER VERDE </t>
  </si>
  <si>
    <t xml:space="preserve">Perfil de PVC LAMINADO Hoja Prime BCO EXT VER VERDE </t>
  </si>
  <si>
    <t xml:space="preserve">Perfil de PVC LAMINADO Hoja Prime BCO INT VER VERDE </t>
  </si>
  <si>
    <t xml:space="preserve">Perfil de PVC LAMINADO Hoja Prime BCO CHE CHERRY </t>
  </si>
  <si>
    <t xml:space="preserve">Perfil de PVC LAMINADO Hoja Prime BCO EXT CHE CHERRY </t>
  </si>
  <si>
    <t xml:space="preserve">Perfil de PVC LAMINADO Hoja Prime BCO INT CHE CHERRY </t>
  </si>
  <si>
    <t xml:space="preserve">Perfil de PVC LAMINADO Hoja Prime BCO MET GRIS METALIZADO </t>
  </si>
  <si>
    <t xml:space="preserve">Perfil de PVC LAMINADO Hoja Prime BCO EXT MET GRIS METALIZADO </t>
  </si>
  <si>
    <t xml:space="preserve">Perfil de PVC LAMINADO Hoja Prime BCO INT MET GRIS METALIZADO </t>
  </si>
  <si>
    <t xml:space="preserve">Perfil de PVC LAMINADO Hoja Prime BCO NOG NOGAL </t>
  </si>
  <si>
    <t xml:space="preserve">Perfil de PVC LAMINADO Hoja Prime BCO EXT NOG NOGAL </t>
  </si>
  <si>
    <t xml:space="preserve">Perfil de PVC LAMINADO Hoja Prime BCO INT NOG NOGAL </t>
  </si>
  <si>
    <t xml:space="preserve">Perfil de PVC LAMINADO Hoja Prime BCO GRAF GRAFITO </t>
  </si>
  <si>
    <t>Perfil de PVC LAMINADO Hoja Prime BCO EXT GRAF GRAFITO</t>
  </si>
  <si>
    <t xml:space="preserve">Perfil de PVC LAMINADO Hoja Prime BCO INT GRAF GRAFITO </t>
  </si>
  <si>
    <t xml:space="preserve">Perfil de PVC LAMINADO Hoja Prime BCO NEGRO NEGRO </t>
  </si>
  <si>
    <t xml:space="preserve">Perfil de PVC LAMINADO Hoja Prime BCO EXT NEGRO NEGRO </t>
  </si>
  <si>
    <t xml:space="preserve">Perfil de PVC LAMINADO Hoja Prime BCO INT NEGRO NEGRO </t>
  </si>
  <si>
    <t xml:space="preserve">Perfil de PVC LAMINADO Hoja Prime BCO PEL PELTRE </t>
  </si>
  <si>
    <t xml:space="preserve">Perfil de PVC LAMINADO Hoja Prime BCO EXT PEL PELTRE </t>
  </si>
  <si>
    <t xml:space="preserve">Perfil de PVC LAMINADO Hoja Prime BCO INT PEL PELTRE </t>
  </si>
  <si>
    <t xml:space="preserve">Perfil de PVC LAMINADO Hoja Prime BCO SIP SIPO </t>
  </si>
  <si>
    <t xml:space="preserve">Perfil de PVC LAMINADO Hoja Prime BCO EXT SIP SIPO </t>
  </si>
  <si>
    <t xml:space="preserve">Perfil de PVC LAMINADO Hoja Prime BCO INT SIP SIPO </t>
  </si>
  <si>
    <t xml:space="preserve">Perfil de PVC LAMINADO Hoja Prime BCO SAP SAPELLI </t>
  </si>
  <si>
    <t xml:space="preserve">Perfil de PVC LAMINADO Hoja Prime BCO EXT SAP SAPELLI </t>
  </si>
  <si>
    <t xml:space="preserve">Perfil de PVC LAMINADO Hoja Prime BCO INT SAP SAPELLI </t>
  </si>
  <si>
    <t xml:space="preserve">Perfil de PVC LAMINADO Hoja Prime BCO WEN WENGUE </t>
  </si>
  <si>
    <t xml:space="preserve">Perfil de PVC LAMINADO Hoja Prime BCO EXT WEN WENGUE </t>
  </si>
  <si>
    <t xml:space="preserve">Perfil de PVC LAMINADO Hoja Prime BCO INT WEN WENGUE </t>
  </si>
  <si>
    <t xml:space="preserve">Perfil de PVC LAMINADO Hoja Prime BCO GREY GREY OAK </t>
  </si>
  <si>
    <t xml:space="preserve">Perfil de PVC LAMINADO Hoja Prime BCO EXT GREY GREY OAK </t>
  </si>
  <si>
    <t xml:space="preserve">Perfil de PVC LAMINADO Hoja Prime BCO INT GREY GREY OAK </t>
  </si>
  <si>
    <t xml:space="preserve">Perfil de PVC LAMINADO Hoja Prime BCO JET BLACK JET BLACK </t>
  </si>
  <si>
    <t xml:space="preserve">Perfil de PVC LAMINADO Hoja Prime BCO EXT JET BLACK JET BLACK </t>
  </si>
  <si>
    <t xml:space="preserve">Perfil de PVC LAMINADO Hoja Prime BCO INT JET BLACK JET BLACK </t>
  </si>
  <si>
    <t xml:space="preserve">Perfil de PVC Hoja Prime MFIL SIN FOLIO </t>
  </si>
  <si>
    <t xml:space="preserve">Perfil de PVC LAMINADO Hoja Prime MFIL NAT NATURAL OAK </t>
  </si>
  <si>
    <t xml:space="preserve">Perfil de PVC LAMINADO Hoja Prime MFIL PEL PELTRE </t>
  </si>
  <si>
    <t xml:space="preserve">Perfil de PVC LAMINADO Hoja Prime GRIS MET GRIS METALIZADO </t>
  </si>
  <si>
    <t xml:space="preserve">Perfil de PVC LAMINADO Hoja Prime GRIS GRAF GRIS GRAFITO </t>
  </si>
  <si>
    <t xml:space="preserve">Perfil de PVC LAMINADO Hoja Prime GRIS JET BLACK JET BLACK </t>
  </si>
  <si>
    <t>Perfil de PVC LAMINADO Hoja Prime MAR GOL GOLDEN OAK</t>
  </si>
  <si>
    <t>Perfil de PVC LAMINADO Hoja Prime MAR CHE CHERRY</t>
  </si>
  <si>
    <t xml:space="preserve">Perfil de PVC LAMINADO Hoja Prime MAR NOG NOGAL </t>
  </si>
  <si>
    <t xml:space="preserve">Perfil de PVC LAMINADO Hoja Prime NEGRO NEGRO </t>
  </si>
  <si>
    <t xml:space="preserve">Perfil de PVC LAMINADO Hoja Prime MAR SIP SIPO </t>
  </si>
  <si>
    <t xml:space="preserve">Perfil de PVC LAMINADO Hoja Prime MAR SAP SAPELLI </t>
  </si>
  <si>
    <t xml:space="preserve">Perfil de PVC LAMINADO Hoja Prime MAR WEN WENGUE </t>
  </si>
  <si>
    <t xml:space="preserve">Perfil de PVC LAMINADO Hoja Prime MAR GREY GREY OAK </t>
  </si>
  <si>
    <t xml:space="preserve">Perfil de PVC Hoja Jumbo BCO SIN FOLIO </t>
  </si>
  <si>
    <t xml:space="preserve">Perfil de PVC LAMINADO Hoja Jumbo BCO VER VERDE </t>
  </si>
  <si>
    <t xml:space="preserve">Perfil de PVC Hoja Jumbo MFIL SIN FOLIO </t>
  </si>
  <si>
    <t xml:space="preserve">Perfil de PVC LAMINADO Hoja Jumbo MFIL NAT NATURAL OAK </t>
  </si>
  <si>
    <t xml:space="preserve">Perfil de PVC LAMINADO Hoja Jumbo MFIL PEL PELTRE </t>
  </si>
  <si>
    <t xml:space="preserve">Perfil de PVC LAMINADO Hoja Jumbo GRIS MET GRIS METALIZADO </t>
  </si>
  <si>
    <t xml:space="preserve">Perfil de PVC LAMINADO Hoja Jumbo GRIS GRAF GRIS GRAFITO </t>
  </si>
  <si>
    <t xml:space="preserve">Perfil de PVC LAMINADO Hoja Jumbo GRIS JET BLACK JET BLACK </t>
  </si>
  <si>
    <t xml:space="preserve">Perfil de PVC LAMINADO Hoja Jumbo MAR GOL GOLDEN OAK </t>
  </si>
  <si>
    <t xml:space="preserve">Perfil de PVC LAMINADO Hoja Jumbo MAR CHE CHERRY </t>
  </si>
  <si>
    <t xml:space="preserve">Perfil de PVC LAMINADO Hoja Jumbo MAR NOG NOGAL </t>
  </si>
  <si>
    <t xml:space="preserve">Perfil de PVC LAMINADO Hoja Jumbo NEGRO NEGRO </t>
  </si>
  <si>
    <t xml:space="preserve">Perfil de PVC LAMINADO Hoja Jumbo MAR SIP SIPO </t>
  </si>
  <si>
    <t xml:space="preserve">Perfil de PVC LAMINADO Hoja Jumbo MAR SAP SAPELLI </t>
  </si>
  <si>
    <t xml:space="preserve">Perfil de PVC LAMINADO Hoja Jumbo MAR WEN WENGUE </t>
  </si>
  <si>
    <t xml:space="preserve">Perfil de PVC LAMINADO Hoja Jumbo MAR GREY GREY OAK </t>
  </si>
  <si>
    <t xml:space="preserve">Perfil de PVC Poste DZ 46 BLANCO Sin folio </t>
  </si>
  <si>
    <t xml:space="preserve">Perfil de PVC LAMINADO Poste DZ 46 GOLDEN OAK  </t>
  </si>
  <si>
    <t xml:space="preserve">Perfil de PVC LAMINADO Poste DZ 46 GOLDEN OAK </t>
  </si>
  <si>
    <t xml:space="preserve">Perfil de PVC LAMINADO Poste DZ 46 NATURAL OAK </t>
  </si>
  <si>
    <t xml:space="preserve">Perfil de PVC LAMINADO Poste DZ 46 VERDE </t>
  </si>
  <si>
    <t xml:space="preserve">Perfil de PVC LAMINADO Poste DZ 46 CHERRY  </t>
  </si>
  <si>
    <t xml:space="preserve">Perfil de PVC LAMINADO Poste DZ 46 CHERRY </t>
  </si>
  <si>
    <t>Perfil de PVC LAMINADO Poste DZ 46 CHERRY</t>
  </si>
  <si>
    <t xml:space="preserve">Perfil de PVC LAMINADO Poste DZ 46 GRIS METALIZADO </t>
  </si>
  <si>
    <t xml:space="preserve">Perfil de PVC LAMINADO Poste DZ 46 NOGAL </t>
  </si>
  <si>
    <t xml:space="preserve">Perfil de PVC LAMINADO Poste DZ 46 GRIS GRAFITO </t>
  </si>
  <si>
    <t>Perfil de PVC LAMINADO Poste DZ 46 NEGRO</t>
  </si>
  <si>
    <t xml:space="preserve">Perfil de PVC LAMINADO Poste DZ 46 NEGRO </t>
  </si>
  <si>
    <t xml:space="preserve">Perfil de PVC LAMINADO Poste DZ 46 PELTRE </t>
  </si>
  <si>
    <t>Perfil de PVC LAMINADO Poste DZ 46 PELTRE</t>
  </si>
  <si>
    <t xml:space="preserve">Perfil de PVC LAMINADO Poste DZ 46 SIPO </t>
  </si>
  <si>
    <t>Perfil de PVC LAMINADO Poste DZ 46 SIPO</t>
  </si>
  <si>
    <t xml:space="preserve">Perfil de PVC LAMINADO Poste DZ 46 SAPELLI </t>
  </si>
  <si>
    <t xml:space="preserve">Perfil de PVC LAMINADO Poste DZ 46 WENGUE </t>
  </si>
  <si>
    <t>Perfil de PVC LAMINADO Poste DZ 46 WENGUE</t>
  </si>
  <si>
    <t xml:space="preserve">Perfil de PVC LAMINADO Poste DZ 46 GREY OAK </t>
  </si>
  <si>
    <t>Perfil de PVC LAMINADO Poste DZ 46 GREY OAK</t>
  </si>
  <si>
    <t>Perfil de PVC LAMINADO Poste DZ 46 JET BLACK</t>
  </si>
  <si>
    <t xml:space="preserve">Perfil de PVC LAMINADO Poste DZ 46 JET BLACK </t>
  </si>
  <si>
    <t xml:space="preserve">Perfil de PVC LAMINADO Poste DZ 46 MARFIL </t>
  </si>
  <si>
    <t>Perfil de PVC LAMINADO Poste DZ 46 GOLDEN OAK</t>
  </si>
  <si>
    <t xml:space="preserve">Perfil de PVC LAMINADO Poste DC 58 BLANCO </t>
  </si>
  <si>
    <t>Perfil de PVC LAMINADO Poste DC 58 GOLDEN OAK</t>
  </si>
  <si>
    <t xml:space="preserve">Perfil de PVC LAMINADO Poste DC 58 GOLDEN OAK </t>
  </si>
  <si>
    <t xml:space="preserve">Perfil de PVC LAMINADO Poste DC 58 NATURAL OAK </t>
  </si>
  <si>
    <t xml:space="preserve">Perfil de PVC LAMINADO Poste DC 58 VERDE </t>
  </si>
  <si>
    <t xml:space="preserve">Perfil de PVC LAMINADO Poste DC 58 CHERRY </t>
  </si>
  <si>
    <t xml:space="preserve">Perfil de PVC LAMINADO Poste DC 58 GRIS METALIZADO </t>
  </si>
  <si>
    <t>Perfil de PVC LAMINADO Poste DC 58 GRIS METALIZADO</t>
  </si>
  <si>
    <t xml:space="preserve">Perfil de PVC LAMINADO Poste DC 58 NOGAL </t>
  </si>
  <si>
    <t>Perfil de PVC LAMINADO Poste DC 58 NOGAL</t>
  </si>
  <si>
    <t>Perfil de PVC LAMINADO Poste DC 58 GRIS GRAFITO</t>
  </si>
  <si>
    <t xml:space="preserve">Perfil de PVC LAMINADO Poste DC 58 GRIS GRAFITO </t>
  </si>
  <si>
    <t>Perfil de PVC LAMINADO Poste DC 58 NEGRO</t>
  </si>
  <si>
    <t xml:space="preserve">Perfil de PVC LAMINADO Poste DC 58 PELTRE  </t>
  </si>
  <si>
    <t>Perfil de PVC LAMINADO Poste DC 58 PELTRE</t>
  </si>
  <si>
    <t xml:space="preserve">Perfil de PVC LAMINADO Poste DC 58 PELTRE </t>
  </si>
  <si>
    <t xml:space="preserve">Perfil de PVC LAMINADO Poste DC 58 SIPO </t>
  </si>
  <si>
    <t xml:space="preserve">Perfil de PVC LAMINADO Poste DC 58 SAPELLI </t>
  </si>
  <si>
    <t>Perfil de PVC LAMINADO Poste DC 58 WENGUE</t>
  </si>
  <si>
    <t xml:space="preserve">Perfil de PVC LAMINADO Poste DC 58 GREY OAK </t>
  </si>
  <si>
    <t xml:space="preserve">Perfil de PVC LAMINADO Poste DC 58 JET BLACK </t>
  </si>
  <si>
    <t xml:space="preserve">Perfil de PVC LAMINADO Poste DC 58 MARFIL </t>
  </si>
  <si>
    <t>Perfil de PVC LAMINADO Poste DC 58 CHERRY</t>
  </si>
  <si>
    <t xml:space="preserve">Perfil de PVC LAMINADO Poste DC 58 NEGRO </t>
  </si>
  <si>
    <t>Perfil de PVC LAMINADO Poste DC 58 SIPO</t>
  </si>
  <si>
    <t xml:space="preserve">Perfil de PVC LAMINADO Poste DZ 36 BLANCO </t>
  </si>
  <si>
    <t xml:space="preserve">Perfil de PVC LAMINADO Poste DZ 36 GOLDEN OAK </t>
  </si>
  <si>
    <t xml:space="preserve">Perfil de PVC LAMINADO Poste DZ 36 NATURAL OAK </t>
  </si>
  <si>
    <t xml:space="preserve">Perfil de PVC LAMINADO Poste DZ 36 VERDE </t>
  </si>
  <si>
    <t xml:space="preserve">Perfil de PVC LAMINADO Poste DZ 36 CHERRY </t>
  </si>
  <si>
    <t xml:space="preserve">Perfil de PVC LAMINADO Poste DZ 36 GRIS METALIZADO </t>
  </si>
  <si>
    <t xml:space="preserve">Perfil de PVC LAMINADO Poste DZ 36 NOGAL </t>
  </si>
  <si>
    <t xml:space="preserve">Perfil de PVC LAMINADO Poste DZ 36 GRIS GRAFITO </t>
  </si>
  <si>
    <t xml:space="preserve">Perfil de PVC LAMINADO Poste DZ 36 NEGRO </t>
  </si>
  <si>
    <t xml:space="preserve">Perfil de PVC LAMINADO Poste DZ 36 PELTRE </t>
  </si>
  <si>
    <t>Perfil de PVC LAMINADO Poste DZ 36 PELTRE</t>
  </si>
  <si>
    <t xml:space="preserve">Perfil de PVC LAMINADO Poste DZ 36 SIPO </t>
  </si>
  <si>
    <t xml:space="preserve">Perfil de PVC LAMINADO Poste DZ 36 SAPELLI </t>
  </si>
  <si>
    <t>Perfil de PVC LAMINADO Poste DZ 36 SAPELLI</t>
  </si>
  <si>
    <t>Perfil de PVC LAMINADO Poste DZ 36 WENGUE</t>
  </si>
  <si>
    <t xml:space="preserve">Perfil de PVC LAMINADO Poste DZ 36 WENGUE </t>
  </si>
  <si>
    <t xml:space="preserve">Perfil de PVC LAMINADO Poste DZ 36 GREY OAK </t>
  </si>
  <si>
    <t>Perfil de PVC LAMINADO Poste DZ 36 GREY OAK</t>
  </si>
  <si>
    <t xml:space="preserve">Perfil de PVC LAMINADO Poste DZ 36 JET BLACK </t>
  </si>
  <si>
    <t xml:space="preserve">Perfil de PVC LAMINADO Poste DZ 36 MARFIL </t>
  </si>
  <si>
    <t>Perfil de PVC LAMINADO Poste DZ 36 NATURAL OAK</t>
  </si>
  <si>
    <t>Perfil de PVC LAMINADO Poste DZ 36 NOGAL</t>
  </si>
  <si>
    <t xml:space="preserve">Perfil de PVC LAMINADO Batiente DC 58 BLANCO </t>
  </si>
  <si>
    <t xml:space="preserve">Perfil de PVC LAMINADO Batiente DC 58 GOLDEN OAK  </t>
  </si>
  <si>
    <t xml:space="preserve">Perfil de PVC LAMINADO Batiente DC 58 GOLDEN OAK </t>
  </si>
  <si>
    <t xml:space="preserve">Perfil de PVC LAMINADO Batiente DC 58 NATURAL OAK  </t>
  </si>
  <si>
    <t xml:space="preserve">Perfil de PVC LAMINADO Batiente DC 58 NATURAL OAK </t>
  </si>
  <si>
    <t xml:space="preserve">Perfil de PVC LAMINADO Batiente DC 58 VERDE </t>
  </si>
  <si>
    <t>Perfil de PVC LAMINADO Batiente DC 58 CHERRY</t>
  </si>
  <si>
    <t xml:space="preserve">Perfil de PVC LAMINADO Batiente DC 58 CHERRY </t>
  </si>
  <si>
    <t>Perfil de PVC LAMINADO Batiente DC 58 GRIS METALIZADO</t>
  </si>
  <si>
    <t>Perfil de PVC LAMINADO Batiente DC 58 NOGAL</t>
  </si>
  <si>
    <t xml:space="preserve">Perfil de PVC LAMINADO Batiente DC 58 NOGAL </t>
  </si>
  <si>
    <t>Perfil de PVC LAMINADO Batiente DC 58 GRIS GRAFITO</t>
  </si>
  <si>
    <t xml:space="preserve">Perfil de PVC LAMINADO Batiente DC 58 GRIS GRAFITO </t>
  </si>
  <si>
    <t xml:space="preserve">Perfil de PVC LAMINADO Batiente DC 58 NEGRO </t>
  </si>
  <si>
    <t xml:space="preserve">Perfil de PVC LAMINADO Batiente DC 58 PELTRE </t>
  </si>
  <si>
    <t>Perfil de PVC LAMINADO Batiente DC 58 PELTRE</t>
  </si>
  <si>
    <t xml:space="preserve">Perfil de PVC LAMINADO Batiente DC 58 SIPO </t>
  </si>
  <si>
    <t xml:space="preserve">Perfil de PVC LAMINADO Batiente DC 58 SAPELLI </t>
  </si>
  <si>
    <t xml:space="preserve">Perfil de PVC LAMINADO Batiente DC 58 WENGUE </t>
  </si>
  <si>
    <t xml:space="preserve">Perfil de PVC LAMINADO Batiente DC 58 GREY OAK </t>
  </si>
  <si>
    <t>Perfil de PVC LAMINADO Batiente DC 58 GREY OAK</t>
  </si>
  <si>
    <t xml:space="preserve">Perfil de PVC LAMINADO Batiente DC 58 JET BLACK </t>
  </si>
  <si>
    <t xml:space="preserve">Perfil de PVC LAMINADO Batiente DC 58 MARFIL </t>
  </si>
  <si>
    <t>Perfil de PVC LAMINADO Batiente DC 58 NATURAL OAK</t>
  </si>
  <si>
    <t>Perfil de PVC LAMINADO Poste DC 58 NATURAL OAK</t>
  </si>
  <si>
    <t xml:space="preserve">Perfil de PVC LAMINADO Poste DC 58 WENGUE </t>
  </si>
  <si>
    <t>Perfil de PVC LAMINADO Poste DC 58 GREY OAK</t>
  </si>
  <si>
    <t>Perfil de PVC LAMINADO Poste DC 58 JET BLACK</t>
  </si>
  <si>
    <t xml:space="preserve">Perfil de PVC LAMINADO Marco DC 58 x 67 BLANCO </t>
  </si>
  <si>
    <t xml:space="preserve">Perfil de PVC LAMINADO Marco DC 58 x 67 GOLDEN OAK </t>
  </si>
  <si>
    <t xml:space="preserve">Perfil de PVC LAMINADO Marco DC 58 x 67 NATURAL OAK </t>
  </si>
  <si>
    <t xml:space="preserve">Perfil de PVC LAMINADO Marco DC 58 x 67 VERDE  </t>
  </si>
  <si>
    <t xml:space="preserve">Perfil de PVC LAMINADO Marco DC 58 x 67 VERDE </t>
  </si>
  <si>
    <t xml:space="preserve">Perfil de PVC LAMINADO Marco DC 58 x 67 CHERRY </t>
  </si>
  <si>
    <t xml:space="preserve">Perfil de PVC LAMINADO Marco DC 58 x 67 GRIS METALIZADO </t>
  </si>
  <si>
    <t>Perfil de PVC LAMINADO Marco DC 58 x 67 GRIS METALIZADO</t>
  </si>
  <si>
    <t xml:space="preserve">Perfil de PVC LAMINADO Marco DC 58 x 67 NOGAL </t>
  </si>
  <si>
    <t xml:space="preserve">Perfil de PVC LAMINADO Marco DC 58 x 67 GRIS GRAFITO </t>
  </si>
  <si>
    <t>Perfil de PVC LAMINADO Marco DC 58 x 67 GRIS GRAFITO</t>
  </si>
  <si>
    <t>Perfil de PVC LAMINADO Marco DC 58 x 67 NEGRO</t>
  </si>
  <si>
    <t xml:space="preserve">Perfil de PVC LAMINADO Marco DC 58 x 67 NEGRO </t>
  </si>
  <si>
    <t xml:space="preserve">Perfil de PVC LAMINADO Marco DC 58 x 67 PELTRE </t>
  </si>
  <si>
    <t>Perfil de PVC LAMINADO Marco DC 58 x 67 PELTRE</t>
  </si>
  <si>
    <t>Perfil de PVC LAMINADO Marco DC 58 x 67 SIPO</t>
  </si>
  <si>
    <t xml:space="preserve">Perfil de PVC LAMINADO Marco DC 58 x 67 SIPO </t>
  </si>
  <si>
    <t xml:space="preserve">Perfil de PVC LAMINADO Marco DC 58 x 67 SAPELLI </t>
  </si>
  <si>
    <t>Perfil de PVC LAMINADO Marco DC 58 x 67 WENGUE</t>
  </si>
  <si>
    <t>Perfil de PVC LAMINADO Marco DC 58 x 67 GREY OAK</t>
  </si>
  <si>
    <t xml:space="preserve">Perfil de PVC LAMINADO Marco DC 58 x 67 GREY OAK </t>
  </si>
  <si>
    <t>Perfil de PVC LAMINADO Marco DC 58 x 67 JET BLACK</t>
  </si>
  <si>
    <t xml:space="preserve">Perfil de PVC LAMINADO Marco DC 58 x 67 JET BLACK </t>
  </si>
  <si>
    <t xml:space="preserve">Perfil de PVC LAMINADO Marco DC 58 x 67 MARFIL </t>
  </si>
  <si>
    <t>Perfil de PVC LAMINADO Marco DC 58 x 67 NATURAL OAK</t>
  </si>
  <si>
    <t>Perfil de PVC LAMINADO Marco DC 58 x 67 CHERRY</t>
  </si>
  <si>
    <t xml:space="preserve">Perfil de PVC LAMINADO Marco DC 58 x 67 WENGUE </t>
  </si>
  <si>
    <t xml:space="preserve">Perfil de PVC LAMINADO Adaptador DC 58 mm BLANCO </t>
  </si>
  <si>
    <t xml:space="preserve">Perfil de PVC LAMINADO Adaptador DC 58 mm GOLDEN OAK </t>
  </si>
  <si>
    <t>Perfil de PVC LAMINADO Adaptador DC 58 mm NATURAL OAK</t>
  </si>
  <si>
    <t xml:space="preserve">Perfil de PVC LAMINADO Adaptador DC 58 mm NATURAL OAK </t>
  </si>
  <si>
    <t xml:space="preserve">Perfil de PVC LAMINADO Adaptador DC 58 mm VERDE </t>
  </si>
  <si>
    <t xml:space="preserve">Perfil de PVC LAMINADO Adaptador DC 58 mm CHERRY </t>
  </si>
  <si>
    <t>Perfil de PVC LAMINADO Adaptador DC 58 mm GRIS METALIZADO</t>
  </si>
  <si>
    <t xml:space="preserve">Perfil de PVC LAMINADO Adaptador DC 58 mm GRIS METALIZADO </t>
  </si>
  <si>
    <t xml:space="preserve">Perfil de PVC LAMINADO Adaptador DC 58 mm NOGAL </t>
  </si>
  <si>
    <t xml:space="preserve">Perfil de PVC LAMINADO Adaptador DC 58 mm GRIS GRAFITO </t>
  </si>
  <si>
    <t>Perfil de PVC LAMINADO Adaptador DC 58 mm GRIS GRAFITO</t>
  </si>
  <si>
    <t xml:space="preserve">Perfil de PVC LAMINADO Adaptador DC 58 mm NEGRO </t>
  </si>
  <si>
    <t>Perfil de PVC LAMINADO Adaptador DC 58 mm NEGRO</t>
  </si>
  <si>
    <t>Perfil de PVC LAMINADO Adaptador DC 58 mm PELTRE</t>
  </si>
  <si>
    <t xml:space="preserve">Perfil de PVC LAMINADO Adaptador DC 58 mm PELTRE </t>
  </si>
  <si>
    <t xml:space="preserve">Perfil de PVC LAMINADO Adaptador DC 58 mm SIPO </t>
  </si>
  <si>
    <t xml:space="preserve">Perfil de PVC LAMINADO Adaptador DC 58 mm SAPELLI </t>
  </si>
  <si>
    <t>Perfil de PVC LAMINADO Adaptador DC 58 mm WENGUE</t>
  </si>
  <si>
    <t xml:space="preserve">Perfil de PVC LAMINADO Adaptador DC 58 mm WENGUE </t>
  </si>
  <si>
    <t>Perfil de PVC LAMINADO Adaptador DC 58 mm GREY OAK</t>
  </si>
  <si>
    <t xml:space="preserve">Perfil de PVC LAMINADO Adaptador DC 58 mm GREY OAK </t>
  </si>
  <si>
    <t xml:space="preserve">Perfil de PVC LAMINADO Adaptador DC 58 mm JET BLACK </t>
  </si>
  <si>
    <t xml:space="preserve">Perfil de PVC LAMINADO Adaptador DC 58 mm MARFIL </t>
  </si>
  <si>
    <t xml:space="preserve">Perfil de PVC LAMINADO Marco DC 58 x 50 BLANCO </t>
  </si>
  <si>
    <t xml:space="preserve">Perfil de PVC LAMINADO Marco DC 58 x 50 GOLDEN OAK </t>
  </si>
  <si>
    <t xml:space="preserve">Perfil de PVC LAMINADO Marco DC 58 x 50 NATURAL OAK </t>
  </si>
  <si>
    <t>Perfil de PVC LAMINADO Marco DC 58 x 50 VERDE</t>
  </si>
  <si>
    <t xml:space="preserve">Perfil de PVC LAMINADO Marco DC 58 x 50 VERDE </t>
  </si>
  <si>
    <t xml:space="preserve">Perfil de PVC LAMINADO Marco DC 58 x 50 CHERRY </t>
  </si>
  <si>
    <t>Perfil de PVC LAMINADO Marco DC 58 x 50 CHERRY</t>
  </si>
  <si>
    <t xml:space="preserve">Perfil de PVC LAMINADO Marco DC 58 x 50 GRIS METALIZADO </t>
  </si>
  <si>
    <t>Perfil de PVC LAMINADO Marco DC 58 x 50 GRIS METALIZADO</t>
  </si>
  <si>
    <t xml:space="preserve">Perfil de PVC LAMINADO Marco DC 58 x 50 NOGAL </t>
  </si>
  <si>
    <t xml:space="preserve">Perfil de PVC LAMINADO Marco DC 58 x 50 GRIS GRAFITO </t>
  </si>
  <si>
    <t>Perfil de PVC LAMINADO Marco DC 58 x 50 GRIS GRAFITO</t>
  </si>
  <si>
    <t xml:space="preserve">Perfil de PVC LAMINADO Marco DC 58 x 50 NEGRO </t>
  </si>
  <si>
    <t xml:space="preserve">Perfil de PVC LAMINADO Marco DC 58 x 50 PELTRE </t>
  </si>
  <si>
    <t xml:space="preserve">Perfil de PVC LAMINADO Marco DC 58 x 50 SIPO </t>
  </si>
  <si>
    <t xml:space="preserve">Perfil de PVC LAMINADO Marco DC 58 x 50 SAPELLI </t>
  </si>
  <si>
    <t xml:space="preserve">Perfil de PVC LAMINADO Marco DC 58 x 50 WENGUE </t>
  </si>
  <si>
    <t xml:space="preserve">Perfil de PVC LAMINADO Marco DC 58 x 50 GREY OAK </t>
  </si>
  <si>
    <t>Perfil de PVC LAMINADO Marco DC 58 x 50 GREY OAK</t>
  </si>
  <si>
    <t xml:space="preserve">Perfil de PVC LAMINADO Marco DC 58 x 50 JET BLACK </t>
  </si>
  <si>
    <t>Perfil de PVC LAMINADO Marco DC 58 x 50 JET BLACK</t>
  </si>
  <si>
    <t xml:space="preserve">Perfil de PVC LAMINADO Marco DC 58 x 50 MARFIL </t>
  </si>
  <si>
    <t xml:space="preserve">Perfil de PVC LAMINADO Marco DZ 36 BLANCO </t>
  </si>
  <si>
    <t xml:space="preserve">Perfil de PVC LAMINADO Marco DZ 36 GOLDEN OAK </t>
  </si>
  <si>
    <t xml:space="preserve">Perfil de PVC LAMINADO Marco DZ 36 NATURAL OAK </t>
  </si>
  <si>
    <t xml:space="preserve">Perfil de PVC LAMINADO Marco DZ 36 VERDE </t>
  </si>
  <si>
    <t xml:space="preserve">Perfil de PVC LAMINADO Marco DZ 36 CHERRY </t>
  </si>
  <si>
    <t xml:space="preserve">Perfil de PVC LAMINADO Marco DZ 36 GRIS METALIZADO </t>
  </si>
  <si>
    <t>Perfil de PVC LAMINADO Marco DZ 36 NOGAL</t>
  </si>
  <si>
    <t xml:space="preserve">Perfil de PVC LAMINADO Marco DZ 36 NOGAL </t>
  </si>
  <si>
    <t xml:space="preserve">Perfil de PVC LAMINADO Marco DZ 36 GRIS GRAFITO </t>
  </si>
  <si>
    <t>Perfil de PVC LAMINADO Marco DZ 36 GRIS GRAFITO</t>
  </si>
  <si>
    <t xml:space="preserve">Perfil de PVC LAMINADO Marco DZ 36 NEGRO </t>
  </si>
  <si>
    <t xml:space="preserve">Perfil de PVC LAMINADO Marco DZ 36 PELTRE </t>
  </si>
  <si>
    <t>Perfil de PVC LAMINADO Marco DZ 36 PELTRE</t>
  </si>
  <si>
    <t xml:space="preserve">Perfil de PVC LAMINADO Marco DZ 36 SIPO </t>
  </si>
  <si>
    <t xml:space="preserve">Perfil de PVC LAMINADO Marco DZ 36 SAPELLI </t>
  </si>
  <si>
    <t>Perfil de PVC LAMINADO Marco DZ 36 WENGUE</t>
  </si>
  <si>
    <t xml:space="preserve">Perfil de PVC LAMINADO Marco DZ 36 GREY OAK </t>
  </si>
  <si>
    <t xml:space="preserve">Perfil de PVC LAMINADO Marco DZ 36 JET BLACK </t>
  </si>
  <si>
    <t xml:space="preserve">Perfil de PVC LAMINADO Marco DZ 36 MARFIL </t>
  </si>
  <si>
    <t>Perfil de PVC LAMINADO Marco DZ 36 GOLDEN OAK</t>
  </si>
  <si>
    <t>Perfil de PVC LAMINADO Marco DZ 36 GREY OAK</t>
  </si>
  <si>
    <t xml:space="preserve">Perfil de PVC LAMINADO Marco DZF 36 BLANCO </t>
  </si>
  <si>
    <t xml:space="preserve">Perfil de PVC LAMINADO Marco DZF 36 GOLDEN OAK </t>
  </si>
  <si>
    <t>Perfil de PVC LAMINADO Marco DZF 36 GOLDEN OAK</t>
  </si>
  <si>
    <t xml:space="preserve">Perfil de PVC LAMINADO Marco DZF 36 NATURAL OAK </t>
  </si>
  <si>
    <t xml:space="preserve">Perfil de PVC LAMINADO Marco DZF 36 VERDE </t>
  </si>
  <si>
    <t xml:space="preserve">Perfil de PVC LAMINADO Marco DZF 36 CHERRY </t>
  </si>
  <si>
    <t>Perfil de PVC LAMINADO Marco DZF 36 GRIS METALIZADO</t>
  </si>
  <si>
    <t xml:space="preserve">Perfil de PVC LAMINADO Marco DZF 36 GRIS METALIZADO </t>
  </si>
  <si>
    <t>Perfil de PVC LAMINADO Marco DZF 36 NOGAL</t>
  </si>
  <si>
    <t xml:space="preserve">Perfil de PVC LAMINADO Marco DZF 36 NOGAL </t>
  </si>
  <si>
    <t>Perfil de PVC LAMINADO Marco DZF 36 GRIS GRAFITO</t>
  </si>
  <si>
    <t xml:space="preserve">Perfil de PVC LAMINADO Marco DZF 36 GRIS GRAFITO </t>
  </si>
  <si>
    <t xml:space="preserve">Perfil de PVC LAMINADO Marco DZF 36 NEGRO </t>
  </si>
  <si>
    <t>Perfil de PVC LAMINADO Marco DZF 36 NEGRO</t>
  </si>
  <si>
    <t xml:space="preserve">Perfil de PVC LAMINADO Marco DZF 36 PELTRE </t>
  </si>
  <si>
    <t>Perfil de PVC LAMINADO Marco DZF 36 SIPO</t>
  </si>
  <si>
    <t xml:space="preserve">Perfil de PVC LAMINADO Marco DZF 36 SAPELLI </t>
  </si>
  <si>
    <t xml:space="preserve">Perfil de PVC LAMINADO Marco DZF 36 WENGUE </t>
  </si>
  <si>
    <t xml:space="preserve">Perfil de PVC LAMINADO Marco DZF 36 GREY OAK </t>
  </si>
  <si>
    <t xml:space="preserve">Perfil de PVC LAMINADO Marco DZF 36 JET BLACK </t>
  </si>
  <si>
    <t xml:space="preserve">Perfil de PVC LAMINADO Marco DZF 36 MARFIL </t>
  </si>
  <si>
    <t xml:space="preserve">Perfil de PVC LAMINADO Marco DZF 36 SIPO </t>
  </si>
  <si>
    <t xml:space="preserve">Perfil de PVC Marco Advance BCO SIN FOLIO </t>
  </si>
  <si>
    <t>Perfil de PVC LAMINADO Marco Advance BCO GOL GOLDEN</t>
  </si>
  <si>
    <t xml:space="preserve">Perfil de PVC LAMINADO Marco Advance BCO EXT GOL GOLDEN </t>
  </si>
  <si>
    <t>Perfil de PVC LAMINADO Marco Advance BCO INT GOL GOLDEN</t>
  </si>
  <si>
    <t xml:space="preserve">Perfil de PVC LAMINADO Marco Advance BCO NAT NATURAL OAK </t>
  </si>
  <si>
    <t xml:space="preserve">Perfil de PVC LAMINADO Marco Advance BCO EXT NAT NATURAL OAK </t>
  </si>
  <si>
    <t xml:space="preserve">Perfil de PVC LAMINADO Marco Advance BCO INT NAT NATURAL OAK </t>
  </si>
  <si>
    <t xml:space="preserve">Perfil de PVC LAMINADO Marco Advance BCO VER VERDE </t>
  </si>
  <si>
    <t xml:space="preserve">Perfil de PVC LAMINADO Marco Advance BCO EXT VER VERDE </t>
  </si>
  <si>
    <t xml:space="preserve">Perfil de PVC LAMINADO Marco Advance BCO INT VER VERDE </t>
  </si>
  <si>
    <t xml:space="preserve">Perfil de PVC LAMINADO Marco Advance BCO CHE CHERRY </t>
  </si>
  <si>
    <t xml:space="preserve">Perfil de PVC LAMINADO Marco Advance BCO EXT CHE CHERRY </t>
  </si>
  <si>
    <t xml:space="preserve">Perfil de PVC LAMINADO Marco Advance BCO INT CHE CHERRY </t>
  </si>
  <si>
    <t xml:space="preserve">Perfil de PVC LAMINADO Marco Advance BCO MET GRIS METALIZADO </t>
  </si>
  <si>
    <t xml:space="preserve">Perfil de PVC LAMINADO Marco Advance BCO EXT MET GRIS METALIZADO </t>
  </si>
  <si>
    <t xml:space="preserve">Perfil de PVC LAMINADO Marco Advance BCO INT MET GRIS METALIZADO </t>
  </si>
  <si>
    <t xml:space="preserve">Perfil de PVC LAMINADO Marco Advance BCO NOG NOGAL </t>
  </si>
  <si>
    <t xml:space="preserve">Perfil de PVC LAMINADO Marco Advance BCO EXT NOG NOGAL </t>
  </si>
  <si>
    <t xml:space="preserve">Perfil de PVC LAMINADO Marco Advance BCO INT NOG NOGAL </t>
  </si>
  <si>
    <t xml:space="preserve">Perfil de PVC LAMINADO Marco Advance BCO GRAF GRAFITO </t>
  </si>
  <si>
    <t xml:space="preserve">Perfil de PVC LAMINADO Marco Advance BCO EXT GRAF GRAFITO </t>
  </si>
  <si>
    <t xml:space="preserve">Perfil de PVC LAMINADO Marco Advance BCO INT GRAF GRAFITO </t>
  </si>
  <si>
    <t xml:space="preserve">Perfil de PVC LAMINADO Marco Advance BCO NEGRO NEGRO </t>
  </si>
  <si>
    <t xml:space="preserve">Perfil de PVC LAMINADO Marco Advance BCO EXT NEGRO NEGRO </t>
  </si>
  <si>
    <t xml:space="preserve">Perfil de PVC LAMINADO Marco Advance BCO INT NEGRO NEGRO </t>
  </si>
  <si>
    <t xml:space="preserve">Perfil de PVC LAMINADO Marco Advance BCO PEL PELTRE </t>
  </si>
  <si>
    <t xml:space="preserve">Perfil de PVC LAMINADO Marco Advance BCO EXT PEL PELTRE </t>
  </si>
  <si>
    <t xml:space="preserve">Perfil de PVC LAMINADO Marco Advance BCO INT PEL PELTRE </t>
  </si>
  <si>
    <t xml:space="preserve">Perfil de PVC LAMINADO Marco Advance BCO SIP SIPO </t>
  </si>
  <si>
    <t xml:space="preserve">Perfil de PVC LAMINADO Marco Advance BCO EXT SIP SIPO </t>
  </si>
  <si>
    <t xml:space="preserve">Perfil de PVC LAMINADO Marco Advance BCO INT SIP SIPO </t>
  </si>
  <si>
    <t xml:space="preserve">Perfil de PVC LAMINADO Marco Advance BCO SAP SAPELLI </t>
  </si>
  <si>
    <t xml:space="preserve">Perfil de PVC LAMINADO Marco Advance BCO EXT SAP SAPELLI </t>
  </si>
  <si>
    <t xml:space="preserve">Perfil de PVC LAMINADO Marco Advance BCO INT SAP SAPELLI </t>
  </si>
  <si>
    <t xml:space="preserve">Perfil de PVC LAMINADO Marco Advance BCO WEN WENGUE </t>
  </si>
  <si>
    <t xml:space="preserve">Perfil de PVC LAMINADO Marco Advance BCO EXT WEN WENGUE </t>
  </si>
  <si>
    <t xml:space="preserve">Perfil de PVC LAMINADO Marco Advance BCO INT WEN WENGUE </t>
  </si>
  <si>
    <t xml:space="preserve">Perfil de PVC LAMINADO Marco Advance BCO GREY GREY OAK </t>
  </si>
  <si>
    <t xml:space="preserve">Perfil de PVC LAMINADO Marco Advance BCO EXT GREY GREY OAK </t>
  </si>
  <si>
    <t xml:space="preserve">Perfil de PVC LAMINADO Marco Advance BCO INT GREY GREY OAK </t>
  </si>
  <si>
    <t xml:space="preserve">Perfil de PVC LAMINADO Marco Advance BCO JET BLACK JET BLACK </t>
  </si>
  <si>
    <t xml:space="preserve">Perfil de PVC LAMINADO Marco Advance BCO EXT JET BLACK JET BLACK </t>
  </si>
  <si>
    <t xml:space="preserve">Perfil de PVC LAMINADO Marco Advance BCO INT JET BLACK JET BLACK </t>
  </si>
  <si>
    <t xml:space="preserve">Perfil de PVC Marco Advance MFIL SIN FOLIO </t>
  </si>
  <si>
    <t xml:space="preserve">Perfil de PVC LAMINADO Marco Advance MFIL NAT NATURAL OAK </t>
  </si>
  <si>
    <t xml:space="preserve">Perfil de PVC LAMINADO Marco Advance MFIL PEL PELTRE </t>
  </si>
  <si>
    <t xml:space="preserve">Perfil de PVC LAMINADO Marco Advance GRIS MET GRIS METALIZADO </t>
  </si>
  <si>
    <t>Perfil de PVC LAMINADO Marco Advance GRIS GRAF GRAFITO</t>
  </si>
  <si>
    <t xml:space="preserve">Perfil de PVC LAMINADO Marco Advance GRIS JET BLACK JET BLACK </t>
  </si>
  <si>
    <t xml:space="preserve">Perfil de PVC LAMINADO Marco Advance MAR GOL GOLDEN OAK </t>
  </si>
  <si>
    <t xml:space="preserve">Perfil de PVC LAMINADO Marco Advance MAR CHE CHERRY </t>
  </si>
  <si>
    <t xml:space="preserve">Perfil de PVC LAMINADO Marco Advance MAR NOG NOGAL </t>
  </si>
  <si>
    <t xml:space="preserve">Perfil de PVC LAMINADO Marco Advance NEGRO NEGRO </t>
  </si>
  <si>
    <t xml:space="preserve">Perfil de PVC LAMINADO Marco Advance MAR SIP SIPO </t>
  </si>
  <si>
    <t xml:space="preserve">Perfil de PVC LAMINADO Marco Advance MAR SAP SAPELLI </t>
  </si>
  <si>
    <t xml:space="preserve">Perfil de PVC LAMINADO Marco Advance MAR WEN WENGUE </t>
  </si>
  <si>
    <t xml:space="preserve">Perfil de PVC LAMINADO Marco Advance MAR GREY GREY OAK </t>
  </si>
  <si>
    <t xml:space="preserve">Perfil de PVC Marco Advance 3 guías BCO SIN FOLIO </t>
  </si>
  <si>
    <t xml:space="preserve">Perfil de PVC LAMINADO Marco Advance 3 guías BCO GOL GOLDEN </t>
  </si>
  <si>
    <t xml:space="preserve">Perfil de PVC LAMINADO Marco Advance 3 guías BCO EXT GOL GOLDEN </t>
  </si>
  <si>
    <t xml:space="preserve">Perfil de PVC LAMINADO Marco Advance 3 guías BCO INT GOL GOLDEN </t>
  </si>
  <si>
    <t xml:space="preserve">Perfil de PVC LAMINADO Marco Advance 3 guías BCO NAT NATURAL OAK </t>
  </si>
  <si>
    <t xml:space="preserve">Perfil de PVC LAMINADO Marco Advance 3 guías BCO EXT NAT NATURAL OAK </t>
  </si>
  <si>
    <t>Perfil de PVC LAMINADO Marco Advance 3 guías BCO INT NAT NATURAL OAK</t>
  </si>
  <si>
    <t xml:space="preserve">Perfil de PVC LAMINADO Marco Advance 3 guías BCO VER VERDE  </t>
  </si>
  <si>
    <t>Perfil de PVC LAMINADO Marco Advance 3 guías BCO EXT VER VERDE</t>
  </si>
  <si>
    <t>Perfil de PVC LAMINADO Marco Advance 3 guías BCO INT VER VERDE</t>
  </si>
  <si>
    <t xml:space="preserve">Perfil de PVC LAMINADO Marco Advance 3 guías BCO VER VERDE </t>
  </si>
  <si>
    <t xml:space="preserve">Perfil de PVC LAMINADO Marco Advance 3 guías BCO CHE CHERRY </t>
  </si>
  <si>
    <t xml:space="preserve">Perfil de PVC LAMINADO Marco Advance 3 guías BCO EXT CHE CHERRY </t>
  </si>
  <si>
    <t>Perfil de PVC LAMINADO Marco Advance 3 guías BCO INT CHE CHERRY</t>
  </si>
  <si>
    <t xml:space="preserve">Perfil de PVC LAMINADO Marco Advance 3 guías BCO MET GRIS METALIZADO </t>
  </si>
  <si>
    <t>Perfil de PVC LAMINADO Marco Advance 3 guías BCO EXT MET GRIS METALIZADO</t>
  </si>
  <si>
    <t xml:space="preserve">Perfil de PVC LAMINADO Marco Advance 3 guías BCO INT MET GRIS METALIZADO </t>
  </si>
  <si>
    <t xml:space="preserve">Perfil de PVC LAMINADO Marco Advance 3 guías BCO NOG NOGAL </t>
  </si>
  <si>
    <t xml:space="preserve">Perfil de PVC LAMINADO Marco Advance 3 guías BCO EXT NOG NOGAL </t>
  </si>
  <si>
    <t xml:space="preserve">Perfil de PVC LAMINADO Marco Advance 3 guías BCO INT NOG NOGAL </t>
  </si>
  <si>
    <t xml:space="preserve">Perfil de PVC LAMINADO Marco Advance 3 guías BCO GRAF GRAFITO </t>
  </si>
  <si>
    <t>Perfil de PVC LAMINADO Marco Advance 3 guías BCO EXT GRAF GRAFITO</t>
  </si>
  <si>
    <t>Perfil de PVC LAMINADO Marco Advance 3 guías BCO INT GRAF GRAFITO</t>
  </si>
  <si>
    <t xml:space="preserve">Perfil de PVC LAMINADO Marco Advance 3 guías BCO NEGRO NEGRO </t>
  </si>
  <si>
    <t xml:space="preserve">Perfil de PVC LAMINADO Marco Advance 3 guías BCO EXT NEGRO NEGRO </t>
  </si>
  <si>
    <t>Perfil de PVC LAMINADO Marco Advance 3 guías BCO INT NEGRO NEGRO</t>
  </si>
  <si>
    <t xml:space="preserve">Perfil de PVC LAMINADO Marco Advance 3 guías BCO PEL PELTRE </t>
  </si>
  <si>
    <t xml:space="preserve">Perfil de PVC LAMINADO Marco Advance 3 guías BCO EXT PEL PELTRE </t>
  </si>
  <si>
    <t>Perfil de PVC LAMINADO Marco Advance 3 guías BCO INT PEL PELTRE</t>
  </si>
  <si>
    <t>Perfil de PVC LAMINADO Marco Advance 3 guías BCO SIP SIPO</t>
  </si>
  <si>
    <t xml:space="preserve">Perfil de PVC LAMINADO Marco Advance 3 guías BCO EXT SIP SIPO </t>
  </si>
  <si>
    <t xml:space="preserve">Perfil de PVC LAMINADO Marco Advance 3 guías BCO INT SIP SIPO </t>
  </si>
  <si>
    <t xml:space="preserve">Perfil de PVC LAMINADO Marco Advance 3 guías BCO SAP SAPELLI </t>
  </si>
  <si>
    <t>Perfil de PVC LAMINADO Marco Advance 3 guías BCO EXT SAP SAPELLI</t>
  </si>
  <si>
    <t xml:space="preserve">Perfil de PVC LAMINADO Marco Advance 3 guías BCO INT SAP SAPELLI </t>
  </si>
  <si>
    <t xml:space="preserve">Perfil de PVC LAMINADO Marco Advance 3 guías BCO WEN WENGUE </t>
  </si>
  <si>
    <t>Perfil de PVC LAMINADO Marco Advance 3 guías BCO EXT WEN WENGUE</t>
  </si>
  <si>
    <t xml:space="preserve">Perfil de PVC LAMINADO Marco Advance 3 guías BCO INT WEN WENGUE </t>
  </si>
  <si>
    <t xml:space="preserve">Perfil de PVC LAMINADO Marco Advance 3 guías BCO GREY GREY OAK </t>
  </si>
  <si>
    <t xml:space="preserve">Perfil de PVC LAMINADO Marco Advance 3 guías BCO EXT GREY GREY OAK </t>
  </si>
  <si>
    <t xml:space="preserve">Perfil de PVC LAMINADO Marco Advance 3 guías BCO INT GREY GREY OAK </t>
  </si>
  <si>
    <t xml:space="preserve">Perfil de PVC LAMINADO Marco Advance 3 guías BCO JET BLACK JET BLACK </t>
  </si>
  <si>
    <t>Perfil de PVC LAMINADO Marco Advance 3 guías BCO EXT JET BLACK JET BLACK</t>
  </si>
  <si>
    <t>Perfil de PVC LAMINADO Marco Advance 3 guías BCO INT JET BLACK JET BLACK</t>
  </si>
  <si>
    <t xml:space="preserve">Perfil de PVC Marco Advance 3 guías MFIL SIN FOLIO </t>
  </si>
  <si>
    <t xml:space="preserve">Perfil de PVC LAMINADO Marco Advance 3 guías MFIL NAT NATURAL OAK </t>
  </si>
  <si>
    <t>Perfil de PVC LAMINADO Marco Advance 3 guías MFIL PEL PELTRE</t>
  </si>
  <si>
    <t xml:space="preserve">Perfil de PVC LAMINADO Marco Advance 3 guías GRIS MET GRIS METALIZADO </t>
  </si>
  <si>
    <t xml:space="preserve">Perfil de PVC LAMINADO Marco Advance 3 guías GRIS GRAF GRIS GRAFITO </t>
  </si>
  <si>
    <t xml:space="preserve">Perfil de PVC LAMINADO Marco Advance 3 guías GRIS JET BLACK JET BLACK </t>
  </si>
  <si>
    <t xml:space="preserve">Perfil de PVC LAMINADO Marco Advance 3 guías MAR GOL GOLDEN OAK </t>
  </si>
  <si>
    <t xml:space="preserve">Perfil de PVC LAMINADO Marco Advance 3 guías MAR CHE CHERRY </t>
  </si>
  <si>
    <t xml:space="preserve">Perfil de PVC LAMINADO Marco Advance 3 guías MAR NOG NOGAL </t>
  </si>
  <si>
    <t xml:space="preserve">Perfil de PVC LAMINADO Marco Advance 3 guías NEGRO NEGRO </t>
  </si>
  <si>
    <t>Perfil de PVC LAMINADO Marco Advance 3 guías MAR SIP SIPO</t>
  </si>
  <si>
    <t>Perfil de PVC LAMINADO Marco Advance 3 guías MAR SAP SAPELLI</t>
  </si>
  <si>
    <t>Perfil de PVC LAMINADO Marco Advance 3 guías MAR WEN WENGUE</t>
  </si>
  <si>
    <t>Perfil de PVC LAMINADO Marco Advance 3 guías MAR GREY GREY OAK</t>
  </si>
  <si>
    <t xml:space="preserve">Perfil de PVC LAMINADO Marco DZ 46 BLANCO </t>
  </si>
  <si>
    <t xml:space="preserve">Perfil de PVC LAMINADO Marco DZ 46 GOLDEN OAK </t>
  </si>
  <si>
    <t xml:space="preserve">Perfil de PVC LAMINADO Marco DZ 46 NATURAL OAK </t>
  </si>
  <si>
    <t>Perfil de PVC LAMINADO Marco DZ 46 NATURAL OAK</t>
  </si>
  <si>
    <t xml:space="preserve">Perfil de PVC LAMINADO Marco DZ 46 VERDE </t>
  </si>
  <si>
    <t>Perfil de PVC LAMINADO Marco DZ 46 CHERRY</t>
  </si>
  <si>
    <t>Perfil de PVC LAMINADO Marco DZ 46 GRIS METALIZADO</t>
  </si>
  <si>
    <t xml:space="preserve">Perfil de PVC LAMINADO Marco DZ 46 GRIS METALIZADO </t>
  </si>
  <si>
    <t xml:space="preserve">Perfil de PVC LAMINADO Marco DZ 46 NOGAL </t>
  </si>
  <si>
    <t xml:space="preserve">Perfil de PVC LAMINADO Marco DZ 46 GRIS GRAFITO </t>
  </si>
  <si>
    <t xml:space="preserve">Perfil de PVC LAMINADO Marco DZ 46 NEGRO </t>
  </si>
  <si>
    <t xml:space="preserve">Perfil de PVC LAMINADO Marco DZ 46 PELTRE </t>
  </si>
  <si>
    <t>Perfil de PVC LAMINADO Marco DZ 46 PELTRE</t>
  </si>
  <si>
    <t xml:space="preserve">Perfil de PVC LAMINADO Marco DZ 46 SIPO </t>
  </si>
  <si>
    <t xml:space="preserve">Perfil de PVC LAMINADO Marco DZ 46 SAPELLI </t>
  </si>
  <si>
    <t xml:space="preserve">Perfil de PVC LAMINADO Marco DZ 46 WENGUE </t>
  </si>
  <si>
    <t xml:space="preserve">Perfil de PVC LAMINADO Marco DZ 46 GREY OAK </t>
  </si>
  <si>
    <t xml:space="preserve">Perfil de PVC LAMINADO Marco DZ 46 JET BLACK </t>
  </si>
  <si>
    <t>Perfil de PVC LAMINADO Marco DZ 46 JET BLACK</t>
  </si>
  <si>
    <t xml:space="preserve">Perfil de PVC LAMINADO Marco DZ 46 MARFIL </t>
  </si>
  <si>
    <t>Perfil de PVC LAMINADO Marco DZ 46 GRIS GRAFITO</t>
  </si>
  <si>
    <t xml:space="preserve">Perfil de PVC LAMINADO Marco DZ 46 CHERRY </t>
  </si>
  <si>
    <t>Perfil de PVC LAMINADO Marco DZ 46 NEGRO</t>
  </si>
  <si>
    <t xml:space="preserve">Perfil de PVC LAMINADO Marco 3 Guias DZ 46 BLANCO </t>
  </si>
  <si>
    <t xml:space="preserve">Perfil de PVC LAMINADO Marco 3 Guias DZ 46 GOLDEN OAK </t>
  </si>
  <si>
    <t xml:space="preserve">Perfil de PVC LAMINADO Marco 3 Guias DZ 46 NATURAL OAK </t>
  </si>
  <si>
    <t xml:space="preserve">Perfil de PVC LAMINADO Marco 3 Guias DZ 46 VERDE </t>
  </si>
  <si>
    <t>Perfil de PVC LAMINADO Marco 3 Guias DZ 46 CHERRY</t>
  </si>
  <si>
    <t>Perfil de PVC LAMINADO Marco 3 Guias DZ 46 GRIS METALIZADO</t>
  </si>
  <si>
    <t xml:space="preserve">Perfil de PVC LAMINADO Marco 3 Guias DZ 46 NOGAL </t>
  </si>
  <si>
    <t xml:space="preserve">Perfil de PVC LAMINADO Marco 3 Guias DZ 46 GRIS GRAFITO </t>
  </si>
  <si>
    <t xml:space="preserve">Perfil de PVC LAMINADO Marco 3 Guias DZ 46 NEGRO </t>
  </si>
  <si>
    <t>Perfil de PVC LAMINADO Marco 3 Guias DZ 46 NEGRO</t>
  </si>
  <si>
    <t xml:space="preserve">Perfil de PVC LAMINADO Marco 3 Guias DZ 46 PELTRE </t>
  </si>
  <si>
    <t xml:space="preserve">Perfil de PVC LAMINADO Marco 3 Guias DZ 46 SIPO </t>
  </si>
  <si>
    <t>Perfil de PVC LAMINADO Marco 3 Guias DZ 46 SAPELLI</t>
  </si>
  <si>
    <t xml:space="preserve">Perfil de PVC LAMINADO Marco 3 Guias DZ 46 SAPELLI </t>
  </si>
  <si>
    <t xml:space="preserve">Perfil de PVC LAMINADO Marco 3 Guias DZ 46 WENGUE </t>
  </si>
  <si>
    <t>Perfil de PVC LAMINADO Marco 3 Guias DZ 46 WENGUE</t>
  </si>
  <si>
    <t xml:space="preserve">Perfil de PVC LAMINADO Marco 3 Guias DZ 46 GREY OAK </t>
  </si>
  <si>
    <t xml:space="preserve">Perfil de PVC LAMINADO Marco 3 Guias DZ 46 JET BLACK </t>
  </si>
  <si>
    <t>Perfil de PVC LAMINADO Marco 3 Guias DZ 46 JET BLACK</t>
  </si>
  <si>
    <t xml:space="preserve">Perfil de PVC LAMINADO Marco 3 Guias DZ 46 MARFIL </t>
  </si>
  <si>
    <t>Perfil de PVC LAMINADO Marco 3 Guias DZ 46 NATURAL</t>
  </si>
  <si>
    <t>Perfil de PVC LAMINADO Marco 3 Guias DZ 46 PELTRE</t>
  </si>
  <si>
    <t xml:space="preserve">Perfil de PVC LAMINADO Marco 3 Guias DZ 46 GRIS METALIZADO </t>
  </si>
  <si>
    <t>Perfil de PVC LAMINADO Marco 3 Guias DZ 46 GOLDEN OAK</t>
  </si>
  <si>
    <t xml:space="preserve">Perfil de PVC LAMINADO Marco 3 Guias DZ 46 CHERRY </t>
  </si>
  <si>
    <t xml:space="preserve">Perfil de PVC Marco Jumbo BCO SIN FOLIO </t>
  </si>
  <si>
    <t xml:space="preserve">Perfil de PVC LAMINADO Marco Jumbo BCO VER VERDE </t>
  </si>
  <si>
    <t xml:space="preserve">Perfil de PVC Marco Jumbo MFIL SIN FOLIO </t>
  </si>
  <si>
    <t xml:space="preserve">Perfil de PVC LAMINADO Marco Jumbo MFIL NAT NATURAL OAK </t>
  </si>
  <si>
    <t xml:space="preserve">Perfil de PVC LAMINADO Marco Jumbo MFIL PEL PELTRE </t>
  </si>
  <si>
    <t xml:space="preserve">Perfil de PVC LAMINADO Marco Jumbo GRIS MET GRIS METALIZADO </t>
  </si>
  <si>
    <t>Perfil de PVC LAMINADO Marco Jumbo GRIS GRAF GRAFITO</t>
  </si>
  <si>
    <t xml:space="preserve">Perfil de PVC LAMINADO Marco Jumbo GRIS JET BLACK JET BLACK </t>
  </si>
  <si>
    <t xml:space="preserve">Perfil de PVC LAMINADO Marco Jumbo MAR GOL GOLDEN OAK </t>
  </si>
  <si>
    <t xml:space="preserve">Perfil de PVC LAMINADO Marco Jumbo MAR CHE CHERRY </t>
  </si>
  <si>
    <t xml:space="preserve">Perfil de PVC LAMINADO Marco Jumbo MAR NOG NOGAL </t>
  </si>
  <si>
    <t xml:space="preserve">Perfil de PVC LAMINADO Marco Jumbo NEGRO NEGRO </t>
  </si>
  <si>
    <t xml:space="preserve">Perfil de PVC LAMINADO Marco Jumbo MAR SIP SIPO </t>
  </si>
  <si>
    <t xml:space="preserve">Perfil de PVC LAMINADO Marco Jumbo MAR SAP SAPELLI </t>
  </si>
  <si>
    <t xml:space="preserve">Perfil de PVC LAMINADO Marco Jumbo MAR WEN WENGUE </t>
  </si>
  <si>
    <t xml:space="preserve">Perfil de PVC LAMINADO Marco Jumbo MAR GREY GREY OAK </t>
  </si>
  <si>
    <t xml:space="preserve">Perfil de PVC Marco adicional Jumbo BCO SIN FOLIO </t>
  </si>
  <si>
    <t xml:space="preserve">Perfil de PVC LAMINADO Marco adicional Jumbo BCO VER VERDE </t>
  </si>
  <si>
    <t xml:space="preserve">Perfil de PVC Marco adicional Jumbo MFIL SIN FOLIO </t>
  </si>
  <si>
    <t xml:space="preserve">Perfil de PVC LAMINADO Marco adicional Jumbo MFIL NAT NATURAL OAK </t>
  </si>
  <si>
    <t xml:space="preserve">Perfil de PVC LAMINADO Marco adicional Jumbo MFIL PEL PELTRE </t>
  </si>
  <si>
    <t xml:space="preserve">Perfil de PVC LAMINADO Marco adicional Jumbo GRIS MET GRIS METALIZADO </t>
  </si>
  <si>
    <t xml:space="preserve">Perfil de PVC LAMINADO Marco adicional Jumbo GRIS GRAF GRAFITO </t>
  </si>
  <si>
    <t xml:space="preserve">Perfil de PVC LAMINADO Marco adicional Jumbo GRIS JET BLACK JET BLACK </t>
  </si>
  <si>
    <t xml:space="preserve">Perfil de PVC LAMINADO Marco adicional Jumbo MAR GOL GOLDEN OAK </t>
  </si>
  <si>
    <t xml:space="preserve">Perfil de PVC LAMINADO Marco adicional Jumbo MAR CHE CHERRY </t>
  </si>
  <si>
    <t xml:space="preserve">Perfil de PVC LAMINADO Marco adicional Jumbo MAR NOG NOGAL </t>
  </si>
  <si>
    <t xml:space="preserve">Perfil de PVC LAMINADO Marco adicional Jumbo NEGRO NEGRO </t>
  </si>
  <si>
    <t xml:space="preserve">Perfil de PVC LAMINADO Marco adicional Jumbo MAR SIP SIPO </t>
  </si>
  <si>
    <t xml:space="preserve">Perfil de PVC LAMINADO Marco adicional Jumbo MAR SAP SAPELLI </t>
  </si>
  <si>
    <t xml:space="preserve">Perfil de PVC LAMINADO Marco adicional Jumbo MAR WEN WENGUE </t>
  </si>
  <si>
    <t xml:space="preserve">Perfil de PVC LAMINADO Marco adicional Jumbo MAR GREY GREY OAK </t>
  </si>
  <si>
    <t xml:space="preserve">Perfil de PVC LAMINADO Encuentro DZ 36 BLANCO </t>
  </si>
  <si>
    <t>5 tiras</t>
  </si>
  <si>
    <t xml:space="preserve">Perfil de PVC LAMINADO Encuentro DZ 36 GOLDEN OAK </t>
  </si>
  <si>
    <t xml:space="preserve">Perfil de PVC LAMINADO Encuentro DZ 36 NATURAL OAK </t>
  </si>
  <si>
    <t xml:space="preserve">Perfil de PVC LAMINADO Encuentro DZ 36 VERDE </t>
  </si>
  <si>
    <t xml:space="preserve">Perfil de PVC LAMINADO Encuentro DZ 36 CHERRY </t>
  </si>
  <si>
    <t xml:space="preserve">Perfil de PVC LAMINADO Encuentro DZ 36 GRIS METALIZADO </t>
  </si>
  <si>
    <t xml:space="preserve">Perfil de PVC LAMINADO Encuentro DZ 36 NOGAL </t>
  </si>
  <si>
    <t xml:space="preserve">Perfil de PVC LAMINADO Encuentro DZ 36 GRIS GRAFITO </t>
  </si>
  <si>
    <t xml:space="preserve">Perfil de PVC LAMINADO Encuentro DZ 36 NEGRO </t>
  </si>
  <si>
    <t xml:space="preserve">Perfil de PVC LAMINADO Encuentro DZ 36 PELTRE </t>
  </si>
  <si>
    <t xml:space="preserve">Perfil de PVC LAMINADO Encuentro DZ 36 SIPO ex PA1310 </t>
  </si>
  <si>
    <t xml:space="preserve">Perfil de PVC LAMINADO Encuentro DZ 36 SAPELLI </t>
  </si>
  <si>
    <t xml:space="preserve">Perfil de PVC LAMINADO Encuentro DZ 36 WENGUE </t>
  </si>
  <si>
    <t xml:space="preserve">Perfil de PVC LAMINADO Encuentro DZ 36 GREY OAK </t>
  </si>
  <si>
    <t xml:space="preserve">Perfil de PVC LAMINADO Encuentro DZ 36 JET BLACK </t>
  </si>
  <si>
    <t xml:space="preserve">Perfil de PVC LAMINADO Encuentro DZ 36 MARFIL </t>
  </si>
  <si>
    <t>Perfil de PVC LAMINADO Encuentro DZ 36 NATURAL OAK</t>
  </si>
  <si>
    <t xml:space="preserve">Perfil de PVC LAMINADO Encuentro DZ 36 SIPO </t>
  </si>
  <si>
    <t>Perfil de PVC LAMINADO Encuentro DZ 46 BLANCO de pvc</t>
  </si>
  <si>
    <t xml:space="preserve">Perfil de PVC LAMINADO Encuentro DZ 46 GOLDEN OAK </t>
  </si>
  <si>
    <t xml:space="preserve">Perfil de PVC LAMINADO Encuentro DZ 46 NATURAL OAK </t>
  </si>
  <si>
    <t xml:space="preserve">Perfil de PVC LAMINADO Encuentro DZ 46 VERDE </t>
  </si>
  <si>
    <t xml:space="preserve">Perfil de PVC LAMINADO Encuentro DZ 46 CHERRY </t>
  </si>
  <si>
    <t>Perfil de PVC LAMINADO Encuentro DZ 46 GRIS METALIZADO</t>
  </si>
  <si>
    <t xml:space="preserve">Perfil de PVC LAMINADO Encuentro DZ 46 NOGAL </t>
  </si>
  <si>
    <t xml:space="preserve">Perfil de PVC LAMINADO Encuentro DZ 46 GRIS GRAFITO </t>
  </si>
  <si>
    <t xml:space="preserve">Perfil de PVC LAMINADO Encuentro DZ 46 NEGRO </t>
  </si>
  <si>
    <t xml:space="preserve">Perfil de PVC LAMINADO Encuentro DZ 46 PELTRE </t>
  </si>
  <si>
    <t>Perfil de PVC LAMINADO Encuentro DZ 46 SIPO</t>
  </si>
  <si>
    <t xml:space="preserve">Perfil de PVC LAMINADO Encuentro DZ 46 SAPELLI </t>
  </si>
  <si>
    <t xml:space="preserve">Perfil de PVC LAMINADO Encuentro DZ 46 WENGUE </t>
  </si>
  <si>
    <t>Perfil de PVC LAMINADO Encuentro DZ 46 GREY OAK</t>
  </si>
  <si>
    <t xml:space="preserve">Perfil de PVC LAMINADO Encuentro DZ 46 JET BLACK </t>
  </si>
  <si>
    <t xml:space="preserve">Perfil de PVC LAMINADO Encuentro DZ 46 MARFIL </t>
  </si>
  <si>
    <t xml:space="preserve">Perfil de PVC LAMINADO Encuentro DZ 46 GRIS METALIZADO </t>
  </si>
  <si>
    <t xml:space="preserve">Perfil de PVC LAMINADO Encuentro DZ 46 SIPO </t>
  </si>
  <si>
    <t xml:space="preserve">Perfil de PVC LAMINADO Encuentro DZ 46 GREY OAK </t>
  </si>
  <si>
    <t xml:space="preserve">Perfil de PVC LAMINADO Encuentro DZF 46 BLANCO </t>
  </si>
  <si>
    <t xml:space="preserve">Perfil de PVC LAMINADO Encuentro DZF 46 GOLDEN OAK </t>
  </si>
  <si>
    <t xml:space="preserve">Perfil de PVC LAMINADO Encuentro DZF 46 NATURAL OAK </t>
  </si>
  <si>
    <t xml:space="preserve">Perfil de PVC LAMINADO Encuentro DZF 46 VERDE </t>
  </si>
  <si>
    <t>Perfil de PVC LAMINADO Encuentro DZF 46 CHERRY</t>
  </si>
  <si>
    <t>Perfil de PVC LAMINADO Encuentro DZF 46 GRIS METALIZADO</t>
  </si>
  <si>
    <t>Perfil de PVC LAMINADO Encuentro DZF 46 NOGAL</t>
  </si>
  <si>
    <t>Perfil de PVC LAMINADO Encuentro DZF 46 GRIS GRAFITO</t>
  </si>
  <si>
    <t xml:space="preserve">Perfil de PVC LAMINADO Encuentro DZF 46 NEGRO </t>
  </si>
  <si>
    <t xml:space="preserve">Perfil de PVC LAMINADO Encuentro DZF 46 PELTRE </t>
  </si>
  <si>
    <t xml:space="preserve">Perfil de PVC LAMINADO Encuentro DZF 46 SIPO </t>
  </si>
  <si>
    <t xml:space="preserve">Perfil de PVC LAMINADO Encuentro DZF 46 SAPELLI </t>
  </si>
  <si>
    <t>Perfil de PVC LAMINADO Encuentro DZF 46 WENGUE</t>
  </si>
  <si>
    <t xml:space="preserve">Perfil de PVC LAMINADO Encuentro DZF 46 GREY OAK </t>
  </si>
  <si>
    <t xml:space="preserve">Perfil de PVC LAMINADO Encuentro DZF 46 JET BLACK </t>
  </si>
  <si>
    <t xml:space="preserve">Perfil de PVC LAMINADO Encuentro DZF 46 MARFIL </t>
  </si>
  <si>
    <t xml:space="preserve">Perfil de PVC LAMINADO Encuentro DZF 46 GRIS METALIZADO </t>
  </si>
  <si>
    <t xml:space="preserve">Perfil de PVC LAMINADO Encuentro DZF 46 GRIS GRAFITO </t>
  </si>
  <si>
    <t xml:space="preserve">Perfil de PVC LAMINADO Encuentro DZF 46 CHERRY </t>
  </si>
  <si>
    <t xml:space="preserve">Perfil de PVC LAMINADO Encuentro DZF 46 NOGAL </t>
  </si>
  <si>
    <t xml:space="preserve">Perfil de PVC LAMINADO Encuentro DZF 46 WENGUE </t>
  </si>
  <si>
    <t>Perfil de PVC LAMINADO Encuentro DZF 46 GREY OAK</t>
  </si>
  <si>
    <t xml:space="preserve">Perfil de PVC LAMINADO Tapa DZF BLANCO </t>
  </si>
  <si>
    <t>paq x 2 tiras</t>
  </si>
  <si>
    <t>Perfil de PVC LAMINADO Tapa DZF GOLDEN OAK</t>
  </si>
  <si>
    <t xml:space="preserve">Perfil de PVC LAMINADO Tapa DZF NATURAL OAK </t>
  </si>
  <si>
    <t xml:space="preserve">Perfil de PVC LAMINADO Tapa DZF VERDE </t>
  </si>
  <si>
    <t xml:space="preserve">Perfil de PVC LAMINADO Tapa DZF CHERRY </t>
  </si>
  <si>
    <t xml:space="preserve">Perfil de PVC LAMINADO Tapa DZF GRIS METALIZADO </t>
  </si>
  <si>
    <t xml:space="preserve">Perfil de PVC LAMINADO Tapa DZF NOGAL </t>
  </si>
  <si>
    <t xml:space="preserve">Perfil de PVC LAMINADO Tapa DZF GRIS GRAFITO </t>
  </si>
  <si>
    <t xml:space="preserve">Perfil de PVC LAMINADO Tapa DZF NEGRO </t>
  </si>
  <si>
    <t xml:space="preserve">Perfil de PVC LAMINADO Tapa DZF PELTRE </t>
  </si>
  <si>
    <t xml:space="preserve">Perfil de PVC LAMINADO Tapa DZF SIPO </t>
  </si>
  <si>
    <t xml:space="preserve">Perfil de PVC LAMINADO Tapa DZF SAPELLI </t>
  </si>
  <si>
    <t xml:space="preserve">Perfil de PVC LAMINADO Tapa DZF WENGUE </t>
  </si>
  <si>
    <t xml:space="preserve">Perfil de PVC LAMINADO Tapa DZF GREY OAK </t>
  </si>
  <si>
    <t xml:space="preserve">Perfil de PVC LAMINADO Tapa DZF JET BLACK </t>
  </si>
  <si>
    <t xml:space="preserve">Perfil de PVC LAMINADO Tapa DZF MARFIL </t>
  </si>
  <si>
    <t xml:space="preserve">Perfil de PVC LAMINADO Tapa DZF GOLDEN OAK </t>
  </si>
  <si>
    <t xml:space="preserve">Perfil de PVC LAMINADO Tapa Advance GEN GOL GOLDEN OAK </t>
  </si>
  <si>
    <t>paq x 4 tiras</t>
  </si>
  <si>
    <t xml:space="preserve">Perfil de PVC LAMINADO Tapa Advance GEN NAT NATURAL OAK </t>
  </si>
  <si>
    <t xml:space="preserve">Perfil de PVC LAMINADO Tapa Advance GEN VER VERDE </t>
  </si>
  <si>
    <t xml:space="preserve">Perfil de PVC LAMINADO Tapa Advance GEN CHE CHERRY </t>
  </si>
  <si>
    <t xml:space="preserve">Perfil de PVC LAMINADO Tapa Advance GEN MET GRIS METALIZADO </t>
  </si>
  <si>
    <t xml:space="preserve">Perfil de PVC LAMINADO Tapa Advance GEN NOG NOGAL </t>
  </si>
  <si>
    <t xml:space="preserve">Perfil de PVC LAMINADO Tapa Advance GEN GRAF GRAFITO </t>
  </si>
  <si>
    <t xml:space="preserve">Perfil de PVC LAMINADO Tapa Advance GEN NEGRO NEGRO </t>
  </si>
  <si>
    <t xml:space="preserve">Perfil de PVC LAMINADO Tapa Advance GEN PEL PELTRE </t>
  </si>
  <si>
    <t xml:space="preserve">Perfil de PVC LAMINADO Tapa Advance GEN SIP SIPO </t>
  </si>
  <si>
    <t xml:space="preserve">Perfil de PVC LAMINADO Tapa Advance GEN SAP SAPELLI </t>
  </si>
  <si>
    <t xml:space="preserve">Perfil de PVC LAMINADO Tapa Advance GEN WEN WENGUE </t>
  </si>
  <si>
    <t xml:space="preserve">Perfil de PVC LAMINADO Tapa Advance GEN GREY GREY OAK </t>
  </si>
  <si>
    <t xml:space="preserve">Perfil de PVC LAMINADO Tapa Advance GEN JET BLACK JET BLACK </t>
  </si>
  <si>
    <t xml:space="preserve">Perfil de PVC Tapa Advance BCO SIN FOLIO </t>
  </si>
  <si>
    <t xml:space="preserve">Perfil de PVC Tapa Advance MFIL SIN FOLIO </t>
  </si>
  <si>
    <t xml:space="preserve">Perfil de PVC LAMINADO Tapa Prime GEN GOL GOLDEN OAK </t>
  </si>
  <si>
    <t xml:space="preserve">Perfil de PVC LAMINADO Tapa Prime GEN NAT NATURAL OAK </t>
  </si>
  <si>
    <t xml:space="preserve">Perfil de PVC LAMINADO Tapa Prime GEN VER VERDE </t>
  </si>
  <si>
    <t xml:space="preserve">Perfil de PVC LAMINADO Tapa Prime GEN CHE CHERRY </t>
  </si>
  <si>
    <t xml:space="preserve">Perfil de PVC LAMINADO Tapa Prime GEN MET GRIS METALIZADO </t>
  </si>
  <si>
    <t xml:space="preserve">Perfil de PVC LAMINADO Tapa Prime GEN NOG NOGAL </t>
  </si>
  <si>
    <t xml:space="preserve">Perfil de PVC LAMINADO Tapa Prime GEN GRAF GRAFITO </t>
  </si>
  <si>
    <t xml:space="preserve">Perfil de PVC LAMINADO Tapa Prime GEN NEGRO NEGRO </t>
  </si>
  <si>
    <t xml:space="preserve">Perfil de PVC LAMINADO Tapa Prime GEN PEL PELTRE </t>
  </si>
  <si>
    <t xml:space="preserve">Perfil de PVC LAMINADO Tapa Prime GEN SIP SIPO </t>
  </si>
  <si>
    <t xml:space="preserve">Perfil de PVC LAMINADO Tapa Prime GEN SAP SAPELLI </t>
  </si>
  <si>
    <t xml:space="preserve">Perfil de PVC LAMINADO Tapa Prime GEN WEN WENGUE </t>
  </si>
  <si>
    <t xml:space="preserve">Perfil de PVC LAMINADO Tapa Prime GEN GREY GREY OAK </t>
  </si>
  <si>
    <t xml:space="preserve">Perfil de PVC LAMINADO Tapa Prime GEN JET BLACK JET BLACK </t>
  </si>
  <si>
    <t xml:space="preserve">Perfil de PVC Tapa Prime BCO SIN FOLIO </t>
  </si>
  <si>
    <t xml:space="preserve">Perfil de PVC Tapa Prime MFIL SIN FOLIO </t>
  </si>
  <si>
    <t xml:space="preserve">Perfil de PVC LAMINADO Tapa Jumbo GEN GOL GOLDEN OAK </t>
  </si>
  <si>
    <t xml:space="preserve">Perfil de PVC LAMINADO Tapa Jumbo GEN NAT NATURAL OAK </t>
  </si>
  <si>
    <t xml:space="preserve">Perfil de PVC LAMINADO Tapa Jumbo GEN VER VERDE </t>
  </si>
  <si>
    <t xml:space="preserve">Perfil de PVC LAMINADO Tapa Jumbo GEN CHE CHERRY </t>
  </si>
  <si>
    <t xml:space="preserve">Perfil de PVC LAMINADO Tapa Jumbo GEN MET GRIS METALIZADO </t>
  </si>
  <si>
    <t xml:space="preserve">Perfil de PVC LAMINADO Tapa Jumbo GEN NOG NOGAL </t>
  </si>
  <si>
    <t xml:space="preserve">Perfil de PVC LAMINADO Tapa Jumbo GEN GRAF GRAFITO </t>
  </si>
  <si>
    <t xml:space="preserve">Perfil de PVC LAMINADO Tapa Jumbo GEN NEGRO NEGRO </t>
  </si>
  <si>
    <t xml:space="preserve">Perfil de PVC LAMINADO Tapa Jumbo GEN PEL PELTRE </t>
  </si>
  <si>
    <t xml:space="preserve">Perfil de PVC LAMINADO Tapa Jumbo GEN SIP SIPO </t>
  </si>
  <si>
    <t xml:space="preserve">Perfil de PVC LAMINADO Tapa Jumbo GEN SAP SAPELLI </t>
  </si>
  <si>
    <t xml:space="preserve">Perfil de PVC LAMINADO Tapa Jumbo GEN WEN WENGUE </t>
  </si>
  <si>
    <t xml:space="preserve">Perfil de PVC LAMINADO Tapa Jumbo GEN GREY GREY OAK </t>
  </si>
  <si>
    <t xml:space="preserve">Perfil de PVC LAMINADO Tapa Jumbo GEN JET BLACK JET BLACK </t>
  </si>
  <si>
    <t xml:space="preserve">Perfil de PVC Tapa Jumbo BCO SIN FOLIO </t>
  </si>
  <si>
    <t xml:space="preserve">Perfil de PVC Tapa Jumbo MFIL SIN FOLIO </t>
  </si>
  <si>
    <t xml:space="preserve">Perfil de PVC LAMINADO Guía adicional Jumbo GEN GOL GOLDEN OAK </t>
  </si>
  <si>
    <t>Perfil de PVC LAMINADO Guía adicional Jumbo GEN NAT NATURAL OAK</t>
  </si>
  <si>
    <t xml:space="preserve">Perfil de PVC LAMINADO Guía adicional Jumbo GEN VER VERDE </t>
  </si>
  <si>
    <t xml:space="preserve">Perfil de PVC LAMINADO Guía adicional Jumbo GEN CHE CHERRY </t>
  </si>
  <si>
    <t xml:space="preserve">Perfil de PVC LAMINADO Guía adicional Jumbo GEN MET GRIS METALIZADO </t>
  </si>
  <si>
    <t xml:space="preserve">Perfil de PVC LAMINADO Guía adicional Jumbo GEN NOG NOGAL </t>
  </si>
  <si>
    <t xml:space="preserve">Perfil de PVC LAMINADO Guía adicional Jumbo GEN GRAF GRAFITO </t>
  </si>
  <si>
    <t xml:space="preserve">Perfil de PVC LAMINADO Guía adicional Jumbo GEN NEGRO NEGRO </t>
  </si>
  <si>
    <t>Perfil de PVC LAMINADO Guía adicional Jumbo GEN PEL PELTRE</t>
  </si>
  <si>
    <t xml:space="preserve">Perfil de PVC LAMINADO Guía adicional Jumbo GEN SIP SIPO </t>
  </si>
  <si>
    <t xml:space="preserve">Perfil de PVC LAMINADO Guía adicional Jumbo GEN SAP SAPELLI </t>
  </si>
  <si>
    <t xml:space="preserve">Perfil de PVC LAMINADO Guía adicional Jumbo GEN WEN WENGUE </t>
  </si>
  <si>
    <t xml:space="preserve">Perfil de PVC LAMINADO Guía adicional Jumbo GEN GREY GREY OAK </t>
  </si>
  <si>
    <t>Perfil de PVC LAMINADO Guía adicional Jumbo GEN JET BLACK JET BLACK</t>
  </si>
  <si>
    <t>Perfil de PVC Guía adicional Jumbo BCO SIN FOLIO</t>
  </si>
  <si>
    <t xml:space="preserve">Perfil de PVC Guía adicional Jumbo MFIL SIN FOLIO </t>
  </si>
  <si>
    <t xml:space="preserve">Perfil de PVC Encuentro advance BCO SIN FOLIO </t>
  </si>
  <si>
    <t>Perfil de PVC LAMINADO Encuentro advance BCO GOL GOLDEN</t>
  </si>
  <si>
    <t xml:space="preserve">Perfil de PVC LAMINADO Encuentro advance BCO NAT NATURAL OAK </t>
  </si>
  <si>
    <t xml:space="preserve">Perfil de PVC LAMINADO Encuentro advance BCO VER VERDE </t>
  </si>
  <si>
    <t xml:space="preserve">Perfil de PVC LAMINADO Encuentro advance BCO CHE CHERRY </t>
  </si>
  <si>
    <t>Perfil de PVC LAMINADO Encuentro advance BCO MET GRIS METALIZADO</t>
  </si>
  <si>
    <t>Perfil de PVC LAMINADO Encuentro advance BCO NOG NOGAL</t>
  </si>
  <si>
    <t>Perfil de PVC LAMINADO Encuentro advance BCO GRAF GRAFITO</t>
  </si>
  <si>
    <t>Perfil de PVC LAMINADO Encuentro advance BCO NEGRO NEGRO</t>
  </si>
  <si>
    <t>Perfil de PVC LAMINADO Encuentro advance BCO PEL PELTRE</t>
  </si>
  <si>
    <t>Perfil de PVC LAMINADO Encuentro advance BCO SIP SIPO</t>
  </si>
  <si>
    <t>Perfil de PVC LAMINADO Encuentro advance BCO SAP SAPELLI</t>
  </si>
  <si>
    <t xml:space="preserve">Perfil de PVC LAMINADO Encuentro advance BCO WEN WENGUE </t>
  </si>
  <si>
    <t>Perfil de PVC LAMINADO Encuentro advance BCO GREY GREY OAK</t>
  </si>
  <si>
    <t xml:space="preserve">Perfil de PVC LAMINADO Encuentro advance BCO JET BLACK JET BLACK </t>
  </si>
  <si>
    <t xml:space="preserve">Perfil de PVC Encuentro advance MFIL SIN FOLIO </t>
  </si>
  <si>
    <t xml:space="preserve">Perfil de PVC LAMINADO Encuentro advance MFIL NAT NATURAL OAK </t>
  </si>
  <si>
    <t xml:space="preserve">Perfil de PVC LAMINADO Encuentro advance MFIL PEL PELTRE </t>
  </si>
  <si>
    <t xml:space="preserve">Perfil de PVC LAMINADO Encuentro advance GRIS MET GRIS METALIZADO </t>
  </si>
  <si>
    <t xml:space="preserve">Perfil de PVC LAMINADO Encuentro advance GRIS GRAF GRIS GRAFITO </t>
  </si>
  <si>
    <t xml:space="preserve">Perfil de PVC LAMINADO Encuentro advance GRIS JET BLACK JET BLACK </t>
  </si>
  <si>
    <t xml:space="preserve">Perfil de PVC LAMINADO Encuentro advance MAR GOL GOLDEN OAK </t>
  </si>
  <si>
    <t xml:space="preserve">Perfil de PVC LAMINADO Encuentro advance MAR CHE CHERRY </t>
  </si>
  <si>
    <t xml:space="preserve">Perfil de PVC LAMINADO Encuentro advance MAR NOG NOGAL </t>
  </si>
  <si>
    <t xml:space="preserve">Perfil de PVC LAMINADO Encuentro advance NEGRO NEGRO </t>
  </si>
  <si>
    <t xml:space="preserve">Perfil de PVC LAMINADO Encuentro advance MAR SIP SIPO </t>
  </si>
  <si>
    <t xml:space="preserve">Perfil de PVC LAMINADO Encuentro advance MAR SAP SAPELLI </t>
  </si>
  <si>
    <t xml:space="preserve">Perfil de PVC LAMINADO Encuentro advance MAR WEN WENGUE </t>
  </si>
  <si>
    <t xml:space="preserve">Perfil de PVC LAMINADO Encuentro advance MAR GREY GREY OAK </t>
  </si>
  <si>
    <t xml:space="preserve">Perfil de PVC Encuentro Prime BCO SIN FOLIO </t>
  </si>
  <si>
    <t xml:space="preserve">Perfil de PVC LAMINADO Encuentro Prime BCO GOL GOLDEN </t>
  </si>
  <si>
    <t xml:space="preserve">Perfil de PVC LAMINADO Encuentro Prime BCO NAT NATURAL OAK </t>
  </si>
  <si>
    <t xml:space="preserve">Perfil de PVC LAMINADO Encuentro Prime BCO VER VERDE </t>
  </si>
  <si>
    <t xml:space="preserve">Perfil de PVC LAMINADO Encuentro Prime BCO CHE CHERRY </t>
  </si>
  <si>
    <t xml:space="preserve">Perfil de PVC LAMINADO Encuentro Prime BCO MET GRIS METALIZADO </t>
  </si>
  <si>
    <t xml:space="preserve">Perfil de PVC LAMINADO Encuentro Prime BCO NOG NOGAL </t>
  </si>
  <si>
    <t xml:space="preserve">Perfil de PVC LAMINADO Encuentro Prime BCO GRAF GRAFITO </t>
  </si>
  <si>
    <t xml:space="preserve">Perfil de PVC LAMINADO Encuentro Prime BCO NEGRO NEGRO </t>
  </si>
  <si>
    <t xml:space="preserve">Perfil de PVC LAMINADO Encuentro Prime BCO PEL PELTRE </t>
  </si>
  <si>
    <t xml:space="preserve">Perfil de PVC LAMINADO Encuentro Prime BCO SIP SIPO </t>
  </si>
  <si>
    <t xml:space="preserve">Perfil de PVC LAMINADO Encuentro Prime BCO SAP SAPELLI </t>
  </si>
  <si>
    <t xml:space="preserve">Perfil de PVC LAMINADO Encuentro Prime BCO WEN WENGUE </t>
  </si>
  <si>
    <t xml:space="preserve">Perfil de PVC LAMINADO Encuentro Prime BCO GREY GREY OAK </t>
  </si>
  <si>
    <t xml:space="preserve">Perfil de PVC LAMINADO Encuentro Prime BCO JET BLACK JET BLACK </t>
  </si>
  <si>
    <t xml:space="preserve">Perfil de PVC Encuentro Prime MARFIL SIN FOLIO </t>
  </si>
  <si>
    <t xml:space="preserve">Perfil de PVC LAMINADO Encuentro Prime MFIL NAT NATURAL OAK </t>
  </si>
  <si>
    <t xml:space="preserve">Perfil de PVC LAMINADO Encuentro Prime MFIL PEL PELTRE </t>
  </si>
  <si>
    <t xml:space="preserve">Perfil de PVC LAMINADO Encuentro Prime GRIS MET GRIS METALIZADO </t>
  </si>
  <si>
    <t xml:space="preserve">Perfil de PVC LAMINADO Encuentro Prime GRIS GRAF GRIS GRAFITO </t>
  </si>
  <si>
    <t xml:space="preserve">Perfil de PVC LAMINADO Encuentro Prime GRIS JET BLACK JET BLACK </t>
  </si>
  <si>
    <t xml:space="preserve">Perfil de PVC LAMINADO Encuentro Prime MAR GOL GOLDEN OAK </t>
  </si>
  <si>
    <t xml:space="preserve">Perfil de PVC LAMINADO Encuentro Prime MAR CHE CHERRY </t>
  </si>
  <si>
    <t xml:space="preserve">Perfil de PVC LAMINADO Encuentro Prime MAR NOG NOGAL </t>
  </si>
  <si>
    <t xml:space="preserve">Perfil de PVC LAMINADO Encuentro Prime NEGRO NEGRO </t>
  </si>
  <si>
    <t xml:space="preserve">Perfil de PVC LAMINADO Encuentro Prime MAR SIP SIPO </t>
  </si>
  <si>
    <t xml:space="preserve">Perfil de PVC LAMINADO Encuentro Prime MAR SAP SAPELLI </t>
  </si>
  <si>
    <t xml:space="preserve">Perfil de PVC LAMINADO Encuentro Prime MAR WEN WENGUE </t>
  </si>
  <si>
    <t xml:space="preserve">Perfil de PVC LAMINADO Encuentro Prime MAR GREY GREY OAK </t>
  </si>
  <si>
    <t>Perfil de PVC Encuentro Jumbo  BCO SIN FOLIO</t>
  </si>
  <si>
    <t>Perfil de PVC LAMINADO Encuentro Jumbo BCO VER VERDE</t>
  </si>
  <si>
    <t>Perfil de PVC Encuentro Jumbo MFIL SIN FOLIO</t>
  </si>
  <si>
    <t>Perfil de PVC LAMINADO Encuentro Jumbo MFIL NAT NATURAL OAK</t>
  </si>
  <si>
    <t>Perfil de PVC LAMINADO Encuentro Jumbo MFIL PEL PELTRE</t>
  </si>
  <si>
    <t>Perfil de PVC LAMINADO Encuentro Jumbo GRIS MET GRIS METALIZADO</t>
  </si>
  <si>
    <t>Perfil de PVC LAMINADO Encuentro Jumbo GRIS GRAF GRIS GRAFITO</t>
  </si>
  <si>
    <t>Perfil de PVC LAMINADO Encuentro Jumbo GRIS JET BLACK JET BLACK</t>
  </si>
  <si>
    <t>Perfil de PVC LAMINADO Encuentro Jumbo MAR GOL GOLDEN OAK</t>
  </si>
  <si>
    <t>Perfil de PVC LAMINADO Encuentro Jumbo MAR CHE CHERRY</t>
  </si>
  <si>
    <t xml:space="preserve">Perfil de PVC LAMINADO Encuentro Jumbo MAR NOG NOGAL </t>
  </si>
  <si>
    <t>Perfil de PVC LAMINADO Encuentro Jumbo NEGRO NEGRO</t>
  </si>
  <si>
    <t>Perfil de PVC LAMINADO Encuentro Jumbo MAR SIP SIPO</t>
  </si>
  <si>
    <t>Perfil de PVC LAMINADO Encuentro Jumbo MAR SAP SAPELLI</t>
  </si>
  <si>
    <t>Perfil de PVC LAMINADO Encuentro Jumbo MAR WEN WENGUE</t>
  </si>
  <si>
    <t xml:space="preserve">Perfil de PVC LAMINADO Encuentro Jumbo MAR GREY GREY OAK </t>
  </si>
  <si>
    <t>Burlete de estanqueidad ext. Acrist. 3,5 Negro de epdm</t>
  </si>
  <si>
    <t>Rollo x 300 ml</t>
  </si>
  <si>
    <t>Burlete de estanqueidad Acrist. 2,5 Negro de epdm</t>
  </si>
  <si>
    <t>Burlete de estanqueidad interior Negro de epdm</t>
  </si>
  <si>
    <t>Umbral DC 58 mm  de aluminio anodizado</t>
  </si>
  <si>
    <t>PERFIL GUÍA DZ ANODIZADO NATURAL de aluminio</t>
  </si>
  <si>
    <t>paq x 10 tiras</t>
  </si>
  <si>
    <t>Adaptador encuentro DZ blanco de aluminio</t>
  </si>
  <si>
    <t>Adaptador encuentro DZ gris de aluminio</t>
  </si>
  <si>
    <t>Adaptador encuentro DZ marron de aluminio</t>
  </si>
  <si>
    <t>Adaptador encuentro DZ negro de aluminio</t>
  </si>
  <si>
    <t>Tapa ranura DZ blanco de pvc</t>
  </si>
  <si>
    <t>Tapa ranura DZ marfil de pvc</t>
  </si>
  <si>
    <t>Tapa ranura DZ gris de aluminio</t>
  </si>
  <si>
    <t>Tapa ranura DZ marron de aluminio</t>
  </si>
  <si>
    <t>Encuentro de Hoja DZ blanco de aluminio</t>
  </si>
  <si>
    <t>Encuentro de Hoja DZ negro  de aluminio</t>
  </si>
  <si>
    <t>Encuentro Alta inercia DZ 46 BLANCO de aluminio</t>
  </si>
  <si>
    <t>Encuentro Alta inercia DZ 46 MARFIL de aluminio</t>
  </si>
  <si>
    <t>Encuentro Alta inercia DZ 46 GRIS METALIZADO de aluminio</t>
  </si>
  <si>
    <t>Encuentro Alta inercia DZ 46 MARRON de aluminio</t>
  </si>
  <si>
    <t>Encuentro Alta inercia DZ 46 NEGRO de aluminio</t>
  </si>
  <si>
    <t>Porta Felpa Hoja DC ANOD NAT de aluminio</t>
  </si>
  <si>
    <t>Tapa Umbral DC 58 mm  de aluminio</t>
  </si>
  <si>
    <t>Umbral DZ 46 de aluminio</t>
  </si>
  <si>
    <t>Guia Umbral DZ 46  de aluminio</t>
  </si>
  <si>
    <t>Guía Advance ANOD NAT de aluminio</t>
  </si>
  <si>
    <t>Guía Prime ANOD NAT  de aluminio</t>
  </si>
  <si>
    <t>Guía Jumbo ANOD NAT  de aluminio</t>
  </si>
  <si>
    <t>Kit Remanente Batiente DC 58 GOLDEN OAK de plastico</t>
  </si>
  <si>
    <t>Paq x 10</t>
  </si>
  <si>
    <t>Kit Remanente Batiente DC 58 NATURAL OAK de plastico</t>
  </si>
  <si>
    <t>Kit Remanente Batiente DC 58 VERDE de plastico</t>
  </si>
  <si>
    <t>Kit Remanente Batiente DC 58 CHERRY de plastico</t>
  </si>
  <si>
    <t>Kit Remanente Batiente DC 58 GRIS METALIZADO de plastico</t>
  </si>
  <si>
    <t>Kit Remanente Batiente DC 58 NOGAL de plastico</t>
  </si>
  <si>
    <t>Kit Remanente Batiente DC 58 GRIS GRAFITO de plastico</t>
  </si>
  <si>
    <t>Kit Remanente Batiente DC 58 PELTRE de plastico</t>
  </si>
  <si>
    <t>Kit Remanente Batiente DC 58 SAPELLI de plastico</t>
  </si>
  <si>
    <t>Kit Remanente Batiente DC 58 BLANCO de plastico</t>
  </si>
  <si>
    <t>Kit Remanente Batiente DC 58 MARFIL de plastico</t>
  </si>
  <si>
    <t>Kit Remanente Batiente DC 58 MARRON de plastico</t>
  </si>
  <si>
    <t>Kit Remanente Batiente DC 58 NEGRO de plastico</t>
  </si>
  <si>
    <t>Kit Union Umbral DC 58 NEGRO de plastico</t>
  </si>
  <si>
    <t>Paq x 20</t>
  </si>
  <si>
    <t>Kit Union Umbral DZ 46 NEGRO de plastico</t>
  </si>
  <si>
    <t>Paq x 40</t>
  </si>
  <si>
    <t>Puente de Acristalar DZ 46 BLANCO de plastico</t>
  </si>
  <si>
    <t>Paq x 100</t>
  </si>
  <si>
    <t>Puente de Acristalar DZ 36 GENERICA de plastico</t>
  </si>
  <si>
    <t>Puente de Acristalar DZ 58 GENERICA de plastico</t>
  </si>
  <si>
    <t>Escuadra Poste DC 58-82 de Zinc</t>
  </si>
  <si>
    <t>Escuadra Poste DZ 36 NEGRO de plastico</t>
  </si>
  <si>
    <t>Paq x 50</t>
  </si>
  <si>
    <t>Kit escuadra Poste DZF 36 BLANCO de plastico</t>
  </si>
  <si>
    <t>Cortaviento DZ 46 BLANCO de plastico</t>
  </si>
  <si>
    <t>Cortaviento DZ 46 NEGRO de plastico</t>
  </si>
  <si>
    <t>Cortaviento DZ 36 BLANCO de plastico</t>
  </si>
  <si>
    <t>Cortaviento DZ 36 NEGRO de plastico</t>
  </si>
  <si>
    <t>Cortaviento Umbral DZ 46 NEGRO de plastico</t>
  </si>
  <si>
    <t>Cortaviento DZF 46 BLANCO de plastico</t>
  </si>
  <si>
    <t>Cortaviento DZF 46 NEGRO de plastico</t>
  </si>
  <si>
    <t>Cortaviento Advance Negro de plastico</t>
  </si>
  <si>
    <t>Cortaviento interior Jumbo NEGRO de plastico</t>
  </si>
  <si>
    <t>Cortaviento exterior Jumbo NEGRO de plastico</t>
  </si>
  <si>
    <t>Desagüe Jumbo NEGRO de plastico</t>
  </si>
  <si>
    <t>Tapa Guía adicional Jumbo NEGRO  de plastico</t>
  </si>
  <si>
    <t>Adaptador encuentro central Jumbo NEGRO de plast</t>
  </si>
  <si>
    <t>Suplemento fijo DZ NEGRO</t>
  </si>
  <si>
    <t>Tope Amortiguador DZ BLANCO de plastico</t>
  </si>
  <si>
    <t>Tope Amortiguador DZ NEGRO de plastico</t>
  </si>
  <si>
    <t xml:space="preserve">Perfil de PVC Celosia Ciega Sin foliado </t>
  </si>
  <si>
    <t xml:space="preserve">Perfil de PVC Celosia perforada Sin foliado </t>
  </si>
  <si>
    <t xml:space="preserve">Perfil de PVC Mallorquina Regulable Sin foliado </t>
  </si>
  <si>
    <t xml:space="preserve">Perfil de PVC  Ajuste Sin foliado </t>
  </si>
  <si>
    <t xml:space="preserve">Perfil de PVC LAMINADO Perfil Ajuste GOLDEN </t>
  </si>
  <si>
    <t xml:space="preserve">Perfil de PVC LAMINADO Perfil Ajuste NATURAL </t>
  </si>
  <si>
    <t xml:space="preserve">Perfil de PVC LAMINADO Perfil Ajuste VERDE </t>
  </si>
  <si>
    <t xml:space="preserve">Perfil de PVC LAMINADO Perfil Ajuste CHERRY </t>
  </si>
  <si>
    <t xml:space="preserve">Perfil de PVC LAMINADO Perfil Ajuste METALIZADO </t>
  </si>
  <si>
    <t xml:space="preserve">Perfil de PVC LAMINADO Perfil Ajuste NOGAL </t>
  </si>
  <si>
    <t xml:space="preserve">Perfil de PVC LAMINADO Perfil Ajuste GRAFITO </t>
  </si>
  <si>
    <t xml:space="preserve">Perfil de PVC LAMINADO Perfil Ajuste PELTRE </t>
  </si>
  <si>
    <t xml:space="preserve">Perfil de PVC LAMINADO Perfil Ajuste SIPO </t>
  </si>
  <si>
    <t xml:space="preserve">Perfil de PVC LAMINADO Perfil Ajuste SAPELLI </t>
  </si>
  <si>
    <t xml:space="preserve">Perfil de PVC LAMINADO Perfil Ajuste WENGUE </t>
  </si>
  <si>
    <t xml:space="preserve">Perfil de PVC LAMINADO Perfil Ajuste GREY OAK </t>
  </si>
  <si>
    <t xml:space="preserve">Perfil de PVC LAMINADO Perfil Ajuste JET BLACK </t>
  </si>
  <si>
    <t xml:space="preserve">Perfil de PVC Mallorquina Fija Sin foliado </t>
  </si>
  <si>
    <t xml:space="preserve">Perfil de PVC LAMINADO Mallorquina Fija GOLDEN </t>
  </si>
  <si>
    <t xml:space="preserve">Perfil de PVC LAMINADO Mallorquina Fija NATURAL </t>
  </si>
  <si>
    <t xml:space="preserve">Perfil de PVC LAMINADO Mallorquina Fija VERDE </t>
  </si>
  <si>
    <t xml:space="preserve">Perfil de PVC LAMINADO Mallorquina Fija CHERRY </t>
  </si>
  <si>
    <t xml:space="preserve">Perfil de PVC LAMINADO Mallorquina Fija METALIZADO </t>
  </si>
  <si>
    <t xml:space="preserve">Perfil de PVC LAMINADO Mallorquina Fija NOGAL </t>
  </si>
  <si>
    <t xml:space="preserve">Perfil de PVC LAMINADO Mallorquina Fija GRAFITO </t>
  </si>
  <si>
    <t xml:space="preserve">Perfil de PVC LAMINADO Mallorquina Fija PELTRE </t>
  </si>
  <si>
    <t xml:space="preserve">Perfil de PVC LAMINADO Mallorquina Fija SIPO </t>
  </si>
  <si>
    <t xml:space="preserve">Perfil de PVC LAMINADO Mallorquina Fija SAPELLI </t>
  </si>
  <si>
    <t xml:space="preserve">Perfil de PVC LAMINADO Mallorquina Fija WENGUE </t>
  </si>
  <si>
    <t xml:space="preserve">Perfil de PVC LAMINADO Mallorquina Fija GREY OAK </t>
  </si>
  <si>
    <t xml:space="preserve">Perfil de PVC LAMINADO Mallorquina Fija JET BLACK </t>
  </si>
  <si>
    <t xml:space="preserve">Perfil de PVC Mallorquina Fija Sin foliado marfil </t>
  </si>
  <si>
    <t>Perfil de PVC Kit recibidor mallorquina fija Sin foliado blanco</t>
  </si>
  <si>
    <t xml:space="preserve">Perfil de PVC LAMINADO Kit recibidor mallorquina fija GOLDEN </t>
  </si>
  <si>
    <t xml:space="preserve">Perfil de PVC LAMINADO Kit recibidor mallorquina fija NATURAL </t>
  </si>
  <si>
    <t xml:space="preserve">Perfil de PVC LAMINADO Kit recibidor mallorquina fija VERDE </t>
  </si>
  <si>
    <t xml:space="preserve">Perfil de PVC LAMINADO Kit recibidor mallorquina fija CHERRY </t>
  </si>
  <si>
    <t xml:space="preserve">Perfil de PVC LAMINADO Kit recibidor mallorquina fija METALIZADO </t>
  </si>
  <si>
    <t xml:space="preserve">Perfil de PVC LAMINADO Kit recibidor mallorquina fija NOGAL </t>
  </si>
  <si>
    <t xml:space="preserve">Perfil de PVC LAMINADO Kit recibidor mallorquina fija GRAFITO </t>
  </si>
  <si>
    <t xml:space="preserve">Perfil de PVC LAMINADO Kit recibidor mallorquina fija PELTRE </t>
  </si>
  <si>
    <t xml:space="preserve">Perfil de PVC LAMINADO Kit recibidor mallorquina fija SIPO </t>
  </si>
  <si>
    <t xml:space="preserve">Perfil de PVC LAMINADO Kit recibidor mallorquina fija SAPELLI </t>
  </si>
  <si>
    <t xml:space="preserve">Perfil de PVC LAMINADO Kit recibidor mallorquina fija WENGUE </t>
  </si>
  <si>
    <t xml:space="preserve">Perfil de PVC LAMINADO Kit recibidor mallorquina fija GREY OAK </t>
  </si>
  <si>
    <t xml:space="preserve">Perfil de PVC LAMINADO Kit recibidor mallorquina fija JET BLACK </t>
  </si>
  <si>
    <t xml:space="preserve">Perfil de PVC Kit recibidor mallorquina fija Sin foliado marfil </t>
  </si>
  <si>
    <t>Perfil de PVC Recibidor Mallorquina regulable Sin foliado blanco</t>
  </si>
  <si>
    <t xml:space="preserve">Perfil de PVC Recibidor Mallorquina regulable Sin foliado marfil </t>
  </si>
  <si>
    <t>Herraje Porta Tablilla Regulable (19 Tablillas) GENERICA de plastico</t>
  </si>
  <si>
    <t>Manilla Mallorquina Regulable Izquierda NEGRO de plastico</t>
  </si>
  <si>
    <t>Manilla Mallorquina Regulable Derecha NEGRO de plastico</t>
  </si>
  <si>
    <t xml:space="preserve">Perfil de PVC Hoja MQ 59 BLANCO </t>
  </si>
  <si>
    <t xml:space="preserve">Perfil de PVC LAMINADO Hoja MQ 59 GOLDEN OAK </t>
  </si>
  <si>
    <t xml:space="preserve">Perfil de PVC LAMINADO Hoja MQ 59 NATURAL OAK </t>
  </si>
  <si>
    <t xml:space="preserve">Perfil de PVC LAMINADO Hoja MQ 59 VERDE </t>
  </si>
  <si>
    <t xml:space="preserve">Perfil de PVC LAMINADO Hoja MQ 59 CHERRY </t>
  </si>
  <si>
    <t xml:space="preserve">Perfil de PVC LAMINADO Hoja MQ 59 GRIS METALIZADO </t>
  </si>
  <si>
    <t xml:space="preserve">Perfil de PVC LAMINADO Hoja MQ 59 NOGAL </t>
  </si>
  <si>
    <t xml:space="preserve">Perfil de PVC LAMINADO Hoja MQ 59 GRIS GRAFITO </t>
  </si>
  <si>
    <t xml:space="preserve">Perfil de PVC LAMINADO Hoja MQ 59 NEGRO </t>
  </si>
  <si>
    <t xml:space="preserve">Perfil de PVC LAMINADO Hoja MQ 59 PELTRE </t>
  </si>
  <si>
    <t xml:space="preserve">Perfil de PVC LAMINADO Hoja MQ 59 SIPO </t>
  </si>
  <si>
    <t xml:space="preserve">Perfil de PVC LAMINADO Hoja MQ 59 SAPELLI </t>
  </si>
  <si>
    <t xml:space="preserve">Perfil de PVC LAMINADO Hoja MQ 59 WENGUE </t>
  </si>
  <si>
    <t xml:space="preserve">Perfil de PVC LAMINADO Hoja MQ 59 GREY OAK </t>
  </si>
  <si>
    <t xml:space="preserve">Perfil de PVC LAMINADO Hoja MQ 59 JET BLACK </t>
  </si>
  <si>
    <t xml:space="preserve">Perfil de PVC Hoja MQ 59 MARFIL </t>
  </si>
  <si>
    <t xml:space="preserve">Perfil de PVC Hoja MQ 34 BLANCO </t>
  </si>
  <si>
    <t xml:space="preserve">Perfil de PVC LAMINADO Hoja MQ 34 GOLDEN OAK </t>
  </si>
  <si>
    <t xml:space="preserve">Perfil de PVC LAMINADO Hoja MQ 34 GRIS METALIZADO </t>
  </si>
  <si>
    <t xml:space="preserve">Perfil de PVC LAMINADO Hoja MQ 34 NOGAL </t>
  </si>
  <si>
    <t xml:space="preserve">Perfil de PVC LAMINADO Hoja MQ 34 PELTRE </t>
  </si>
  <si>
    <t xml:space="preserve">Perfil de PVC LAMINADO Hoja MQ 34 JET BLACK </t>
  </si>
  <si>
    <t xml:space="preserve">Perfil de PVC Hoja MQ 34 MARFIL </t>
  </si>
  <si>
    <t>Perfil de PVC LAMINADO Hoja MQ 34 PELTRE</t>
  </si>
  <si>
    <t xml:space="preserve">Perfil de PVC LAMINADO Hoja MQ 34 GRIS GRAFITO </t>
  </si>
  <si>
    <t xml:space="preserve">Perfil de PVC Marco MQ 74 BLANCO </t>
  </si>
  <si>
    <t xml:space="preserve">Perfil de PVC LAMINADO Marco MQ 74 GOLDEN OAK </t>
  </si>
  <si>
    <t>Perfil de PVC LAMINADO Marco MQ 74 GOLDEN OAK</t>
  </si>
  <si>
    <t xml:space="preserve">Perfil de PVC LAMINADO Marco MQ 74 NATURAL OAK </t>
  </si>
  <si>
    <t>Perfil de PVC LAMINADO Marco MQ 74 NATURAL OAK</t>
  </si>
  <si>
    <t xml:space="preserve">Perfil de PVC LAMINADO Marco MQ 74 VERDE </t>
  </si>
  <si>
    <t xml:space="preserve">Perfil de PVC LAMINADO Marco MQ 74 CHERRY </t>
  </si>
  <si>
    <t xml:space="preserve">Perfil de PVC LAMINADO Marco MQ 74 GRIS METALIZADO </t>
  </si>
  <si>
    <t>Perfil de PVC LAMINADO Marco MQ 74 GRIS METALIZADO</t>
  </si>
  <si>
    <t xml:space="preserve">Perfil de PVC LAMINADO Marco MQ 74 NOGAL </t>
  </si>
  <si>
    <t xml:space="preserve">Perfil de PVC LAMINADO Marco MQ 74 GRIS GRAFITO </t>
  </si>
  <si>
    <t xml:space="preserve">Perfil de PVC LAMINADO Marco MQ 74 NEGRO </t>
  </si>
  <si>
    <t>Perfil de PVC LAMINADO Marco MQ 74 PELTRE</t>
  </si>
  <si>
    <t xml:space="preserve">Perfil de PVC LAMINADO Marco MQ 74 PELTRE </t>
  </si>
  <si>
    <t xml:space="preserve">Perfil de PVC LAMINADO Marco MQ 74 SIPO </t>
  </si>
  <si>
    <t>Perfil de PVC LAMINADO Marco MQ 74 SAPELLI</t>
  </si>
  <si>
    <t xml:space="preserve">Perfil de PVC LAMINADO Marco MQ 74 SAPELLI </t>
  </si>
  <si>
    <t xml:space="preserve">Perfil de PVC LAMINADO Marco MQ 74 WENGUE  </t>
  </si>
  <si>
    <t>Perfil de PVC LAMINADO Marco MQ 74 GREY OAK</t>
  </si>
  <si>
    <t>Perfil de PVC LAMINADO Marco MQ 74 JET BLACK</t>
  </si>
  <si>
    <t xml:space="preserve">Perfil de PVC Marco MQ 74 MARFIL </t>
  </si>
  <si>
    <t>Perfil de PVC LAMINADO Marco MQ 74 GRIS GRAFITO</t>
  </si>
  <si>
    <t xml:space="preserve">Perfil de PVC LAMINADO Marco MQ 74 JET BLACK </t>
  </si>
  <si>
    <t>Perfil de PVC LAMINADO Marco MQ 74 SIPO</t>
  </si>
  <si>
    <t xml:space="preserve">Perfil de PVC LAMINADO Marco MQ 74 WENGUE </t>
  </si>
  <si>
    <t xml:space="preserve">Perfil de PVC LAMINADO Marco MQ 74 GREY OAK </t>
  </si>
  <si>
    <t xml:space="preserve">Perfil de PVC Marco MQ 59 BLANCO </t>
  </si>
  <si>
    <t xml:space="preserve">Perfil de PVC LAMINADO Marco MQ 59 GOLDEN OAK </t>
  </si>
  <si>
    <t xml:space="preserve">Perfil de PVC LAMINADO Marco MQ 59 NATURAL OAK </t>
  </si>
  <si>
    <t xml:space="preserve">Perfil de PVC LAMINADO Marco MQ 59 VERDE </t>
  </si>
  <si>
    <t xml:space="preserve">Perfil de PVC LAMINADO Marco MQ 59 CHERRY </t>
  </si>
  <si>
    <t xml:space="preserve">Perfil de PVC LAMINADO Marco MQ 59 GRIS METALIZADO </t>
  </si>
  <si>
    <t xml:space="preserve">Perfil de PVC LAMINADO Marco MQ 59 NOGAL </t>
  </si>
  <si>
    <t>Perfil de PVC LAMINADO Marco MQ 59 GRIS GRAFITO</t>
  </si>
  <si>
    <t xml:space="preserve">Perfil de PVC LAMINADO Marco MQ 59 NEGRO </t>
  </si>
  <si>
    <t>Perfil de PVC LAMINADO Marco MQ 59 PELTRE</t>
  </si>
  <si>
    <t xml:space="preserve">Perfil de PVC LAMINADO Marco MQ 59 SIPO </t>
  </si>
  <si>
    <t xml:space="preserve">Perfil de PVC LAMINADO Marco MQ 59 SAPELLI </t>
  </si>
  <si>
    <t>Perfil de PVC LAMINADO Marco MQ 59 WENGUE</t>
  </si>
  <si>
    <t xml:space="preserve">Perfil de PVC LAMINADO Marco MQ 59 GREY OAK </t>
  </si>
  <si>
    <t xml:space="preserve">Perfil de PVC LAMINADO Marco MQ 59 JET BLACK </t>
  </si>
  <si>
    <t xml:space="preserve">Perfil de PVC Marco MQ 59 MARFIL </t>
  </si>
  <si>
    <t xml:space="preserve">Perfil de PVC LAMINADO Marco MQ 59 PELTRE </t>
  </si>
  <si>
    <t xml:space="preserve">Perfil de PVC LAMINADO Marco MQ 59 GRIS GRAFITO </t>
  </si>
  <si>
    <t>Perfil de PVC LAMINADO Marco MQ 59 NEGRO</t>
  </si>
  <si>
    <t xml:space="preserve">Perfil de PVC LAMINADO Marco MQ 59 WENGUE </t>
  </si>
  <si>
    <t xml:space="preserve">Perfil de PVC Marco MQ 34 BLANCO </t>
  </si>
  <si>
    <t xml:space="preserve">Perfil de PVC LAMINADO Marco MQ 34 GOLDEN OAK </t>
  </si>
  <si>
    <t xml:space="preserve">Perfil de PVC LAMINADO Marco MQ 34 GRIS METALIZADO </t>
  </si>
  <si>
    <t xml:space="preserve">Perfil de PVC LAMINADO Marco MQ 34 NOGAL </t>
  </si>
  <si>
    <t xml:space="preserve">Perfil de PVC LAMINADO Marco MQ 34 PELTRE </t>
  </si>
  <si>
    <t xml:space="preserve">Perfil de PVC LAMINADO Marco MQ 34 JET BLACK </t>
  </si>
  <si>
    <t xml:space="preserve">Perfil de PVC LAMINADO Marco MQ 34 MARFIL </t>
  </si>
  <si>
    <t xml:space="preserve">Perfil de PVC Guia inferior de Hoja MQ 59 BLANCO </t>
  </si>
  <si>
    <t>Perfil de PVC Guia inferior de Hoja MQ 59 MARFIL</t>
  </si>
  <si>
    <t xml:space="preserve">Perfil de PVC Guia inferior de Hoja MQ 59 GRIS </t>
  </si>
  <si>
    <t xml:space="preserve">Perfil de PVC Guia inferior de Hoja MQ 59 MARRON </t>
  </si>
  <si>
    <t>Estabilizador de Hoja MQ 59 BLANCO de aluminio</t>
  </si>
  <si>
    <t>Estabilizador de Hoja MQ 59 NEGRO de aluminio</t>
  </si>
  <si>
    <t>Guia Superior MQ 59 ANOD NAT de aluminio</t>
  </si>
  <si>
    <t>Herraje Suspendido MQ 59 BLANCO de acero</t>
  </si>
  <si>
    <t>Paq x 10 x 10 un</t>
  </si>
  <si>
    <t>Herraje Suspendido MQ 59 NEGRO de acero</t>
  </si>
  <si>
    <t>Herraje DZ MQ 59 BLANCO de acero</t>
  </si>
  <si>
    <t>Herraje DZ MQ 59 NEGRO de acero</t>
  </si>
  <si>
    <t>Herraje Fijo MQ 74 BLANCO de ABS</t>
  </si>
  <si>
    <t xml:space="preserve">Herraje Fijo MQ 74 NEGRO de ABS </t>
  </si>
  <si>
    <t xml:space="preserve">Rueda Hoja 34 GENERICA PLASTICO </t>
  </si>
  <si>
    <t>Soporte Hoja MQ BLANCO de plastico</t>
  </si>
  <si>
    <t>Soporte Hoja MQ NEGRO de ´plastico</t>
  </si>
  <si>
    <t>Perfil de PVC LAMINADO Contravidrios 6,5 mm GOLDEN OAK</t>
  </si>
  <si>
    <t xml:space="preserve">Perfil de PVC LAMINADO Contravidrios 6,5 mm NATURAL OAK </t>
  </si>
  <si>
    <t xml:space="preserve">Perfil de PVC LAMINADO Contravidrios 6,5 mm VERDE </t>
  </si>
  <si>
    <t xml:space="preserve">Perfil de PVC LAMINADO Contravidrios 6,5 mm CHERRY </t>
  </si>
  <si>
    <t xml:space="preserve">Perfil de PVC LAMINADO Contravidrios 6,5 mm GRIS METALIZADO </t>
  </si>
  <si>
    <t xml:space="preserve">Perfil de PVC LAMINADO Contravidrios 6,5 mm NOGAL </t>
  </si>
  <si>
    <t xml:space="preserve">Perfil de PVC LAMINADO Contravidrios 6,5 mm GRIS GRAFITO </t>
  </si>
  <si>
    <t xml:space="preserve">Perfil de PVC LAMINADO Contravidrios 6,5 mm NEGRO </t>
  </si>
  <si>
    <t>Perfil de PVC LAMINADO Contravidrios 6,5 mm PELTRE</t>
  </si>
  <si>
    <t>Perfil de PVC LAMINADO Contravidrios 6,5 mm SIPO</t>
  </si>
  <si>
    <t xml:space="preserve">Perfil de PVC LAMINADO Contravidrios 6,5 mm SAPELLI </t>
  </si>
  <si>
    <t xml:space="preserve">Perfil de PVC LAMINADO Contravidrios 6,5 mm WENGUE </t>
  </si>
  <si>
    <t xml:space="preserve">Perfil de PVC LAMINADO Contravidrios 6,5 mm GREY OAK </t>
  </si>
  <si>
    <t>Perfil de PVC LAMINADO Contravidrios 6,5 mm JET BLACK</t>
  </si>
  <si>
    <t xml:space="preserve">Perfil de PVC Contravidrios 6,5 mm Sin foliado </t>
  </si>
  <si>
    <t xml:space="preserve">Perfil de PVC LAMINADO Contravidrios 10,5 mm GOLDEN OAK </t>
  </si>
  <si>
    <t xml:space="preserve">Perfil de PVC LAMINADO Contravidrios 10,5 mm NATURAL OAK </t>
  </si>
  <si>
    <t xml:space="preserve">Perfil de PVC LAMINADO Contravidrios 10,5 mm VERDE </t>
  </si>
  <si>
    <t xml:space="preserve">Perfil de PVC LAMINADO Contravidrios 10,5 mm CHERRY </t>
  </si>
  <si>
    <t xml:space="preserve">Perfil de PVC LAMINADO Contravidrios 10,5 mm GRIS METALIZADO </t>
  </si>
  <si>
    <t xml:space="preserve">Perfil de PVC LAMINADO Contravidrios 10,5 mm NOGAL </t>
  </si>
  <si>
    <t xml:space="preserve">Perfil de PVC LAMINADO Contravidrios 10,5 mm GRIS GRAFITO </t>
  </si>
  <si>
    <t xml:space="preserve">Perfil de PVC LAMINADO Contravidrios 10,5 mm NEGRO </t>
  </si>
  <si>
    <t>Perfil de PVC LAMINADO Contravidrios 10,5 mm PELTRE</t>
  </si>
  <si>
    <t>Perfil de PVC LAMINADO Contravidrios 10,5 mm SIPO</t>
  </si>
  <si>
    <t xml:space="preserve">Perfil de PVC LAMINADO Contravidrios 10,5 mm SAPELLI </t>
  </si>
  <si>
    <t xml:space="preserve">Perfil de PVC LAMINADO Contravidrios 10,5 mm WENGUE </t>
  </si>
  <si>
    <t>Perfil de PVC LAMINADO Contravidrios 10,5 mm GREY OAK</t>
  </si>
  <si>
    <t xml:space="preserve">Perfil de PVC LAMINADO Contravidrios 10,5 mm JET BLACK </t>
  </si>
  <si>
    <t>Perfil de PVC Contravidrios 10,5 mm Sin foliado blanco</t>
  </si>
  <si>
    <t xml:space="preserve">Perfil de PVC Contravidrios 10,5 mm Sin foliado marfil </t>
  </si>
  <si>
    <t xml:space="preserve">Perfil de PVC LAMINADO Contravidrios 13,5 mm GOLDEN OAK </t>
  </si>
  <si>
    <t xml:space="preserve">Perfil de PVC LAMINADO Contravidrios 13,5 mm NATURAL OAK </t>
  </si>
  <si>
    <t xml:space="preserve">Perfil de PVC LAMINADO Contravidrios 13,5 mm VERDE </t>
  </si>
  <si>
    <t xml:space="preserve">Perfil de PVC LAMINADO Contravidrios 13,5 mm CHERRY </t>
  </si>
  <si>
    <t>Perfil de PVC LAMINADO Contravidrios 13,5 mm GRIS METALIZADO</t>
  </si>
  <si>
    <t xml:space="preserve">Perfil de PVC LAMINADO Contravidrios 13,5 mm NOGAL </t>
  </si>
  <si>
    <t xml:space="preserve">Perfil de PVC LAMINADO Contravidrios 13,5 mm GRIS GRAFITO </t>
  </si>
  <si>
    <t xml:space="preserve">Perfil de PVC LAMINADO Contravidrios 13,5 mm NEGRO </t>
  </si>
  <si>
    <t>Perfil de PVC LAMINADO Contravidrios 13,5 mm PELTRE</t>
  </si>
  <si>
    <t>Perfil de PVC LAMINADO Contravidrios 13,5 mm SIPO</t>
  </si>
  <si>
    <t xml:space="preserve">Perfil de PVC LAMINADO Contravidrios 13,5 mm SAPELLI </t>
  </si>
  <si>
    <t xml:space="preserve">Perfil de PVC LAMINADO Contravidrios 13,5 mm WENGUE </t>
  </si>
  <si>
    <t>Perfil de PVC LAMINADO Contravidrios 13,5 mm GREY OAK</t>
  </si>
  <si>
    <t>Perfil de PVC LAMINADO Contravidrios 13,5 mm JET BLACK</t>
  </si>
  <si>
    <t xml:space="preserve">Perfil de PVC Contravidrios 13,5 mm Sin foliado blanco </t>
  </si>
  <si>
    <t>Perfil de PVC Contravidrios 13,5 mm Sin foliado marfil</t>
  </si>
  <si>
    <t xml:space="preserve">Perfil de PVC LAMINADO Contravidrios 18,5 mm GOLDEN OAK </t>
  </si>
  <si>
    <t>Perfil de PVC LAMINADO Contravidrios 18,5 mm NATURAL OAK</t>
  </si>
  <si>
    <t xml:space="preserve">Perfil de PVC LAMINADO Contravidrios 18,5 mm VERDE </t>
  </si>
  <si>
    <t>Perfil de PVC LAMINADO Contravidrios 18,5 mm CHERRY</t>
  </si>
  <si>
    <t>Perfil de PVC LAMINADO Contravidrios 18,5 mm GRIS METALIZADO</t>
  </si>
  <si>
    <t xml:space="preserve">Perfil de PVC LAMINADO Contravidrios 18,5 mm NOGAL </t>
  </si>
  <si>
    <t xml:space="preserve">Perfil de PVC LAMINADO Contravidrios 18,5 mm GRIS GRAFITO </t>
  </si>
  <si>
    <t xml:space="preserve">Perfil de PVC LAMINADO Contravidrios 18,5 mm NEGRO </t>
  </si>
  <si>
    <t xml:space="preserve">Perfil de PVC LAMINADO Contravidrios 18,5 mm PELTRE </t>
  </si>
  <si>
    <t xml:space="preserve">Perfil de PVC LAMINADO Contravidrios 18,5 mm SIPO </t>
  </si>
  <si>
    <t xml:space="preserve">Perfil de PVC LAMINADO Contravidrios 18,5 mm SAPELLI </t>
  </si>
  <si>
    <t xml:space="preserve">Perfil de PVC LAMINADO Contravidrios 18,5 mm WENGUE </t>
  </si>
  <si>
    <t xml:space="preserve">Perfil de PVC LAMINADO Contravidrios 18,5 mm GREY OAK </t>
  </si>
  <si>
    <t xml:space="preserve">Perfil de PVC LAMINADO Contravidrios 18,5 mm JET BLACK </t>
  </si>
  <si>
    <t>Perfil de PVC Contravidrios 18,5 mm Sin foliado blanco</t>
  </si>
  <si>
    <t xml:space="preserve">Perfil de PVC Contravidrios 18,5 mm Sin foliado marfil </t>
  </si>
  <si>
    <t xml:space="preserve">Perfil de PVC LAMINADO Contravidrios 22,5 mm GOLDEN OAK </t>
  </si>
  <si>
    <t xml:space="preserve">Perfil de PVC LAMINADO Contravidrios 22,5 mm NATURAL OAK </t>
  </si>
  <si>
    <t xml:space="preserve">Perfil de PVC LAMINADO Contravidrios 22,5 mm VERDE </t>
  </si>
  <si>
    <t xml:space="preserve">Perfil de PVC LAMINADO Contravidrios 22,5 mm CHERRY </t>
  </si>
  <si>
    <t>Perfil de PVC LAMINADO Contravidrios 22,5 mm GRIS METALIZADO</t>
  </si>
  <si>
    <t xml:space="preserve">Perfil de PVC LAMINADO Contravidrios 22,5 mm NOGAL </t>
  </si>
  <si>
    <t xml:space="preserve">Perfil de PVC LAMINADO Contravidrios 22,5 mm GRIS GRAFITO </t>
  </si>
  <si>
    <t xml:space="preserve">Perfil de PVC LAMINADO Contravidrios 22,5 mm NEGRO </t>
  </si>
  <si>
    <t xml:space="preserve">Perfil de PVC LAMINADO Contravidrios 22,5 mm PELTRE </t>
  </si>
  <si>
    <t>Perfil de PVC LAMINADO Contravidrios 22,5 mm SIPO</t>
  </si>
  <si>
    <t xml:space="preserve">Perfil de PVC LAMINADO Contravidrios 22,5 mm SAPELLI </t>
  </si>
  <si>
    <t>Perfil de PVC LAMINADO Contravidrios 22,5 mm WENGUE</t>
  </si>
  <si>
    <t xml:space="preserve">Perfil de PVC LAMINADO Contravidrios 22,5 mm GREY OAK </t>
  </si>
  <si>
    <t xml:space="preserve">Perfil de PVC LAMINADO Contravidrios 22,5 mm JET BLACK </t>
  </si>
  <si>
    <t>Perfil de PVC Contravidrios 22,5 mm Sin foliado blanco</t>
  </si>
  <si>
    <t xml:space="preserve">Perfil de PVC Contravidrios 22,5 mm Sin foliado marfil </t>
  </si>
  <si>
    <t xml:space="preserve">Perfil de PVC LAMINADO Contravidrios 28,5 mm GOLDEN OAK </t>
  </si>
  <si>
    <t xml:space="preserve">Perfil de PVC LAMINADO Contravidrios 28,5 mm NATURAL OAK </t>
  </si>
  <si>
    <t xml:space="preserve">Perfil de PVC LAMINADO Contravidrios 28,5 mm VERDE </t>
  </si>
  <si>
    <t xml:space="preserve">Perfil de PVC LAMINADO Contravidrios 28,5 mm CHERRY </t>
  </si>
  <si>
    <t xml:space="preserve">Perfil de PVC LAMINADO Contravidrios 28,5 mm GRIS METALIZADO </t>
  </si>
  <si>
    <t xml:space="preserve">Perfil de PVC LAMINADO Contravidrios 28,5 mm NOGAL </t>
  </si>
  <si>
    <t xml:space="preserve">Perfil de PVC LAMINADO Contravidrios 28,5 mm GRIS GRAFITO </t>
  </si>
  <si>
    <t xml:space="preserve">Perfil de PVC LAMINADO Contravidrios 28,5 mm NEGRO </t>
  </si>
  <si>
    <t xml:space="preserve">Perfil de PVC LAMINADO Contravidrios 28,5 mm PELTRE </t>
  </si>
  <si>
    <t xml:space="preserve">Perfil de PVC LAMINADO Contravidrios 28,5 mm SIPO </t>
  </si>
  <si>
    <t xml:space="preserve">Perfil de PVC LAMINADO Contravidrios 28,5 mm SAPELLI </t>
  </si>
  <si>
    <t xml:space="preserve">Perfil de PVC LAMINADO Contravidrios 28,5 mm WENGUE </t>
  </si>
  <si>
    <t xml:space="preserve">Perfil de PVC LAMINADO Contravidrios 28,5 mm GREY OAK </t>
  </si>
  <si>
    <t xml:space="preserve">Perfil de PVC LAMINADO Contravidrios 28,5 mm JET BLACK </t>
  </si>
  <si>
    <t xml:space="preserve">Perfil de PVC Contravidrios 28,5 mm Sin foliado </t>
  </si>
  <si>
    <t xml:space="preserve">Perfil de PVC LAMINADO Contravidrios 32,5 mm GOLDEN OAK </t>
  </si>
  <si>
    <t xml:space="preserve">Perfil de PVC LAMINADO Contravidrios 32,5 mm NATURAL OAK </t>
  </si>
  <si>
    <t>Perfil de PVC LAMINADO Contravidrios 32,5 mm VERDE</t>
  </si>
  <si>
    <t xml:space="preserve">Perfil de PVC LAMINADO Contravidrios 32,5 mm CHERRY </t>
  </si>
  <si>
    <t xml:space="preserve">Perfil de PVC LAMINADO Contravidrios 32,5 mm GRIS METALIZADO </t>
  </si>
  <si>
    <t xml:space="preserve">Perfil de PVC LAMINADO Contravidrios 32,5 mm NOGAL </t>
  </si>
  <si>
    <t xml:space="preserve">Perfil de PVC LAMINADO Contravidrios 32,5 mm GRIS GRAFITO </t>
  </si>
  <si>
    <t>Perfil de PVC LAMINADO Contravidrios 32,5 mm NEGRO</t>
  </si>
  <si>
    <t>Perfil de PVC LAMINADO Contravidrios 32,5 mm PELTRE</t>
  </si>
  <si>
    <t xml:space="preserve">Perfil de PVC LAMINADO Contravidrios 32,5 mm SIPO </t>
  </si>
  <si>
    <t xml:space="preserve">Perfil de PVC LAMINADO Contravidrios 32,5 mm SAPELLI </t>
  </si>
  <si>
    <t xml:space="preserve">Perfil de PVC LAMINADO Contravidrios 32,5 mm WENGUE </t>
  </si>
  <si>
    <t>Perfil de PVC LAMINADO Contravidrios 32,5 mm GREY OAK</t>
  </si>
  <si>
    <t xml:space="preserve">Perfil de PVC LAMINADO Contravidrios 32,5 mm JET BLACK </t>
  </si>
  <si>
    <t xml:space="preserve">Perfil de PVC Contravidrios 32,5 mm Sin foliado </t>
  </si>
  <si>
    <t>Perfil de PVC Contravidrios 32,5 mm Sin foliado</t>
  </si>
  <si>
    <t xml:space="preserve">Perfil de PVC LAMINADO Contravidrios 21,5 mm GOLDEN OAK </t>
  </si>
  <si>
    <t xml:space="preserve">Perfil de PVC LAMINADO Contravidrios 21,5 mm GRIS METALIZADO </t>
  </si>
  <si>
    <t xml:space="preserve">Perfil de PVC LAMINADO Contravidrios 21,5 mm NOGAL </t>
  </si>
  <si>
    <t xml:space="preserve">Perfil de PVC LAMINADO Contravidrios 21,5 mm PELTRE </t>
  </si>
  <si>
    <t xml:space="preserve">Perfil de PVC Contravidrios 21,5 mm Sin foliado  blanco </t>
  </si>
  <si>
    <t xml:space="preserve">Perfil de PVC Contravidrios 21,5 mm Sin foliado marfil </t>
  </si>
  <si>
    <t xml:space="preserve">Perfil de PVC Hoja Life BLANCO </t>
  </si>
  <si>
    <t xml:space="preserve">Perfil de PVC LAMINADO Hoja Life GOLDEN OAK </t>
  </si>
  <si>
    <t>Perfil de PVC LAMINADO Hoja Life GRIS METALIZADO</t>
  </si>
  <si>
    <t xml:space="preserve">Perfil de PVC LAMINADO Hoja Life NOGAL </t>
  </si>
  <si>
    <t>Perfil de PVC LAMINADO Hoja Life PELTRE</t>
  </si>
  <si>
    <t xml:space="preserve">Perfil de PVC Hoja Life MARFIL </t>
  </si>
  <si>
    <t xml:space="preserve">Perfil de PVC LAMINADO Hoja Life GRIS METALIZADO </t>
  </si>
  <si>
    <t>Perfil de PVC LAMINADO Hoja Life NOGAL</t>
  </si>
  <si>
    <t>Perfil de PVC Hoja EuroLife BCO SIN FOLIO</t>
  </si>
  <si>
    <t xml:space="preserve">Perfil de PVC LAMINADO Hoja EuroLife BCO VER VERDE </t>
  </si>
  <si>
    <t>Perfil de PVC Hoja EuroLife MFIL SIN FOLIO</t>
  </si>
  <si>
    <t xml:space="preserve">Perfil de PVC LAMINADO Hoja EuroLife MFIL NAT NATURAL OAK </t>
  </si>
  <si>
    <t xml:space="preserve">Perfil de PVC LAMINADO Hoja EuroLife MFIL PEL PELTRE </t>
  </si>
  <si>
    <t xml:space="preserve">Perfil de PVC LAMINADO Hoja EuroLife GRIS MET GRIS METALIZADO </t>
  </si>
  <si>
    <t xml:space="preserve">Perfil de PVC LAMINADO Hoja EuroLife GRIS GRAF GRIS GRAFITO </t>
  </si>
  <si>
    <t xml:space="preserve">Perfil de PVC LAMINADO Hoja EuroLife GRIS JET BLACK JET BLACK </t>
  </si>
  <si>
    <t xml:space="preserve">Perfil de PVC LAMINADO Hoja EuroLife MAR GOL GOLDEN OAK </t>
  </si>
  <si>
    <t xml:space="preserve">Perfil de PVC LAMINADO Hoja EuroLife MAR CHE CHERRY </t>
  </si>
  <si>
    <t xml:space="preserve">Perfil de PVC LAMINADO Hoja EuroLife MAR NOG NOGAL </t>
  </si>
  <si>
    <t xml:space="preserve">Perfil de PVC LAMINADO Hoja EuroLife NEGRO NEGRO </t>
  </si>
  <si>
    <t xml:space="preserve">Perfil de PVC LAMINADO Hoja EuroLife MAR SIP SIPO </t>
  </si>
  <si>
    <t xml:space="preserve">Perfil de PVC LAMINADO Hoja EuroLife MAR SAP SAPELLI </t>
  </si>
  <si>
    <t xml:space="preserve">Perfil de PVC LAMINADO Hoja EuroLife MAR WEN WENGUE </t>
  </si>
  <si>
    <t xml:space="preserve">Perfil de PVC LAMINADO Hoja EuroLife MAR GREY GREY OAK </t>
  </si>
  <si>
    <t xml:space="preserve">Perfil de PVC Hoja EcoLife BCO SIN FOLIO </t>
  </si>
  <si>
    <t xml:space="preserve">Perfil de PVC LAMINADO Hoja EcoLife BCO VER VERDE </t>
  </si>
  <si>
    <t>Perfil de PVC Hoja EcoLife MFIL SIN FOLIO</t>
  </si>
  <si>
    <t xml:space="preserve">Perfil de PVC LAMINADO Hoja EcoLife MFIL NAT NATURAL OAK </t>
  </si>
  <si>
    <t xml:space="preserve">Perfil de PVC LAMINADO Hoja EcoLife MFIL PEL PELTRE </t>
  </si>
  <si>
    <t xml:space="preserve">Perfil de PVC LAMINADO Hoja EcoLife GRIS MET GRIS METALIZADO </t>
  </si>
  <si>
    <t xml:space="preserve">Perfil de PVC LAMINADO Hoja EcoLife GRIS GRAF GRIS GRAFITO </t>
  </si>
  <si>
    <t xml:space="preserve">Perfil de PVC LAMINADO Hoja EcoLife GRIS JET BLACK JET BLACK </t>
  </si>
  <si>
    <t xml:space="preserve">Perfil de PVC LAMINADO Hoja EcoLife MAR GOL GOLDEN OAK </t>
  </si>
  <si>
    <t xml:space="preserve">Perfil de PVC LAMINADO Hoja EcoLife MAR CHE CHERRY </t>
  </si>
  <si>
    <t xml:space="preserve">Perfil de PVC LAMINADO Hoja EcoLife MAR NOG NOGAL </t>
  </si>
  <si>
    <t>Perfil de PVC LAMINADO Hoja EcoLife NEGRO NEGRO</t>
  </si>
  <si>
    <t xml:space="preserve">Perfil de PVC LAMINADO Hoja EcoLife MAR SIP SIPO </t>
  </si>
  <si>
    <t xml:space="preserve">Perfil de PVC LAMINADO Hoja EcoLife MAR SAP SAPELLI </t>
  </si>
  <si>
    <t xml:space="preserve">Perfil de PVC LAMINADO Hoja EcoLife MAR WEN WENGUE </t>
  </si>
  <si>
    <t xml:space="preserve">Perfil de PVC LAMINADO Hoja EcoLife MAR GREY GREY OAK </t>
  </si>
  <si>
    <t>Perfil de PVC LAMINADO Hoja EcoLife ap ext BCO SIN FOLIO</t>
  </si>
  <si>
    <t xml:space="preserve">Perfil de PVC LAMINADO Hoja EcoLife ap ext BCO VER VERDE </t>
  </si>
  <si>
    <t>Perfil de PVC Hoja EcoLife ap ext MFIL SIN FOLIO</t>
  </si>
  <si>
    <t xml:space="preserve">Perfil de PVC LAMINADO Hoja EcoLife ap ext MFIL NAT NATURAL OAK </t>
  </si>
  <si>
    <t xml:space="preserve">Perfil de PVC LAMINADO Hoja EcoLife ap ext MFIL PEL PELTRE </t>
  </si>
  <si>
    <t xml:space="preserve">Perfil de PVC LAMINADO Hoja EcoLife ap ext GRIS MET GRIS METALIZADO </t>
  </si>
  <si>
    <t xml:space="preserve">Perfil de PVC LAMINADO Hoja EcoLife ap ext GRIS GRAF GRIS GRAFITO </t>
  </si>
  <si>
    <t xml:space="preserve">Perfil de PVC LAMINADO Hoja EcoLife ap ext GRIS JET BLACK JET BLACK </t>
  </si>
  <si>
    <t xml:space="preserve">Perfil de PVC LAMINADO Hoja EcoLife ap ext MAR GOL GOLDEN OAK </t>
  </si>
  <si>
    <t xml:space="preserve">Perfil de PVC LAMINADO Hoja EcoLife ap ext MAR CHE CHERRY </t>
  </si>
  <si>
    <t xml:space="preserve">Perfil de PVC LAMINADO Hoja EcoLife ap ext MAR NOG NOGAL </t>
  </si>
  <si>
    <t xml:space="preserve">Perfil de PVC LAMINADO Hoja EcoLife ap ext NEGRO NEGRO </t>
  </si>
  <si>
    <t xml:space="preserve">Perfil de PVC LAMINADO Hoja EcoLife ap ext MAR SIP SIPO </t>
  </si>
  <si>
    <t xml:space="preserve">Perfil de PVC LAMINADO Hoja EcoLife ap ext MAR SAP SAPELLI </t>
  </si>
  <si>
    <t xml:space="preserve">Perfil de PVC LAMINADO Hoja EcoLife ap ext MAR WEN WENGUE </t>
  </si>
  <si>
    <t xml:space="preserve">Perfil de PVC LAMINADO Hoja EcoLife ap ext MAR GREY GREY OAK </t>
  </si>
  <si>
    <t xml:space="preserve">Perfil de PVC Marco Life Movil-Movil BLANCO </t>
  </si>
  <si>
    <t xml:space="preserve">Perfil de PVC LAMINADO Marco Life Movil-Movil GOLDEN OAK </t>
  </si>
  <si>
    <t>Perfil de PVC LAMINADO Marco Life Movil-Movil GRIS METALIZADO</t>
  </si>
  <si>
    <t xml:space="preserve">Perfil de PVC LAMINADO Marco Life Movil-Movil NOGAL </t>
  </si>
  <si>
    <t>Perfil de PVC LAMINADO Marco Life Movil-Movil PELTRE</t>
  </si>
  <si>
    <t xml:space="preserve">Perfil de PVC Marco Life Movil-Movil MARFIL </t>
  </si>
  <si>
    <t xml:space="preserve">Perfil de PVC LAMINADO Marco Life Movil-Movil GRIS METALIZADO </t>
  </si>
  <si>
    <t>Perfil de PVC Marco EuroLife BCO SIN FOLIO</t>
  </si>
  <si>
    <t>Perfil de PVC LAMINADO Marco EuroLife BCO VER VERDE</t>
  </si>
  <si>
    <t>Perfil de PVC Marco EuroLife MFIL SIN FOLIO</t>
  </si>
  <si>
    <t xml:space="preserve">Perfil de PVC LAMINADO Marco EuroLife MFIL NAT NATURAL OAK </t>
  </si>
  <si>
    <t xml:space="preserve">Perfil de PVC LAMINADO Marco EuroLife MFIL PEL PELTRE </t>
  </si>
  <si>
    <t xml:space="preserve">Perfil de PVC LAMINADO Marco EuroLife GRIS MET GRIS METALIZADO </t>
  </si>
  <si>
    <t xml:space="preserve">Perfil de PVC LAMINADO Marco EuroLife GRIS GRAF GRIS GRAFITO </t>
  </si>
  <si>
    <t xml:space="preserve">Perfil de PVC LAMINADO Marco EuroLife GRIS GRAF GRAFITO </t>
  </si>
  <si>
    <t xml:space="preserve">Perfil de PVC LAMINADO Marco EuroLife GRIS JET BLACK JET BLACK </t>
  </si>
  <si>
    <t xml:space="preserve">Perfil de PVC LAMINADO Marco EuroLife MAR GOL GOLDEN OAK </t>
  </si>
  <si>
    <t xml:space="preserve">Perfil de PVC LAMINADO Marco EuroLife MAR CHE CHERRY </t>
  </si>
  <si>
    <t>Perfil de PVC LAMINADO Marco EuroLife MAR CHE CHERRY</t>
  </si>
  <si>
    <t>Perfil de PVC LAMINADO Marco EuroLife MAR NOG NOGAL</t>
  </si>
  <si>
    <t xml:space="preserve">Perfil de PVC LAMINADO Marco EuroLife NEGRO NEGRO </t>
  </si>
  <si>
    <t>Perfil de PVC LAMINADO Marco EuroLife NEGRO NEGRO</t>
  </si>
  <si>
    <t>Perfil de PVC LAMINADO Marco EuroLife MAR SIP SIPO</t>
  </si>
  <si>
    <t xml:space="preserve">Perfil de PVC LAMINADO Marco EuroLife MAR SIP SIPO </t>
  </si>
  <si>
    <t xml:space="preserve">Perfil de PVC LAMINADO Marco EuroLife MAR SAP SAPELLI </t>
  </si>
  <si>
    <t>Perfil de PVC LAMINADO Marco EuroLife MAR WEN WENGUE</t>
  </si>
  <si>
    <t xml:space="preserve">Perfil de PVC LAMINADO Marco EuroLife MAR WEN WENGUE </t>
  </si>
  <si>
    <t>Perfil de PVC LAMINADO Marco EuroLife MAR GREY GREY OAK</t>
  </si>
  <si>
    <t xml:space="preserve">Perfil de PVC LAMINADO Marco Life Movil-Fija BLANCO </t>
  </si>
  <si>
    <t xml:space="preserve">Perfil de PVC LAMINADO Marco Life Movil-Fija GOLDEN OAK </t>
  </si>
  <si>
    <t xml:space="preserve">Perfil de PVC LAMINADO Marco Life Movil-Fija GRIS METALIZADO </t>
  </si>
  <si>
    <t xml:space="preserve">Perfil de PVC LAMINADO Marco Life Movil-Fija NOGAL </t>
  </si>
  <si>
    <t xml:space="preserve">Perfil de PVC LAMINADO Marco Life Movil-Fija PELTRE </t>
  </si>
  <si>
    <t xml:space="preserve">Perfil de PVC LAMINADO Marco Life Movil-Fija MARFIL </t>
  </si>
  <si>
    <t>Perfil de PVC Marco EcoLife BCO SIN FOLIO</t>
  </si>
  <si>
    <t xml:space="preserve">Perfil de PVC LAMINADO Marco EcoLife BCO VER VERDE </t>
  </si>
  <si>
    <t>Perfil de PVC Marco EcoLife MFIL SIN FOLIO</t>
  </si>
  <si>
    <t xml:space="preserve">Perfil de PVC LAMINADO Marco EcoLife MFIL NAT NATURAL OAK </t>
  </si>
  <si>
    <t xml:space="preserve">Perfil de PVC LAMINADO Marco EcoLife MFIL PEL PELTRE </t>
  </si>
  <si>
    <t xml:space="preserve">Perfil de PVC LAMINADO Marco EcoLife GRIS MET GRIS METALIZADO </t>
  </si>
  <si>
    <t xml:space="preserve">Perfil de PVC LAMINADO Marco EcoLife GRIS GRAF GRIS GRAFITO </t>
  </si>
  <si>
    <t xml:space="preserve">Perfil de PVC LAMINADO Marco EcoLife GRIS JET BLACK JET BLACK </t>
  </si>
  <si>
    <t xml:space="preserve">Perfil de PVC LAMINADO Marco EcoLife MAR GOL GOLDEN OAK </t>
  </si>
  <si>
    <t xml:space="preserve">Perfil de PVC LAMINADO Marco EcoLife MAR CHE CHERRY </t>
  </si>
  <si>
    <t xml:space="preserve">Perfil de PVC LAMINADO Marco EcoLife MAR NOG NOGAL </t>
  </si>
  <si>
    <t xml:space="preserve">Perfil de PVC LAMINADO Marco EcoLife NEGRO NEGRO </t>
  </si>
  <si>
    <t xml:space="preserve">Perfil de PVC LAMINADO Marco EcoLife MAR SIP SIPO </t>
  </si>
  <si>
    <t xml:space="preserve">Perfil de PVC LAMINADO Marco EcoLife MAR SAP SAPELLI </t>
  </si>
  <si>
    <t xml:space="preserve">Perfil de PVC LAMINADO Marco EcoLife MAR WEN WENGUE </t>
  </si>
  <si>
    <t xml:space="preserve">Perfil de PVC LAMINADO Marco EcoLife MAR GREY GREY OAK </t>
  </si>
  <si>
    <t>Perfil de PVC Paño Fijo Life BLANCO  sin folio</t>
  </si>
  <si>
    <t xml:space="preserve">Perfil de PVC LAMINADO Paño Fijo Life GOLDEN OAK </t>
  </si>
  <si>
    <t xml:space="preserve">Perfil de PVC LAMINADO Paño Fijo Life GRIS METALIZADO </t>
  </si>
  <si>
    <t xml:space="preserve">Perfil de PVC LAMINADO Paño Fijo Life NOGAL </t>
  </si>
  <si>
    <t xml:space="preserve">Perfil de PVC LAMINADO Paño Fijo Life PELTRE </t>
  </si>
  <si>
    <t>Perfil de PVC Paño Fijo Life MARFIL sin folio</t>
  </si>
  <si>
    <t>Perfil de PVC LAMINADO Paño Fijo Life NOGAL</t>
  </si>
  <si>
    <t xml:space="preserve">Perfil de PVC Guia Life BLANCO </t>
  </si>
  <si>
    <t xml:space="preserve">Perfil de PVC Guia Life MARFIL </t>
  </si>
  <si>
    <t xml:space="preserve">Perfil de PVC Guia Life GRIS </t>
  </si>
  <si>
    <t xml:space="preserve">Perfil de PVC Guia Life MARRON </t>
  </si>
  <si>
    <t xml:space="preserve">Perfil de PVC LAMINADO Remate Interior Life 36 mm GOLDEN OAK </t>
  </si>
  <si>
    <t>Perfil de PVC LAMINADO Remate Interior Life 36 mm GRIS METALIZADO</t>
  </si>
  <si>
    <t xml:space="preserve">Perfil de PVC LAMINADO Remate Interior Life 36 mm NOGAL </t>
  </si>
  <si>
    <t xml:space="preserve">Perfil de PVC LAMINADO Remate Interior Life 36 mm PELTRE </t>
  </si>
  <si>
    <t xml:space="preserve">Perfil de PVC Remate Interior Life 36 mm BLANCO </t>
  </si>
  <si>
    <t xml:space="preserve">Perfil de PVC Remate Interior Life 36 mm MARFIL </t>
  </si>
  <si>
    <t>Perfil de PVC Encuentro EuroLife BCO SIN FOLIO</t>
  </si>
  <si>
    <t xml:space="preserve">Perfil de PVC LAMINADO Encuentro EuroLife BCO VER VERDE </t>
  </si>
  <si>
    <t>Perfil de PVC Encuentro EuroLife MFIL SIN FOLIO</t>
  </si>
  <si>
    <t xml:space="preserve">Perfil de PVC LAMINADO Encuentro EuroLife MFIL NAT NATURAL OAK </t>
  </si>
  <si>
    <t xml:space="preserve">Perfil de PVC LAMINADO Encuentro EuroLife MFIL PEL PELTRE </t>
  </si>
  <si>
    <t xml:space="preserve">Perfil de PVC LAMINADO Encuentro EuroLife GRIS MET GRIS METALIZADO </t>
  </si>
  <si>
    <t>Perfil de PVC LAMINADO Encuentro EuroLife GRIS GRAF GRIS GRAFITO</t>
  </si>
  <si>
    <t xml:space="preserve">Perfil de PVC LAMINADO Encuentro EuroLife GRIS JET BLACK JET BLACK </t>
  </si>
  <si>
    <t xml:space="preserve">Perfil de PVC LAMINADO Encuentro EuroLife MAR GOL GOLDEN OAK </t>
  </si>
  <si>
    <t xml:space="preserve">Perfil de PVC LAMINADO Encuentro EuroLife MAR CHE CHERRY </t>
  </si>
  <si>
    <t xml:space="preserve">Perfil de PVC LAMINADO Encuentro EuroLife MAR NOG NOGAL </t>
  </si>
  <si>
    <t xml:space="preserve">Perfil de PVC LAMINADO Encuentro EuroLife NEGRO NEGRO </t>
  </si>
  <si>
    <t xml:space="preserve">Perfil de PVC LAMINADO Encuentro EuroLife MAR SIP SIPO </t>
  </si>
  <si>
    <t xml:space="preserve">Perfil de PVC LAMINADO Encuentro EuroLife MAR SAP SAPELLI </t>
  </si>
  <si>
    <t xml:space="preserve">Perfil de PVC LAMINADO Encuentro EuroLife MAR WEN WENGUE </t>
  </si>
  <si>
    <t xml:space="preserve">Perfil de PVC LAMINADO Encuentro EuroLife MAR GREY GREY OAK </t>
  </si>
  <si>
    <t>Encuentro Life BLANCO de Aluminio</t>
  </si>
  <si>
    <t>Encuentro Life NEGRO de Aluminio</t>
  </si>
  <si>
    <t>Cierre Life BLANCO de metal</t>
  </si>
  <si>
    <t>Cierre Life NEGRO de  metal</t>
  </si>
  <si>
    <t>Tope Superior Life NEGRO de plastico</t>
  </si>
  <si>
    <t xml:space="preserve">Rueda Life 30 kg GENERICA de plastico </t>
  </si>
  <si>
    <t xml:space="preserve">Rueda Life 70 kg GENERICA de plastico </t>
  </si>
  <si>
    <t>Kit Cortaviento Life NEGRO de plastico</t>
  </si>
  <si>
    <t>Kit escuadra de poste Life NEGRO de plastico</t>
  </si>
  <si>
    <t>Cierre con Manija Life BLANCO de metal</t>
  </si>
  <si>
    <t>Cierre con Manija Life NEGRO de metal</t>
  </si>
  <si>
    <t>Kit Tope Lateral Life NEGRO de plastico</t>
  </si>
  <si>
    <t>Kit Patines Guillotina NEGRO de plastico</t>
  </si>
  <si>
    <t>Tope EuroLife NEGRO de plastico</t>
  </si>
  <si>
    <t>Kit Escuadra EcoLife NEGRO de plastico</t>
  </si>
  <si>
    <t>Cortaviento EuroLife NEGRO de plastico</t>
  </si>
  <si>
    <t xml:space="preserve">Perfil de PVC LAMINADO Embellecedor Refuerzo 25x50 GOLDEN OAK </t>
  </si>
  <si>
    <t xml:space="preserve">Perfil de PVC LAMINADO Embellecedor Refuerzo 25x50 NATURAL OAK </t>
  </si>
  <si>
    <t>Perfil de PVC LAMINADO Embellecedor Refuerzo 25x50 VERDE</t>
  </si>
  <si>
    <t xml:space="preserve">Perfil de PVC LAMINADO Embellecedor Refuerzo 25x50 CHERRY </t>
  </si>
  <si>
    <t>Perfil de PVC LAMINADO Embellecedor Refuerzo 25x52 GRIS METALIZADO</t>
  </si>
  <si>
    <t xml:space="preserve">Perfil de PVC LAMINADO Embellecedor Refuerzo 25x50 NOGAL </t>
  </si>
  <si>
    <t xml:space="preserve">Perfil de PVC LAMINADO Embellecedor Refuerzo 25x50 GRIS GRAFITO </t>
  </si>
  <si>
    <t xml:space="preserve">Perfil de PVC LAMINADO Embellecedor Refuerzo 25x50 NEGRO </t>
  </si>
  <si>
    <t>Perfil de PVC LAMINADO Embellecedor Refuerzo 25x50 PELTRE</t>
  </si>
  <si>
    <t xml:space="preserve">Perfil de PVC LAMINADO Embellecedor Refuerzo 25x50 SIPO </t>
  </si>
  <si>
    <t>Perfil de PVC LAMINADO Embellecedor Refuerzo 25x50 SAPELLI</t>
  </si>
  <si>
    <t xml:space="preserve">Perfil de PVC LAMINADO Embellecedor Refuerzo 25x50 WENGUE </t>
  </si>
  <si>
    <t xml:space="preserve">Perfil de PVC LAMINADO Embellecedor Refuerzo 25x50 GREY OAK </t>
  </si>
  <si>
    <t xml:space="preserve">Perfil de PVC LAMINADO Embellecedor Refuerzo 25x51 JET BLACK </t>
  </si>
  <si>
    <t xml:space="preserve">Perfil de PVC Embellecedor Refuerzo 25x50 BLANCO </t>
  </si>
  <si>
    <t xml:space="preserve">Perfil de PVC Embellecedor Refuerzo 25x50 MARFIL </t>
  </si>
  <si>
    <t xml:space="preserve">Perfil de PVC LAMINADO Embellecedor Refuerzo 40x60 GOLDEN OAK </t>
  </si>
  <si>
    <t xml:space="preserve">Perfil de PVC LAMINADO Embellecedor Refuerzo 40x60 NATURAL OAK </t>
  </si>
  <si>
    <t xml:space="preserve">Perfil de PVC LAMINADO Embellecedor Refuerzo 40x60 VERDE </t>
  </si>
  <si>
    <t xml:space="preserve">Perfil de PVC LAMINADO Embellecedor Refuerzo 40x60 CHERRY </t>
  </si>
  <si>
    <t xml:space="preserve">Perfil de PVC LAMINADO Embellecedor Refuerzo 40x60 GRIS METALIZADO </t>
  </si>
  <si>
    <t xml:space="preserve">Perfil de PVC LAMINADO Embellecedor Refuerzo 40x60 NOGAL </t>
  </si>
  <si>
    <t>Perfil de PVC LAMINADO Embellecedor Refuerzo 40x60 GRIS GRAFITO</t>
  </si>
  <si>
    <t>Perfil de PVC LAMINADO Embellecedor Refuerzo 40x60 NEGRO</t>
  </si>
  <si>
    <t>Perfil de PVC LAMINADO Embellecedor Refuerzo 40x60 PELTRE</t>
  </si>
  <si>
    <t xml:space="preserve">Perfil de PVC LAMINADO Embellecedor Refuerzo 40x60 SIPO </t>
  </si>
  <si>
    <t xml:space="preserve">Perfil de PVC LAMINADO Embellecedor Refuerzo 40x60 SAPELLI </t>
  </si>
  <si>
    <t xml:space="preserve">Perfil de PVC LAMINADO Embellecedor Refuerzo 40x60 WENGUE </t>
  </si>
  <si>
    <t>Perfil de PVC LAMINADO Embellecedor Refuerzo 40x60 GREY OAK</t>
  </si>
  <si>
    <t>Perfil de PVC LAMINADO Embellecedor Refuerzo 40x60 JET BLACK</t>
  </si>
  <si>
    <t>Perfil de PVC Embellecedor Refuerzo 40x60 BLANCO</t>
  </si>
  <si>
    <t xml:space="preserve">Perfil de PVC Embellecedor Refuerzo 40x60 MARFIL </t>
  </si>
  <si>
    <t>Perfil de PVC  Clipable 15x24 mm blanco SIN FOLIO</t>
  </si>
  <si>
    <t xml:space="preserve">Perfil de PVC LAMINADO Perfil Clipable 15x24 mm VERDE </t>
  </si>
  <si>
    <t>Perfil de PVC  Clipable 15x24 mm  marfil  SIN FOLIO</t>
  </si>
  <si>
    <t xml:space="preserve">Perfil de PVC LAMINADO Perfil Clipable 15x24 mm NATURAL OAK </t>
  </si>
  <si>
    <t>Perfil de PVC LAMINADO Perfil Clipable 15x24 mm PELTRE</t>
  </si>
  <si>
    <t>Perfil de PVC LAMINADO Perfil Clipable 15x24 mm GRIS METALIZADO</t>
  </si>
  <si>
    <t>Perfil de PVC LAMINADO Perfil Clipable 15x24 mm GRIS GRAFITO</t>
  </si>
  <si>
    <t xml:space="preserve">Perfil de PVC LAMINADO Perfil Clipable 15x24 mm JET BLACK </t>
  </si>
  <si>
    <t xml:space="preserve">Perfil de PVC LAMINADO Perfil Clipable 15x24 mm GOLDEN OAK </t>
  </si>
  <si>
    <t>Perfil de PVC LAMINADO Perfil Clipable 15x24 mm CHERRY</t>
  </si>
  <si>
    <t xml:space="preserve">Perfil de PVC LAMINADO Perfil Clipable 15x24 mm NOGAL </t>
  </si>
  <si>
    <t>Perfil de PVC LAMINADO Perfil Clipable 15x24 mm NEGRO</t>
  </si>
  <si>
    <t xml:space="preserve">Perfil de PVC LAMINADO Perfil Clipable 15x24 mm SIPO </t>
  </si>
  <si>
    <t xml:space="preserve">Perfil de PVC LAMINADO Perfil Clipable 15x24 mm SAPELLI </t>
  </si>
  <si>
    <t xml:space="preserve">Perfil de PVC LAMINADO Perfil Clipable 15x24 mm WENGUE </t>
  </si>
  <si>
    <t xml:space="preserve">Perfil de PVC LAMINADO Perfil Clipable 15x24 mm GREY OAK </t>
  </si>
  <si>
    <t xml:space="preserve">Perfil de PVC LAMINADO Remate interior 25x6 mm GOLDEN OAK </t>
  </si>
  <si>
    <t xml:space="preserve">Perfil de PVC LAMINADO Remate interior 25x6 mm NATURAL OAK </t>
  </si>
  <si>
    <t xml:space="preserve">Perfil de PVC LAMINADO Remate interior 25x6 mm VERDE </t>
  </si>
  <si>
    <t xml:space="preserve">Perfil de PVC LAMINADO Remate interior 25x6 mm CHERRY </t>
  </si>
  <si>
    <t>Perfil de PVC LAMINADO Remate interior 25x6 mm GRIS METALIZADO</t>
  </si>
  <si>
    <t xml:space="preserve">Perfil de PVC LAMINADO Remate interior 25x6 mm NOGAL </t>
  </si>
  <si>
    <t xml:space="preserve">Perfil de PVC LAMINADO Remate interior 25x6 mm GRIS GRAFITO </t>
  </si>
  <si>
    <t xml:space="preserve">Perfil de PVC LAMINADO Remate interior 25x6 mm NEGRO </t>
  </si>
  <si>
    <t xml:space="preserve">Perfil de PVC LAMINADO Remate interior 25x6 mm PELTRE </t>
  </si>
  <si>
    <t xml:space="preserve">Perfil de PVC LAMINADO Remate interior 25x6 mm SIPO </t>
  </si>
  <si>
    <t xml:space="preserve">Perfil de PVC LAMINADO Remate interior 25x6 mm SAPELLI </t>
  </si>
  <si>
    <t>Perfil de PVC LAMINADO Remate interior 25x6 mm WENGUE</t>
  </si>
  <si>
    <t xml:space="preserve">Perfil de PVC LAMINADO Remate interior 25x6 mm GREY OAK </t>
  </si>
  <si>
    <t xml:space="preserve">Perfil de PVC LAMINADO Remate interior 25x6 mm JET BLACK </t>
  </si>
  <si>
    <t xml:space="preserve">Perfil de PVC Remate interior 25x6 mm BLANCO </t>
  </si>
  <si>
    <t xml:space="preserve">Perfil de PVC Remate interior 25x6 mm MARFIL </t>
  </si>
  <si>
    <t xml:space="preserve">Perfil de PVC LAMINADO Remate interior 40x10 mm GOLDEN OAK </t>
  </si>
  <si>
    <t xml:space="preserve">Perfil de PVC LAMINADO Remate interior 40x10 mm NATURAL OAK </t>
  </si>
  <si>
    <t xml:space="preserve">Perfil de PVC LAMINADO Remate interior 40x10 mm VERDE </t>
  </si>
  <si>
    <t>Perfil de PVC LAMINADO Remate interior 40x10 mm CHERRY</t>
  </si>
  <si>
    <t xml:space="preserve">Perfil de PVC LAMINADO Remate interior 40x10 mm GRIS METALIZADO </t>
  </si>
  <si>
    <t xml:space="preserve">Perfil de PVC LAMINADO Remate interior 40x10 mm NOGAL </t>
  </si>
  <si>
    <t>Perfil de PVC LAMINADO Remate interior 40x10 mm GRIS GRAFITO</t>
  </si>
  <si>
    <t xml:space="preserve">Perfil de PVC LAMINADO Remate interior 40x10 mm NEGRO </t>
  </si>
  <si>
    <t>Perfil de PVC LAMINADO Remate interior 40x10 mm PELTRE</t>
  </si>
  <si>
    <t xml:space="preserve">Perfil de PVC LAMINADO Remate interior 40x10 mm SIPO </t>
  </si>
  <si>
    <t>Perfil de PVC LAMINADO Remate interior 40x10 mm SAPELLI</t>
  </si>
  <si>
    <t>Perfil de PVC LAMINADO Remate interior 40x10 mm WENGUE</t>
  </si>
  <si>
    <t xml:space="preserve">Perfil de PVC LAMINADO Remate interior 40x10 mm S BORNZE </t>
  </si>
  <si>
    <t>Perfil de PVC LAMINADO Remate interior 40x10 mm GREY OAK</t>
  </si>
  <si>
    <t>Perfil de PVC LAMINADO Remate interior 40x10 mm JET BLACK</t>
  </si>
  <si>
    <t xml:space="preserve">Perfil de PVC Remate interior 40x10 mm BLANCO </t>
  </si>
  <si>
    <t xml:space="preserve">Perfil de PVC Remate interior 40x10 mm MARFIL </t>
  </si>
  <si>
    <t>Perfil de PVC LAMINADO Remate interior 60x6 mm GOLDEN OAK</t>
  </si>
  <si>
    <t>Perfil de PVC LAMINADO Remate interior 60x6 mm NATURAL OAK</t>
  </si>
  <si>
    <t>Perfil de PVC LAMINADO Remate interior 60x6 mm VERDE</t>
  </si>
  <si>
    <t>Perfil de PVC LAMINADO Remate interior 60x6 mm CHERRY</t>
  </si>
  <si>
    <t>Perfil de PVC LAMINADO Remate interior 60x6 mm GRIS METALIZADO</t>
  </si>
  <si>
    <t xml:space="preserve">Perfil de PVC LAMINADO Remate interior 60x6 mm NOGAL </t>
  </si>
  <si>
    <t>Perfil de PVC LAMINADO Remate interior 60x6 mm GRIS GRAFITO</t>
  </si>
  <si>
    <t>Perfil de PVC LAMINADO Remate interior 60x6 mm NEGRO</t>
  </si>
  <si>
    <t xml:space="preserve">Perfil de PVC LAMINADO Remate interior 60x6 mm PELTRE </t>
  </si>
  <si>
    <t>Perfil de PVC LAMINADO Remate interior 60x6 mm SIPO</t>
  </si>
  <si>
    <t xml:space="preserve">Perfil de PVC LAMINADO Remate interior 60x6 mm SAPELLI </t>
  </si>
  <si>
    <t xml:space="preserve">Perfil de PVC LAMINADO Remate interior 60x6 mm WENGUE </t>
  </si>
  <si>
    <t>Perfil de PVC LAMINADO Remate interior 60x6 mm GREY OAK</t>
  </si>
  <si>
    <t xml:space="preserve">Perfil de PVC LAMINADO Remate interior 60x6 mm JET BLACK </t>
  </si>
  <si>
    <t xml:space="preserve">Perfil de PVC Remate interior 60x6 mm BLANCO </t>
  </si>
  <si>
    <t xml:space="preserve">Perfil de PVC Remate interior 60x6 mm MARFIL </t>
  </si>
  <si>
    <t xml:space="preserve">Perfil de PVC LAMINADO Acople 20x3 GOLDEN OAK </t>
  </si>
  <si>
    <t xml:space="preserve">Perfil de PVC LAMINADO Acople 20x3 NATURAL OAK </t>
  </si>
  <si>
    <t xml:space="preserve">Perfil de PVC LAMINADO Acople 20x3 VERDE </t>
  </si>
  <si>
    <t xml:space="preserve">Perfil de PVC LAMINADO Acople 20x3 CHERRY </t>
  </si>
  <si>
    <t xml:space="preserve">Perfil de PVC LAMINADO Acople 20x3 GRIS METALIZADO </t>
  </si>
  <si>
    <t xml:space="preserve">Perfil de PVC LAMINADO Acople 20x3 NOGAL </t>
  </si>
  <si>
    <t>Perfil de PVC LAMINADO Acople 20x3 GRIS GRAFITO</t>
  </si>
  <si>
    <t xml:space="preserve">Perfil de PVC LAMINADO Acople 20x3 NEGRO </t>
  </si>
  <si>
    <t xml:space="preserve">Perfil de PVC LAMINADO Acople 20x3 PELTRE </t>
  </si>
  <si>
    <t xml:space="preserve">Perfil de PVC LAMINADO Acople 20x3 SIPO </t>
  </si>
  <si>
    <t xml:space="preserve">Perfil de PVC LAMINADO Acople 20x3 SAPELLI </t>
  </si>
  <si>
    <t xml:space="preserve">Perfil de PVC LAMINADO Acople 20x3 WENGUE </t>
  </si>
  <si>
    <t>Perfil de PVC LAMINADO Acople 20x3 GREY OAK</t>
  </si>
  <si>
    <t xml:space="preserve">Perfil de PVC LAMINADO Acople 20x3 JET BLACK </t>
  </si>
  <si>
    <t xml:space="preserve">Perfil de PVC Acople 20x3 BLANCO </t>
  </si>
  <si>
    <t xml:space="preserve">Perfil de PVC Acople 20x3 MARFIL </t>
  </si>
  <si>
    <t xml:space="preserve">Perfil de PVC LAMINADO Acople 25x8 GOLDEN OAK </t>
  </si>
  <si>
    <t xml:space="preserve">Perfil de PVC LAMINADO Acople 25x8 NATURAL OAK </t>
  </si>
  <si>
    <t xml:space="preserve">Perfil de PVC LAMINADO Acople 25x8 VERDE </t>
  </si>
  <si>
    <t xml:space="preserve">Perfil de PVC LAMINADO Acople 25x8 CHERRY </t>
  </si>
  <si>
    <t xml:space="preserve">Perfil de PVC LAMINADO Acople 25x8 GRIS METALIZADO </t>
  </si>
  <si>
    <t xml:space="preserve">Perfil de PVC LAMINADO Acople 25x8 NOGAL </t>
  </si>
  <si>
    <t xml:space="preserve">Perfil de PVC LAMINADO Acople 25x8 GRIS GRAFITO </t>
  </si>
  <si>
    <t xml:space="preserve">Perfil de PVC LAMINADO Acople 25x8 NEGRO </t>
  </si>
  <si>
    <t xml:space="preserve">Perfil de PVC LAMINADO Acople 25x8 PELTRE </t>
  </si>
  <si>
    <t xml:space="preserve">Perfil de PVC LAMINADO Acople 25x8 SIPO </t>
  </si>
  <si>
    <t xml:space="preserve">Perfil de PVC LAMINADO Acople 25x8 SAPELLI </t>
  </si>
  <si>
    <t xml:space="preserve">Perfil de PVC LAMINADO Acople 25x8 WENGUE </t>
  </si>
  <si>
    <t xml:space="preserve">Perfil de PVC LAMINADO Acople 25x8 GREY OAK </t>
  </si>
  <si>
    <t xml:space="preserve">Perfil de PVC LAMINADO Acople 25x8 JET BLACK </t>
  </si>
  <si>
    <t xml:space="preserve">Perfil de PVC LAMINADO Acople 25x8 BLANCO </t>
  </si>
  <si>
    <t xml:space="preserve">Perfil de PVC LAMINADO Acople 25x8 MARFIL </t>
  </si>
  <si>
    <t xml:space="preserve">Perfil de PVC LAMINADO Acople 25x28 GOLDEN OAK </t>
  </si>
  <si>
    <t xml:space="preserve">Perfil de PVC LAMINADO Acople 25x28 NATURAL OAK </t>
  </si>
  <si>
    <t xml:space="preserve">Perfil de PVC LAMINADO Acople 25x28 VERDE </t>
  </si>
  <si>
    <t xml:space="preserve">Perfil de PVC LAMINADO Acople 25x28 CHERRY </t>
  </si>
  <si>
    <t>Perfil de PVC LAMINADO Acople 25x28 GRIS METALIZADO</t>
  </si>
  <si>
    <t xml:space="preserve">Perfil de PVC LAMINADO Acople 25x28 NOGAL </t>
  </si>
  <si>
    <t>Perfil de PVC LAMINADO Acople 25x28 GRIS GRAFITO</t>
  </si>
  <si>
    <t>Perfil de PVC LAMINADO Acople 25x28 NEGRO</t>
  </si>
  <si>
    <t>Perfil de PVC LAMINADO Acople 25x28 PELTRE</t>
  </si>
  <si>
    <t xml:space="preserve">Perfil de PVC LAMINADO Acople 25x28 SIPO </t>
  </si>
  <si>
    <t xml:space="preserve">Perfil de PVC LAMINADO Acople 25x28 SAPELLI </t>
  </si>
  <si>
    <t>Perfil de PVC LAMINADO Acople 25x28 WENGUE</t>
  </si>
  <si>
    <t xml:space="preserve">Perfil de PVC LAMINADO Acople 25x28 GREY OAK </t>
  </si>
  <si>
    <t>Perfil de PVC LAMINADO Acople 25x28 JET BLACK</t>
  </si>
  <si>
    <t xml:space="preserve">Perfil de PVC Acople 25x28 BLANCO sin folio </t>
  </si>
  <si>
    <t xml:space="preserve">Perfil de PVC Acople 25x28 MARFIL sin folio </t>
  </si>
  <si>
    <t xml:space="preserve">Perfil de PVC Tapa Canal Herraje BLANCO </t>
  </si>
  <si>
    <t>Perfil de PVC Tapa Canal Herraje MARFIL</t>
  </si>
  <si>
    <t xml:space="preserve">Perfil de PVC Tapa Canal Herraje GRIS </t>
  </si>
  <si>
    <t xml:space="preserve">Perfil de PVC Tapa Canal Herraje MARRON </t>
  </si>
  <si>
    <t xml:space="preserve">Perfil de PVC LAMINADO Remate 15x15 mm GOLDEN OAK </t>
  </si>
  <si>
    <t>Perfil de PVC LAMINADO Remate 15x15 mm NATURAL OAK</t>
  </si>
  <si>
    <t xml:space="preserve">Perfil de PVC LAMINADO Remate 15x15 mm VERDE </t>
  </si>
  <si>
    <t xml:space="preserve">Perfil de PVC LAMINADO Remate 15x15 mm CHERRY </t>
  </si>
  <si>
    <t xml:space="preserve">Perfil de PVC LAMINADO Remate 15x15 mm GRIS METALIZADO </t>
  </si>
  <si>
    <t xml:space="preserve">Perfil de PVC LAMINADO Remate 15x15 mm NOGAL </t>
  </si>
  <si>
    <t xml:space="preserve">Perfil de PVC LAMINADO Remate 15x15 mm GRIS GRAFITO </t>
  </si>
  <si>
    <t xml:space="preserve">Perfil de PVC LAMINADO Remate 15x15 mm NEGRO </t>
  </si>
  <si>
    <t xml:space="preserve">Perfil de PVC LAMINADO Remate 15x15 mm PELTRE </t>
  </si>
  <si>
    <t xml:space="preserve">Perfil de PVC LAMINADO Remate 15x15 mm SIPO </t>
  </si>
  <si>
    <t xml:space="preserve">Perfil de PVC LAMINADO Remate 15x15 mm SAPELLI </t>
  </si>
  <si>
    <t xml:space="preserve">Perfil de PVC LAMINADO Remate 15x15 mm WENGUE </t>
  </si>
  <si>
    <t xml:space="preserve">Perfil de PVC LAMINADO Remate 15x15 mm GREY OAK </t>
  </si>
  <si>
    <t xml:space="preserve">Perfil de PVC LAMINADO Remate 15x15 mm JET BLACK </t>
  </si>
  <si>
    <t xml:space="preserve">Perfil de PVC Remate 15x15 mm BLANCO </t>
  </si>
  <si>
    <t xml:space="preserve">Perfil de PVC Remate 15x15 mm MARFIL </t>
  </si>
  <si>
    <t xml:space="preserve">Perfil de PVC LAMINADO Remate 18x18 mm GOLDEN OAK </t>
  </si>
  <si>
    <t xml:space="preserve">Perfil de PVC LAMINADO Remate 18x18 mm NATURAL OAK </t>
  </si>
  <si>
    <t xml:space="preserve">Perfil de PVC LAMINADO Remate 18x18 mm VERDE </t>
  </si>
  <si>
    <t>Perfil de PVC LAMINADO Remate 18x18 mm CHERRY</t>
  </si>
  <si>
    <t>Perfil de PVC LAMINADO Remate 18x18 mm GRIS METALIZADO</t>
  </si>
  <si>
    <t xml:space="preserve">Perfil de PVC LAMINADO Remate 18x18 mm NOGAL </t>
  </si>
  <si>
    <t xml:space="preserve">Perfil de PVC LAMINADO Remate 18x18 mm GRIS GRAFITO </t>
  </si>
  <si>
    <t>Perfil de PVC LAMINADO Remate 18x18 mm NEGRO</t>
  </si>
  <si>
    <t xml:space="preserve">Perfil de PVC LAMINADO Remate 18x18 mm PELTRE </t>
  </si>
  <si>
    <t>Perfil de PVC LAMINADO Remate 18x18 mm SIPO</t>
  </si>
  <si>
    <t xml:space="preserve">Perfil de PVC LAMINADO Remate 18x18 mm SAPELLI </t>
  </si>
  <si>
    <t xml:space="preserve">Perfil de PVC LAMINADO Remate 18x18 mm WENGUE </t>
  </si>
  <si>
    <t>Perfil de PVC LAMINADO Remate 18x18 mm GREY OAK</t>
  </si>
  <si>
    <t xml:space="preserve">Perfil de PVC LAMINADO Remate 18x18 mm JET BLACK </t>
  </si>
  <si>
    <t>Perfil de PVC Remate 18x18 mm BLANCO</t>
  </si>
  <si>
    <t xml:space="preserve">Perfil de PVC Remate 18x18 mm MARFIL </t>
  </si>
  <si>
    <t>Perfil de PVC LAMINADO Remate 18x26 mm GOLDEN OAK</t>
  </si>
  <si>
    <t xml:space="preserve">Perfil de PVC LAMINADO Remate 18x26 mm NATURAL OAK </t>
  </si>
  <si>
    <t xml:space="preserve">Perfil de PVC LAMINADO Remate 18x26 mm VERDE </t>
  </si>
  <si>
    <t xml:space="preserve">Perfil de PVC LAMINADO Remate 18x26 mm CHERRY </t>
  </si>
  <si>
    <t xml:space="preserve">Perfil de PVC LAMINADO Remate 18x26 mm GRIS METALIZADO </t>
  </si>
  <si>
    <t xml:space="preserve">Perfil de PVC LAMINADO Remate 18x26 mm NOGAL </t>
  </si>
  <si>
    <t xml:space="preserve">Perfil de PVC LAMINADO Remate 18x26 mm GRIS GRAFITO </t>
  </si>
  <si>
    <t xml:space="preserve">Perfil de PVC LAMINADO Remate 18x26 mm NEGRO </t>
  </si>
  <si>
    <t xml:space="preserve">Perfil de PVC LAMINADO Remate 18x26 mm PELTRE </t>
  </si>
  <si>
    <t xml:space="preserve">Perfil de PVC LAMINADO Remate 18x26 mm SIPO </t>
  </si>
  <si>
    <t xml:space="preserve">Perfil de PVC LAMINADO Remate 18x26 mm SAPELLI </t>
  </si>
  <si>
    <t xml:space="preserve">Perfil de PVC LAMINADO Remate 18x26 mm WENGUE </t>
  </si>
  <si>
    <t>Perfil de PVC LAMINADO Remate 18x26 mm GREY OAK</t>
  </si>
  <si>
    <t>Perfil de PVC LAMINADO Remate 18x26 mm JET BLACK</t>
  </si>
  <si>
    <t>Perfil de PVC Remate 18x26 mm BLANCO</t>
  </si>
  <si>
    <t xml:space="preserve">Perfil de PVC Remate 18x26 mm MARFIL </t>
  </si>
  <si>
    <t xml:space="preserve">Perfil de PVC LAMINADO Machimbre 14x80 GOLDEN OAK </t>
  </si>
  <si>
    <t xml:space="preserve">Perfil de PVC LAMINADO Machimbre 14x80 NATURAL OAK </t>
  </si>
  <si>
    <t xml:space="preserve">Perfil de PVC LAMINADO Machimbre 14x80 VERDE </t>
  </si>
  <si>
    <t>Perfil de PVC LAMINADO Machimbre 14x80 CHERRY</t>
  </si>
  <si>
    <t>Perfil de PVC LAMINADO Machimbre 14x80 GRIS METALIZADO</t>
  </si>
  <si>
    <t xml:space="preserve">Perfil de PVC LAMINADO Machimbre 14x80 NOGAL </t>
  </si>
  <si>
    <t xml:space="preserve">Perfil de PVC LAMINADO Machimbre 14x80 GRIS GRAFITO </t>
  </si>
  <si>
    <t>Perfil de PVC LAMINADO Machimbre 14x80 NEGRO</t>
  </si>
  <si>
    <t xml:space="preserve">Perfil de PVC LAMINADO Machimbre 14x80 PELTRE </t>
  </si>
  <si>
    <t>Perfil de PVC LAMINADO Machimbre 14x80 SIPO</t>
  </si>
  <si>
    <t xml:space="preserve">Perfil de PVC LAMINADO Machimbre 14x80 SAPELLI </t>
  </si>
  <si>
    <t xml:space="preserve">Perfil de PVC LAMINADO Machimbre 14x80 WENGUE </t>
  </si>
  <si>
    <t xml:space="preserve">Perfil de PVC LAMINADO Machimbre 14x80 GREY OAK </t>
  </si>
  <si>
    <t>Perfil de PVC LAMINADO Machimbre 14x80 JET BLACK</t>
  </si>
  <si>
    <t xml:space="preserve">Perfil de PVC Machimbre 14x80 BLANCO </t>
  </si>
  <si>
    <t>Perfil de PVC LAMINADO Machimbre 14x80 NATURAL OAK</t>
  </si>
  <si>
    <t xml:space="preserve">Perfil de PVC LAMINADO Machimbre 14x80 CHERRY </t>
  </si>
  <si>
    <t xml:space="preserve">Perfil de PVC LAMINADO Machimbre 14x80 GRIS METALIZADO </t>
  </si>
  <si>
    <t>Perfil de PVC LAMINADO Machimbre 14x80 PELTRE</t>
  </si>
  <si>
    <t xml:space="preserve">Perfil de PVC LAMINADO Machimbre 14x80 SIPO </t>
  </si>
  <si>
    <t xml:space="preserve">Perfil de PVC LAMINADO Machimbre 14x80 JET BLACK </t>
  </si>
  <si>
    <t xml:space="preserve">Perfil de PVC Machimbre 14x80 MARFIL </t>
  </si>
  <si>
    <t xml:space="preserve">Perfil de PVC LAMINADO Rotula Ø 66 mm GOLDEN OAK </t>
  </si>
  <si>
    <t xml:space="preserve">Perfil de PVC LAMINADO Rotula Ø 66 mm NATURAL OAK </t>
  </si>
  <si>
    <t xml:space="preserve">Perfil de PVC LAMINADO Rotula Ø 66 mm VERDE </t>
  </si>
  <si>
    <t xml:space="preserve">Perfil de PVC LAMINADO Rotula Ø 66 mm CHERRY </t>
  </si>
  <si>
    <t xml:space="preserve">Perfil de PVC LAMINADO Rotula Ø 66 mm GRIS METALIZADO </t>
  </si>
  <si>
    <t>Perfil de PVC LAMINADO Rotula Ø 66 mm NOGAL</t>
  </si>
  <si>
    <t xml:space="preserve">Perfil de PVC LAMINADO Rotula Ø 66 mm GRIS GRAFITO </t>
  </si>
  <si>
    <t xml:space="preserve">Perfil de PVC LAMINADO Rotula Ø 66 mm NEGRO </t>
  </si>
  <si>
    <t xml:space="preserve">Perfil de PVC LAMINADO Rotula Ø 66 mm PELTRE </t>
  </si>
  <si>
    <t xml:space="preserve">Perfil de PVC LAMINADO Rotula Ø 66 mm SIPO </t>
  </si>
  <si>
    <t xml:space="preserve">Perfil de PVC LAMINADO Rotula Ø 66 mm SAPELLI </t>
  </si>
  <si>
    <t xml:space="preserve">Perfil de PVC LAMINADO Rotula Ø 66 mm WENGUE </t>
  </si>
  <si>
    <t xml:space="preserve">Perfil de PVC LAMINADO Rotula Ø 66 mm GREY OAK </t>
  </si>
  <si>
    <t xml:space="preserve">Perfil de PVC LAMINADO Rotula Ø 66 mm JET BLACK </t>
  </si>
  <si>
    <t xml:space="preserve">Perfil de PVC Rotula Ø 66 mm BLANCO </t>
  </si>
  <si>
    <t>Perfil de PVC Rotula Ø 66 mm MARFIL</t>
  </si>
  <si>
    <t xml:space="preserve">Perfil de PVC LAMINADO Adaptador Rotula Ø 66 mm GOLDEN OAK </t>
  </si>
  <si>
    <t xml:space="preserve">Perfil de PVC LAMINADO Adaptador Rotula Ø 66 mm NATURAL OAK </t>
  </si>
  <si>
    <t xml:space="preserve">Perfil de PVC LAMINADO Adaptador Rotula Ø 66 mm VERDE </t>
  </si>
  <si>
    <t xml:space="preserve">Perfil de PVC LAMINADO Adaptador Rotula Ø 66 mm CHERRY </t>
  </si>
  <si>
    <t>Perfil de PVC LAMINADO Adaptador Rotula Ø 66 mm GRIS METALIZADO</t>
  </si>
  <si>
    <t xml:space="preserve">Perfil de PVC LAMINADO Adaptador Rotula Ø 66 mm NOGAL </t>
  </si>
  <si>
    <t xml:space="preserve">Perfil de PVC LAMINADO Adaptador Rotula Ø 66 mm GRIS GRAFITO </t>
  </si>
  <si>
    <t xml:space="preserve">Perfil de PVC LAMINADO Adaptador Rotula Ø 66 mm NEGRO </t>
  </si>
  <si>
    <t xml:space="preserve">Perfil de PVC LAMINADO Adaptador Rotula Ø 66 mm PELTRE </t>
  </si>
  <si>
    <t xml:space="preserve">Perfil de PVC LAMINADO Adaptador Rotula Ø 66 mm SIPO </t>
  </si>
  <si>
    <t xml:space="preserve">Perfil de PVC LAMINADO Adaptador Rotula Ø 66 mm SAPELLI </t>
  </si>
  <si>
    <t xml:space="preserve">Perfil de PVC LAMINADO Adaptador Rotula Ø 66 mm WENGUE </t>
  </si>
  <si>
    <t xml:space="preserve">Perfil de PVC LAMINADO Adaptador Rotula Ø 66 mm GREY OAK </t>
  </si>
  <si>
    <t xml:space="preserve">Perfil de PVC LAMINADO Adaptador Rotula Ø 66 mm JET BLACK </t>
  </si>
  <si>
    <t xml:space="preserve">Perfil de PVC Adaptador Rotula Ø 66 mm BLANCO </t>
  </si>
  <si>
    <t xml:space="preserve">Perfil de PVC Adaptador Rotula Ø 66 mm MARFIL </t>
  </si>
  <si>
    <t xml:space="preserve">Perfil de PVC LAMINADO Complemento 12 mm GOLDEN OAK </t>
  </si>
  <si>
    <t xml:space="preserve">Perfil de PVC LAMINADO Complemento 12 mm NATURAL OAK </t>
  </si>
  <si>
    <t xml:space="preserve">Perfil de PVC LAMINADO Complemento 12 mm VERDE </t>
  </si>
  <si>
    <t xml:space="preserve">Perfil de PVC LAMINADO Complemento 12 mm CHERRY </t>
  </si>
  <si>
    <t xml:space="preserve">Perfil de PVC LAMINADO Complemento 12 mm GRIS METALIZADO </t>
  </si>
  <si>
    <t xml:space="preserve">Perfil de PVC LAMINADO Complemento 12 mm NOGAL </t>
  </si>
  <si>
    <t>Perfil de PVC LAMINADO Complemento 12 mm GRIS GRAFITO</t>
  </si>
  <si>
    <t>Perfil de PVC LAMINADO Complemento 12 mm NEGRO</t>
  </si>
  <si>
    <t xml:space="preserve">Perfil de PVC LAMINADO Complemento 12 mm PELTRE </t>
  </si>
  <si>
    <t xml:space="preserve">Perfil de PVC LAMINADO Complemento 12 mm SIPO </t>
  </si>
  <si>
    <t xml:space="preserve">Perfil de PVC LAMINADO Complemento 12 mm SAPELLI </t>
  </si>
  <si>
    <t xml:space="preserve">Perfil de PVC LAMINADO Complemento 12 mm WENGUE </t>
  </si>
  <si>
    <t xml:space="preserve">Perfil de PVC LAMINADO Complemento 12 mm GREY OAK </t>
  </si>
  <si>
    <t>Perfil de PVC LAMINADO Complemento 12 mm JET BLACK</t>
  </si>
  <si>
    <t xml:space="preserve">Perfil de PVC Complemento 12 mm BLANCO </t>
  </si>
  <si>
    <t xml:space="preserve">Perfil de PVC Complemento 12 mm MARFIL </t>
  </si>
  <si>
    <t xml:space="preserve">Perfil de PVC LAMINADO Cover Profile exterior GOLDEN OAK </t>
  </si>
  <si>
    <t>Perfil de PVC LAMINADO Cover Profile exterior NATURAL OAK</t>
  </si>
  <si>
    <t>Perfil de PVC LAMINADO Cover Profile exterior VERDE</t>
  </si>
  <si>
    <t xml:space="preserve">Perfil de PVC LAMINADO Cover Profile exterior CHERRY </t>
  </si>
  <si>
    <t>Perfil de PVC LAMINADO Cover Profile exterior GRIS METALIZADO</t>
  </si>
  <si>
    <t xml:space="preserve">Perfil de PVC LAMINADO Cover Profile exterior NOGAL </t>
  </si>
  <si>
    <t xml:space="preserve">Perfil de PVC LAMINADO Cover Profile exterior GRIS GRAFITO </t>
  </si>
  <si>
    <t>Perfil de PVC LAMINADO Cover Profile exterior NEGRO</t>
  </si>
  <si>
    <t>Perfil de PVC LAMINADO Cover Profile exterior PELTRE</t>
  </si>
  <si>
    <t>Perfil de PVC LAMINADO Cover Profile exterior SIPO</t>
  </si>
  <si>
    <t xml:space="preserve">Perfil de PVC LAMINADO Cover Profile exterior SAPELLI </t>
  </si>
  <si>
    <t xml:space="preserve">Perfil de PVC LAMINADO Cover Profile exterior WENGUE </t>
  </si>
  <si>
    <t>Perfil de PVC LAMINADO Cover Profile exterior GREY OAK</t>
  </si>
  <si>
    <t xml:space="preserve">Perfil de PVC LAMINADO Cover Profile exterior JET BLACK </t>
  </si>
  <si>
    <t>Perfil de PVC Cover Profile exterior BLANCO</t>
  </si>
  <si>
    <t xml:space="preserve">Perfil de PVC Cover Profile exterior MARFIL </t>
  </si>
  <si>
    <t xml:space="preserve">Perfil de PVC Cover Profile interior BLANCO </t>
  </si>
  <si>
    <t xml:space="preserve">Perfil de PVC LAMINADO Encastre Cover Profile ext. GOLDEN OAK </t>
  </si>
  <si>
    <t>Perfil de PVC LAMINADO Encastre Cover Profile ext. NATURAL OAK</t>
  </si>
  <si>
    <t xml:space="preserve">Perfil de PVC LAMINADO Encastre Cover Profile ext. VERDE </t>
  </si>
  <si>
    <t xml:space="preserve">Perfil de PVC LAMINADO Encastre Cover Profile ext. CHERRY </t>
  </si>
  <si>
    <t>Perfil de PVC LAMINADO Encastre Cover Profile ext. GRIS METALIZADO</t>
  </si>
  <si>
    <t>Perfil de PVC LAMINADO Encastre Cover Profile ext. NOGAL</t>
  </si>
  <si>
    <t>Perfil de PVC LAMINADO Encastre Cover Profile ext. GRIS GRAFITO</t>
  </si>
  <si>
    <t xml:space="preserve">Perfil de PVC LAMINADO Encastre Cover Profile ext. NEGRO </t>
  </si>
  <si>
    <t xml:space="preserve">Perfil de PVC LAMINADO Encastre Cover Profile ext. PELTRE </t>
  </si>
  <si>
    <t xml:space="preserve">Perfil de PVC LAMINADO Encastre Cover Profile ext. SIPO </t>
  </si>
  <si>
    <t xml:space="preserve">Perfil de PVC LAMINADO Encastre Cover Profile ext. SAPELLI </t>
  </si>
  <si>
    <t xml:space="preserve">Perfil de PVC LAMINADO Encastre Cover Profile ext. WENGUE </t>
  </si>
  <si>
    <t xml:space="preserve">Perfil de PVC LAMINADO Encastre Cover Profile ext. GREY OAK </t>
  </si>
  <si>
    <t xml:space="preserve">Perfil de PVC LAMINADO Encastre Cover Profile ext. JET BLACK </t>
  </si>
  <si>
    <t>Perfil de PVC Encastre Cover Profile ext. BLANCO</t>
  </si>
  <si>
    <t>Perfil de PVC Encastre Cover Profile ext. MARFIL</t>
  </si>
  <si>
    <t xml:space="preserve">Perfil de PVC LAMINADO Remate interior 80 x 6 mm GOLDEN OAK </t>
  </si>
  <si>
    <t>Perfil de PVC LAMINADO Remate interior 80 x 6 mm NATURAL OAK</t>
  </si>
  <si>
    <t>Perfil de PVC LAMINADO Remate interior 80 x 6 mm VERDE</t>
  </si>
  <si>
    <t>Perfil de PVC LAMINADO Remate interior 80 x 6 mm CHERRY</t>
  </si>
  <si>
    <t>Perfil de PVC LAMINADO Remate interior 80 x 6 mm GRIS METALIZADO</t>
  </si>
  <si>
    <t>Perfil de PVC LAMINADO Remate interior 80 x 6 mm NOGAL</t>
  </si>
  <si>
    <t>Perfil de PVC LAMINADO Remate interior 80 x 6 mm GRIS GRAFITO</t>
  </si>
  <si>
    <t>Perfil de PVC LAMINADO Remate interior 80 x 6 mm NEGRO</t>
  </si>
  <si>
    <t>Perfil de PVC LAMINADO Remate interior 80 x 6 mm PELTRE</t>
  </si>
  <si>
    <t>Perfil de PVC LAMINADO Remate interior 80 x 6 mm SIPO</t>
  </si>
  <si>
    <t xml:space="preserve">Perfil de PVC LAMINADO Remate interior 80 x 6 mm SAPELLI </t>
  </si>
  <si>
    <t xml:space="preserve">Perfil de PVC LAMINADO Remate interior 80 x 6 mm WENGUE </t>
  </si>
  <si>
    <t xml:space="preserve">Perfil de PVC LAMINADO Remate interior 80 x 6 mm GREY OAK </t>
  </si>
  <si>
    <t>Perfil de PVC LAMINADO Remate interior 80 x 6 mm JET BLACK</t>
  </si>
  <si>
    <t xml:space="preserve">Perfil de PVC Remate interior 80 x 6 mm Sin foliado </t>
  </si>
  <si>
    <t>Perfil de PVC LAMINADO Esquina 90° GOLDEN OAK</t>
  </si>
  <si>
    <t>Perfil de PVC LAMINADO Esquina 90° NATURAL OAK</t>
  </si>
  <si>
    <t xml:space="preserve">Perfil de PVC LAMINADO Esquina 90° VERDE </t>
  </si>
  <si>
    <t>Perfil de PVC LAMINADO Esquina 90° CHERRY</t>
  </si>
  <si>
    <t xml:space="preserve">Perfil de PVC LAMINADO Esquina 90° GRIS METALIZADO </t>
  </si>
  <si>
    <t xml:space="preserve">Perfil de PVC LAMINADO Esquina 90° NOGAL </t>
  </si>
  <si>
    <t xml:space="preserve">Perfil de PVC LAMINADO Esquina 90° GRIS GRAFITO </t>
  </si>
  <si>
    <t xml:space="preserve">Perfil de PVC LAMINADO Esquina 90° NEGRO </t>
  </si>
  <si>
    <t xml:space="preserve">Perfil de PVC LAMINADO Esquina 90° PELTRE </t>
  </si>
  <si>
    <t xml:space="preserve">Perfil de PVC LAMINADO Esquina 90° SIPO </t>
  </si>
  <si>
    <t xml:space="preserve">Perfil de PVC LAMINADO Esquina 90° SAPELLI </t>
  </si>
  <si>
    <t xml:space="preserve">Perfil de PVC LAMINADO Esquina 90° WENGUE </t>
  </si>
  <si>
    <t xml:space="preserve">Perfil de PVC LAMINADO Esquina 90° GREY OAK </t>
  </si>
  <si>
    <t xml:space="preserve">Perfil de PVC LAMINADO Esquina 90° JET BLACK </t>
  </si>
  <si>
    <t xml:space="preserve">Perfil de PVC Esquina 90° Sin foliado </t>
  </si>
  <si>
    <t xml:space="preserve">Perfil de PVC LAMINADO Compensador de Marco 58 x 30 mm GOLDEN OAK </t>
  </si>
  <si>
    <t xml:space="preserve">Perfil de PVC LAMINADO Compensador de Marco 58 x 30 mm NATURAL OAK </t>
  </si>
  <si>
    <t xml:space="preserve">Perfil de PVC LAMINADO Compensador de Marco 58 x 30 mm VERDE </t>
  </si>
  <si>
    <t xml:space="preserve">Perfil de PVC LAMINADO Compensador de Marco 58 x 30 mm CHERRY </t>
  </si>
  <si>
    <t xml:space="preserve">Perfil de PVC LAMINADO Compensador de Marco 58 x 30 mm GRIS METALIZADO </t>
  </si>
  <si>
    <t xml:space="preserve">Perfil de PVC LAMINADO Compensador de Marco 58 x 30 mm NOGAL </t>
  </si>
  <si>
    <t>Perfil de PVC LAMINADO Compensador de Marco 58 x 30 mm GRIS GRAFITO</t>
  </si>
  <si>
    <t>Perfil de PVC LAMINADO Compensador de Marco 58 x 30 mm NEGRO</t>
  </si>
  <si>
    <t>Perfil de PVC LAMINADO Compensador de Marco 58 x 30 mm PELTRE</t>
  </si>
  <si>
    <t xml:space="preserve">Perfil de PVC LAMINADO Compensador de Marco 58 x 30 mm SIPO </t>
  </si>
  <si>
    <t xml:space="preserve">Perfil de PVC LAMINADO Compensador de Marco 58 x 30 mm SAPELLI </t>
  </si>
  <si>
    <t xml:space="preserve">Perfil de PVC LAMINADO Compensador de Marco 58 x 30 mm WENGUE </t>
  </si>
  <si>
    <t xml:space="preserve">Perfil de PVC LAMINADO Compensador de Marco 58 x 30 mm GREY OAK </t>
  </si>
  <si>
    <t xml:space="preserve">Perfil de PVC LAMINADO Compensador de Marco 58 x 30 mm JET BLACK </t>
  </si>
  <si>
    <t xml:space="preserve">Perfil de PVC Compensador de Marco 58 x 30 mm Sin foliado </t>
  </si>
  <si>
    <t xml:space="preserve">Perfil de PVC LAMINADO Compensador de Marco 58 x 30 mm GOLDEN </t>
  </si>
  <si>
    <t xml:space="preserve">Perfil de PVC LAMINADO Compensador de Marco 58 x 30 mm NATURAL </t>
  </si>
  <si>
    <t xml:space="preserve">Perfil de PVC LAMINADO Compensador de Marco 58 x 30 mm GRIS MET. </t>
  </si>
  <si>
    <t xml:space="preserve">Perfil de PVC LAMINADO Compensador de Marco 58 x 30 mm GRAFITO </t>
  </si>
  <si>
    <t xml:space="preserve">Perfil de PVC LAMINADO Compensador de Marco 58 x 30 mm PELTRE </t>
  </si>
  <si>
    <t xml:space="preserve">Perfil de PVC LAMINADO Remate interior 25 x 3 mm GOLDEN OAK </t>
  </si>
  <si>
    <t xml:space="preserve">Perfil de PVC LAMINADO Remate interior 25 x 3 mm NATURAL OAK </t>
  </si>
  <si>
    <t xml:space="preserve">Perfil de PVC LAMINADO Remate interior 25 x 3 mm VERDE </t>
  </si>
  <si>
    <t xml:space="preserve">Perfil de PVC LAMINADO Remate interior 25 x 3 mm CHERRY </t>
  </si>
  <si>
    <t xml:space="preserve">Perfil de PVC LAMINADO Remate interior 25 x 3 mm GRIS METALIZADO </t>
  </si>
  <si>
    <t xml:space="preserve">Perfil de PVC LAMINADO Remate interior 25 x 3 mm NOGAL </t>
  </si>
  <si>
    <t xml:space="preserve">Perfil de PVC LAMINADO Remate interior 25 x 3 mm GRIS GRAFITO </t>
  </si>
  <si>
    <t xml:space="preserve">Perfil de PVC LAMINADO Remate interior 25 x 3 mm NEGRO </t>
  </si>
  <si>
    <t xml:space="preserve">Perfil de PVC LAMINADO Remate interior 25 x 3 mm PELTRE </t>
  </si>
  <si>
    <t xml:space="preserve">Perfil de PVC LAMINADO Remate interior 25 x 3 mm SIPO </t>
  </si>
  <si>
    <t>Perfil de PVC LAMINADO Remate interior 25 x 3 mm SAPELLI</t>
  </si>
  <si>
    <t xml:space="preserve">Perfil de PVC LAMINADO Remate interior 25 x 3 mm WENGUE </t>
  </si>
  <si>
    <t xml:space="preserve">Perfil de PVC LAMINADO Remate interior 25 x 3 mm GREY OAK </t>
  </si>
  <si>
    <t xml:space="preserve">Perfil de PVC LAMINADO Remate interior 25 x 3 mm JET BLACK </t>
  </si>
  <si>
    <t>Perfil de PVC Remate interior 25 x 3 mm Sin foliado</t>
  </si>
  <si>
    <t xml:space="preserve">Perfil de PVC Remate interior 25 x 3 mm Sin foliado </t>
  </si>
  <si>
    <t xml:space="preserve">Perfil de PVC LAMINADO Embellecedor Ref 20x23 mm GEN GOL </t>
  </si>
  <si>
    <t xml:space="preserve">Perfil de PVC LAMINADO Embellecedor Ref 20x23 mm GEN NAT </t>
  </si>
  <si>
    <t xml:space="preserve">Perfil de PVC LAMINADO Embellecedor Ref 20x23 mm GEN VER </t>
  </si>
  <si>
    <t xml:space="preserve">Perfil de PVC LAMINADO Embellecedor Ref 20x23 mm GEN CHE </t>
  </si>
  <si>
    <t xml:space="preserve">Perfil de PVC LAMINADO Embellecedor Ref 20x23 mm GEN MET </t>
  </si>
  <si>
    <t xml:space="preserve">Perfil de PVC LAMINADO Embellecedor Ref 20x23 mm GEN NOG </t>
  </si>
  <si>
    <t xml:space="preserve">Perfil de PVC LAMINADO Embellecedor Ref 20x23 mm GEN GRAF </t>
  </si>
  <si>
    <t xml:space="preserve">Perfil de PVC LAMINADO Embellecedor Ref 20x23 mm GEN NEGRO </t>
  </si>
  <si>
    <t>Perfil de PVC LAMINADO Embellecedor Ref 20x23 mm GEN PEL</t>
  </si>
  <si>
    <t>Perfil de PVC LAMINADO Embellecedor Ref 20x23 mm GEN SIP</t>
  </si>
  <si>
    <t>Perfil de PVC LAMINADO Embellecedor Ref 20x23 mm GEN SAP</t>
  </si>
  <si>
    <t xml:space="preserve">Perfil de PVC LAMINADO Embellecedor Ref 20x23 mm GEN WEN </t>
  </si>
  <si>
    <t>Perfil de PVC LAMINADO Embellecedor Ref 20x23 mm GEN GREY</t>
  </si>
  <si>
    <t xml:space="preserve">Perfil de PVC LAMINADO Embellecedor Ref 20x23 mm GEN JET BLACK </t>
  </si>
  <si>
    <t xml:space="preserve">Perfil de PVC Embellecedor Ref 20x23 mm BCO </t>
  </si>
  <si>
    <t>Perfil de PVC Embellecedor Ref 20x23 mm MFIL</t>
  </si>
  <si>
    <t xml:space="preserve">Perfil de PVC Union Oculta de Marco Sin Folio </t>
  </si>
  <si>
    <t xml:space="preserve">Perfil de PVC Alfajia para deck 50mm x 35mm Generica </t>
  </si>
  <si>
    <t>Refuerzo 30 x 30 mm  de acero galvanizado</t>
  </si>
  <si>
    <t>Refuerzo abierto 30 x 28 mm  de acero galvanizado</t>
  </si>
  <si>
    <t>Refuerzo 50 x 10 mm  de acero galvanizado</t>
  </si>
  <si>
    <t>Refuerzo 30 x 25 mm  de acero galvanizado</t>
  </si>
  <si>
    <t>Refuerzo Hoja DC 100  de acero galvanizado</t>
  </si>
  <si>
    <t>Refuerzo pesado Hoja DC 100  de acero galvanizado</t>
  </si>
  <si>
    <t>Refuerzo 25 x 15 mm  de acero galvanizado</t>
  </si>
  <si>
    <t>Refuerzo abierto 30 x 35 mm  de acero galvanizado</t>
  </si>
  <si>
    <t>Refuerzo abiero 30 x 20 mm  de acero galvanizado</t>
  </si>
  <si>
    <t>Refuerzo 40 x 60 mm  de acero galvanizado</t>
  </si>
  <si>
    <t>Refuerzo 25 x 50 mm  de acero galvanizado</t>
  </si>
  <si>
    <t>Refuerzo Redondo Ø48 mm  de acero galvanizado</t>
  </si>
  <si>
    <t>Refuerzo abierto plegado 30 x 20 mm  de acero galvanizado</t>
  </si>
  <si>
    <t>Refuerzo MQ 34  de acero galvanizado</t>
  </si>
  <si>
    <t>Refuerzo abierto 15 x 14 mm  de acero galvanizado</t>
  </si>
  <si>
    <t>Refuerzo abierto plegado 30 x 35 mm  de acero galvanizado</t>
  </si>
  <si>
    <t>Refuerzo 34 x 25-30 mm  de acero galvanizado</t>
  </si>
  <si>
    <t>Refuerzo 32 x 20 - 15 mm  de acero galvanizado</t>
  </si>
  <si>
    <t>Refuerzo abierto 37 x 15 mm  de acero galvanizado</t>
  </si>
  <si>
    <t>Refuerzo EuroLife  de acero galvanizado</t>
  </si>
  <si>
    <t>Refuerzo abierto 20x23 mm  de acero galvanizado</t>
  </si>
  <si>
    <t>Refuerzo abierto 26x17-22 mm  de acero galvanizado</t>
  </si>
  <si>
    <t>Refuerzo 15x35 mm  de acero galvanizado</t>
  </si>
  <si>
    <t>Refuerzo 20x15 mm  de acero galvanizado</t>
  </si>
  <si>
    <t>Refuerzo Hoja Jumbo  de acero galvanizado</t>
  </si>
  <si>
    <t>Burlete De Contravidrio 1,5 mm  Negro de epdm</t>
  </si>
  <si>
    <t>Burlete De Contravidrio 3,5 mm  Negro de epdm</t>
  </si>
  <si>
    <t>Burlete De Contravidrio 5,5 mm  Negro de epdm</t>
  </si>
  <si>
    <t>Burlete De Tapa Encuentros DZ de epdm</t>
  </si>
  <si>
    <t>Rollo x 100 ml</t>
  </si>
  <si>
    <t>Tapa Ranura Blanco de pvc</t>
  </si>
  <si>
    <t>Tapa Ranura Marfil de pvc</t>
  </si>
  <si>
    <t>Tapa Ranura Gris de pvc</t>
  </si>
  <si>
    <t>Tapa Ranura Marron de pvc</t>
  </si>
  <si>
    <t xml:space="preserve">Felpa 5x7 mm ( con fin Seal) Negro </t>
  </si>
  <si>
    <t>Felpa 5x5 mm ( con fin Seal) Negro</t>
  </si>
  <si>
    <t>Felpa 5x12 mm ( con fin Seal) Negro</t>
  </si>
  <si>
    <t>Tapa Desagüe BLANCO de plastico</t>
  </si>
  <si>
    <t>Tapa Desagüe MARFIL de plastico</t>
  </si>
  <si>
    <t>Tapa Desagüe MARRON de plastico</t>
  </si>
  <si>
    <t>Tapa Desagüe NEGRO de plastico</t>
  </si>
  <si>
    <t>Calzo 2 mm Rojo de plastico</t>
  </si>
  <si>
    <t>Calzo 3 mm Verde de plastico</t>
  </si>
  <si>
    <t>Calzo 4 mm Amarillo de plastico</t>
  </si>
  <si>
    <t>Calzo 5 mm Azul de plastico</t>
  </si>
  <si>
    <t>Calzo 6 mm Negro de plastico</t>
  </si>
  <si>
    <t>Kit Tapa Perfil Clipable 15 x 24 mm NEGRO de plastico</t>
  </si>
  <si>
    <t>Resbalon de Hoja NEGRO de plastico</t>
  </si>
  <si>
    <t>Pieza de Clipar NEGRO de plastico</t>
  </si>
  <si>
    <t>Escuadra para Remates Interiores NEGRO de plastico</t>
  </si>
  <si>
    <t xml:space="preserve">Tapa embellecedor Refuerzo 20x23 mm de plastico </t>
  </si>
  <si>
    <t>Adaptador Refuerzo 20x23 mm  de plastico</t>
  </si>
  <si>
    <t>01-6061-1Q</t>
  </si>
  <si>
    <t>Panel siding doble 4 `` Smoke characol  de pvc</t>
  </si>
  <si>
    <t>24 tiras</t>
  </si>
  <si>
    <t>01-6061-3T</t>
  </si>
  <si>
    <t>Panel siding doble 4 ``  English Saddle  de pvc</t>
  </si>
  <si>
    <t>01-6061-V7</t>
  </si>
  <si>
    <t>Panel siding doble 4 ``  Antique Parchment   de pvc</t>
  </si>
  <si>
    <t>PVC Trim Coil Smoke characol 1Q de pvc</t>
  </si>
  <si>
    <t>rollo</t>
  </si>
  <si>
    <t>PVC Trim Coil English Saddle 3T de pvc</t>
  </si>
  <si>
    <t>PVC Trim Coil Antique Parchment  V7 de pvc</t>
  </si>
  <si>
    <t xml:space="preserve">Perfil de PVC Esquinero interior  Smoke characol  </t>
  </si>
  <si>
    <t xml:space="preserve">Perfil de PVC Esquinero interior  Antique Parchment   </t>
  </si>
  <si>
    <t xml:space="preserve">Perfil de PVC canal J 3/4`` Smoke characol  </t>
  </si>
  <si>
    <t xml:space="preserve">Perfil de PVC canal J 3/4`` English Saddle  </t>
  </si>
  <si>
    <t xml:space="preserve">Perfil de PVC canal J 3/4`` Antique Parchment </t>
  </si>
  <si>
    <t>Perfil de PVC de terminacion  Smoke characol</t>
  </si>
  <si>
    <t xml:space="preserve">Perfil de PVC de terminacion  English Saddle </t>
  </si>
  <si>
    <t xml:space="preserve">Perfil de PVC de terminacion Antique Parchment </t>
  </si>
  <si>
    <t xml:space="preserve">Perfil de PVC  Esquinero exterior 3``  Antique Parchment </t>
  </si>
  <si>
    <t xml:space="preserve">Perfil de PVC  Esquinero exterior 4``  Smoke characol </t>
  </si>
  <si>
    <t xml:space="preserve">Perfil de PVC  Esquinero exterior 4``  English Saddle  </t>
  </si>
  <si>
    <t>10-7361</t>
  </si>
  <si>
    <t>Perfil de inicio 2 1/2``  Galvanizado de acero galvanizado</t>
  </si>
  <si>
    <t>76-0010</t>
  </si>
  <si>
    <t>Destrabador de paneles Siding PVC - ZIP Tool  de metal</t>
  </si>
  <si>
    <t>76-7203</t>
  </si>
  <si>
    <t>Pinza para realizar lengüetas Siding PVC - Snap Lock punch  de metal</t>
  </si>
  <si>
    <t>76-8062</t>
  </si>
  <si>
    <t>Tijera especial para Siding PVC – Snip  de metal</t>
  </si>
  <si>
    <t xml:space="preserve">Kit marco Blanco 2460 x 100 Blanca de WPC </t>
  </si>
  <si>
    <t>Kit marco Blanco 2460 x 140 Blanca de WPC</t>
  </si>
  <si>
    <t>Kit marco Blanco 2460 x 180 Blanca de WPC</t>
  </si>
  <si>
    <t>Kit marco  Blanco 2460 x 220 Blanca de WPC</t>
  </si>
  <si>
    <t>Hoja Lisa Blanca x7mm 900 x 2050  Blanca de WPC</t>
  </si>
  <si>
    <t>Hoja buña Blanca calada 700 X 2050  Blanca de WPC</t>
  </si>
  <si>
    <t>Hoja buña Blanca calada 800 X 2050  Blanca de WPC</t>
  </si>
  <si>
    <t>Hoja buña Blanca calada 800 X 2400 Blanca de WPC</t>
  </si>
  <si>
    <t>Hoja buña Blanca calada 900X 2050  Blanca de WPC</t>
  </si>
  <si>
    <t>Hoja buña Blanca calada 900 X 2400  Blanca de WPC</t>
  </si>
  <si>
    <t>Kit marco Blanco 2180 x 140 x 800 de WPC</t>
  </si>
  <si>
    <t>Hoja buña Blanca calada 800 X 2050 de WPC</t>
  </si>
  <si>
    <t xml:space="preserve">CE215650 </t>
  </si>
  <si>
    <t>Vierteaguas - de aluminio</t>
  </si>
  <si>
    <t>Prolongador 20 x 21 mm BLANCO de pvc</t>
  </si>
  <si>
    <t xml:space="preserve">tira </t>
  </si>
  <si>
    <t>CE40615800</t>
  </si>
  <si>
    <t>Prolongador 20 x 21 mm GOLDEN OAK de pvc</t>
  </si>
  <si>
    <t>CE40615840</t>
  </si>
  <si>
    <t>Prolongador 20 x 21 mm NOGAL de pvc</t>
  </si>
  <si>
    <t>Junquillo inclinado con junta 25 mm BLANCO de pvc</t>
  </si>
  <si>
    <t>Junquillo inclinado con junta 25 mm GOLDEN OAK de pvc</t>
  </si>
  <si>
    <t>Junquillo inclinado con junta 25 mm NOGAL de pvc</t>
  </si>
  <si>
    <t>Junquillo inclinado con junta 29 mm BLANCO de pvc</t>
  </si>
  <si>
    <t>Junquillo inclinado con junta 29 mm GOLDEN OAK de pvc</t>
  </si>
  <si>
    <t>Junquillo inclinado con junta 29 mm NOGAL de pvc</t>
  </si>
  <si>
    <t>Junquillo inclinado con junta 33 mm BLANCO de pvc</t>
  </si>
  <si>
    <t>Junquillo inclinado con junta 33 mm GOLDEN OAK de pvc</t>
  </si>
  <si>
    <t>Junquillo inclinado con junta 33 mm NOGAL de pvc</t>
  </si>
  <si>
    <t>Junta de acristalamiento GRIS de pvc</t>
  </si>
  <si>
    <t>1ml</t>
  </si>
  <si>
    <t>Refuerzo para hoja movil 621.020 BLANCO de acero galvanizado</t>
  </si>
  <si>
    <t>Marco 57 x 172 mm BLANCO de pvc</t>
  </si>
  <si>
    <t>Marco 57 x 172 mm GOLDEN OAK de pvc</t>
  </si>
  <si>
    <t>Marco 57 x 172 mm NOGAL de pvc</t>
  </si>
  <si>
    <t>Hoja 76 x 110 mm BLANCO de pvc</t>
  </si>
  <si>
    <t>Hoja 76 x 110 mm GOLDEN OAK de pvc</t>
  </si>
  <si>
    <t>Hoja 76 x 110 mm NOGAL de pvc</t>
  </si>
  <si>
    <t>Refuerzo para hoja 621.020 BLANCO de acero galvanizado</t>
  </si>
  <si>
    <t>Refuerzo para marco 620.020 BLANCO de acero galvanizado</t>
  </si>
  <si>
    <t>Perfil de relleno BLANCO de pvc</t>
  </si>
  <si>
    <t>Perfil de relleno GOLDEN OAK de pvc</t>
  </si>
  <si>
    <t>Perfil de relleno NOGAL de pvc</t>
  </si>
  <si>
    <t>Batiente superior  BLANCO de pvc</t>
  </si>
  <si>
    <t>Batiente superior  GOLDEN OAK de pvc</t>
  </si>
  <si>
    <t>Batiente superior  NOGAL de pvc</t>
  </si>
  <si>
    <t>Tapa Lateral BLANCO de pvc</t>
  </si>
  <si>
    <t>Tapa Lateral GOLDEN OAK de pvc</t>
  </si>
  <si>
    <t>Tapa Lateral NOGAL de pvc</t>
  </si>
  <si>
    <t>Soporte de junta Esquema D - de aluminio</t>
  </si>
  <si>
    <t>Guía central superior. - de aluminio</t>
  </si>
  <si>
    <t>Enganche central  de aluminio</t>
  </si>
  <si>
    <t>Enganche central BRONCE OSCURO de aluminio</t>
  </si>
  <si>
    <t>Soporte de junta  de aluminio</t>
  </si>
  <si>
    <t>Soporte de junta BRONCE OSCURO de aluminio</t>
  </si>
  <si>
    <t>Rail de aluminio parte superior  de aluminio</t>
  </si>
  <si>
    <t>Rail de aluminio parte superior BRONCE OSCURO de aluminio</t>
  </si>
  <si>
    <t xml:space="preserve">Paquete de momtaje para Sigenia y GU BLANCO de metal </t>
  </si>
  <si>
    <t>Plantilla MADERA</t>
  </si>
  <si>
    <t>Paquete montaje, GU y Siegenia negro -</t>
  </si>
  <si>
    <t>Plantilla para unir el marco a la solera para Sigenia y GU ALUMINIO</t>
  </si>
  <si>
    <t>DE101263009</t>
  </si>
  <si>
    <t>Tabla Deck 14cm x 2,5cm  Liso Clay/Sandstone  de pvc</t>
  </si>
  <si>
    <t>DE101298009</t>
  </si>
  <si>
    <t>Tabla Deck 14cm x 2,5cm Liso Ipe/Walnut de pvc</t>
  </si>
  <si>
    <t>DE102263009</t>
  </si>
  <si>
    <t>Tabla Deck 14cm x 2,5cm   Ranurado Clay/Sandstone  de pvc</t>
  </si>
  <si>
    <t>DE102298009</t>
  </si>
  <si>
    <t>Tabla Deck  14cm x 2,5cm Ranurado Ipe/Walnut de pvc</t>
  </si>
  <si>
    <t>DE105183900</t>
  </si>
  <si>
    <t>Cortex plug Ipe de pvc</t>
  </si>
  <si>
    <t>paq x 300</t>
  </si>
  <si>
    <t>DE105184900</t>
  </si>
  <si>
    <t>Cortex plug Walnut de pvc</t>
  </si>
  <si>
    <t>DE105185900</t>
  </si>
  <si>
    <t>Cortex plug Clay de pvc</t>
  </si>
  <si>
    <t>DE105188900</t>
  </si>
  <si>
    <t>Cortex plug Sandstone de pvc</t>
  </si>
  <si>
    <t>DE105913000</t>
  </si>
  <si>
    <t xml:space="preserve">Clips fijación oculta metálica Negro de chapa </t>
  </si>
  <si>
    <t>balde x 900</t>
  </si>
  <si>
    <t>Fibra Golden Oak GOLDEN OAK</t>
  </si>
  <si>
    <t>Fibra Natural Oak NATURAL OAK</t>
  </si>
  <si>
    <t>Fibra Verde VERDE</t>
  </si>
  <si>
    <t>Fibra Cherry CHERRY</t>
  </si>
  <si>
    <t>Fibra Gris Metalizado GRIS METALIZADO</t>
  </si>
  <si>
    <t>Fibra Nogal NOGAL</t>
  </si>
  <si>
    <t>Fibra Gris Grafito GRIS GRAFITO</t>
  </si>
  <si>
    <t>Fibra Negro NEGRO</t>
  </si>
  <si>
    <t>Fibra Peltre PELTRE</t>
  </si>
  <si>
    <t>Fibra Sipo SIPO</t>
  </si>
  <si>
    <t>Fibra Sapelli SAPELLI</t>
  </si>
  <si>
    <t>Fibra Wengue WENGUE</t>
  </si>
  <si>
    <t>Fibra Grey oak GREY OAK</t>
  </si>
  <si>
    <t>Fibra JET BLACK</t>
  </si>
  <si>
    <t>Kit marco Nogal 2460 x 100 Simil Nogal de WPC</t>
  </si>
  <si>
    <t>Kit marco Nogal 2460 x 140 Simil Nogal de WPC</t>
  </si>
  <si>
    <t>Kit marco Nogal 2460 x 180 Simil Nogal de WPC</t>
  </si>
  <si>
    <t>Kit marco Nogal 2460 x 220 Simil Nogal de WPC</t>
  </si>
  <si>
    <t>Hoja lisa Nogal calada 700 X 2050  Simil Nogal de WPC</t>
  </si>
  <si>
    <t>Hoja lisa Nogal calada 800 X 2050 Simil Nogal de WPC</t>
  </si>
  <si>
    <t>Hoja lisa Nogal calada 800 X 2400 Simil Nogal de WPC</t>
  </si>
  <si>
    <t>Hoja lisa Nogal calada 900 X 2050  Simil Nogal de WPC</t>
  </si>
  <si>
    <t>Hoja Lisa Nogal x7mm 900 x 2050 Simil Nogal de WPC</t>
  </si>
  <si>
    <t>Hoja lisa Nogal calada 900 X 2400 Simil Nogal de WPC</t>
  </si>
  <si>
    <t>N700X2050</t>
  </si>
  <si>
    <t>Kit marco Madera 2180 x 100 x 700 de WPC</t>
  </si>
  <si>
    <t>PSI/IROKO-P</t>
  </si>
  <si>
    <t>Tabla piso sintetico interior x pallet Iroko de pvc</t>
  </si>
  <si>
    <t>caja x 2,18 m2</t>
  </si>
  <si>
    <t>PSI/PINOT-P</t>
  </si>
  <si>
    <t>Tabla piso sintetico interior x pallet Pinotea de pvc</t>
  </si>
  <si>
    <t>PSI/ROBLE-P</t>
  </si>
  <si>
    <t>Tabla piso sintetico interior x pallet Roble de pvc</t>
  </si>
  <si>
    <t>Cerradura baño Plateada Platil de acero</t>
  </si>
  <si>
    <t>Cerradura tradicional plateada Platil de acero</t>
  </si>
  <si>
    <t xml:space="preserve">Perfil de PVC Zocalo PVC 12x60 Blanco 2900 ml </t>
  </si>
  <si>
    <t>Paq x 5 tira</t>
  </si>
  <si>
    <t xml:space="preserve">Perfil de PVC Zocalo PVC 12x80 Blanco 2900 ml </t>
  </si>
  <si>
    <t xml:space="preserve">Perfil de PVC Laminado Zocalo PVC 12x60 2900 ml  Almendra </t>
  </si>
  <si>
    <t xml:space="preserve">Perfil de PVC Laminado Zocalo PVC 12x80 2900 ml Almendra </t>
  </si>
  <si>
    <t xml:space="preserve">Perfil de PVC Laminado Zocalo PVC 12x60 2900 ml Abedul </t>
  </si>
  <si>
    <t xml:space="preserve">Perfil de PVC Laminado Zocalo PVC 12x80 2900 ml Abedul </t>
  </si>
  <si>
    <t xml:space="preserve">Perfil de PVC LAMINADO Hoja Dz 46-89 TURNER OAK MALT </t>
  </si>
  <si>
    <t xml:space="preserve">Perfil de PVC LAMINADO Hoja Dz 46-74 TURNER OAK MALT </t>
  </si>
  <si>
    <t>Perfil de PVC LAMINADO Hoja Dz 36-74 TURNER OAK MALT</t>
  </si>
  <si>
    <t xml:space="preserve">Perfil de PVC LAMINADO Hoja Dz 36-74 TURNER OAK MALT </t>
  </si>
  <si>
    <t xml:space="preserve">Perfil de PVC LAMINADO Hoja DC 58-85 TURNER OAK MALT </t>
  </si>
  <si>
    <t>Perfil de PVC LAMINADO Hoja DC 58-85 TURNER OAK MALT</t>
  </si>
  <si>
    <t xml:space="preserve">Perfil de PVC LAMINADO Hoja DC 58-100 TURNER OAK MALT </t>
  </si>
  <si>
    <t xml:space="preserve">Perfil de PVC LAMINADO Hoja DC 58-85 apertura ext. TURNER OAK MALT </t>
  </si>
  <si>
    <t>Perfil de PVC LAMINADO Hoja DC 58-69 TURNER OAK MALT</t>
  </si>
  <si>
    <t xml:space="preserve">Perfil de PVC LAMINADO Hoja DC 58-69 TURNER OAK MALT </t>
  </si>
  <si>
    <t xml:space="preserve">Perfil de PVC LAMINADO Hoja DC 58-100 apertura ext. TURNER OAK MALT </t>
  </si>
  <si>
    <t xml:space="preserve">Perfil de PVC LAMINADO Hoja DC 58-69 apertura ext. TURNER OAK MALT </t>
  </si>
  <si>
    <t xml:space="preserve">Perfil de PVC LAMINADO Hoja Advance BCO TURNER OAK MALT TURNER OAK MALT </t>
  </si>
  <si>
    <t xml:space="preserve">Perfil de PVC LAMINADO Hoja Advance BCO EXT TURNER OAK MALT TURNER OAK MALT </t>
  </si>
  <si>
    <t>Perfil de PVC LAMINADO Hoja Advance BCO INT TURNER OAK MALT TURNER OAK MALT</t>
  </si>
  <si>
    <t xml:space="preserve">Perfil de PVC LAMINADO Hoja Advance TURNER OAK MALT TURNER OAK MALT </t>
  </si>
  <si>
    <t xml:space="preserve">Perfil de PVC LAMINADO Hoja Prime BCO TURNER OAK MALT TURNER OAK MALT </t>
  </si>
  <si>
    <t xml:space="preserve">Perfil de PVC LAMINADO Hoja Prime BCO EXT TURNER OAK MALT TURNER OAK MALT </t>
  </si>
  <si>
    <t xml:space="preserve">Perfil de PVC LAMINADO Hoja Prime BCO INT TURNER OAK MALT TURNER OAK MALT </t>
  </si>
  <si>
    <t xml:space="preserve">Perfil de PVC LAMINADO Hoja Prime TURNER OAK MALT TURNER OAK MALT </t>
  </si>
  <si>
    <t xml:space="preserve">Perfil de PVC LAMINADO Hoja Jumbo TURNER OAK MALT TURNER OAK MALT </t>
  </si>
  <si>
    <t>Perfil de PVC LAMINADO Poste DZ 46 TURNER OAK MALT</t>
  </si>
  <si>
    <t xml:space="preserve">Perfil de PVC LAMINADO Poste DZ 46 TURNER OAK MALT </t>
  </si>
  <si>
    <t>Perfil de PVC LAMINADO Poste DC 58 TURNER OAK MALT</t>
  </si>
  <si>
    <t xml:space="preserve">Perfil de PVC LAMINADO Poste DC 58 TURNER OAK MALT </t>
  </si>
  <si>
    <t xml:space="preserve">Perfil de PVC LAMINADO Poste DZ 36 TURNER OAK MALT </t>
  </si>
  <si>
    <t xml:space="preserve">Perfil de PVC LAMINADO Batiente DC 58 TURNER OAK MALT </t>
  </si>
  <si>
    <t>Perfil de PVC LAMINADO Marco DC 58 x 67 TURNER OAK MALT</t>
  </si>
  <si>
    <t xml:space="preserve">Perfil de PVC LAMINADO Marco DC 58 x 67 TURNER OAK MALT </t>
  </si>
  <si>
    <t xml:space="preserve">Perfil de PVC LAMINADO Adaptador DC 58 mm TURNER OAK MALT </t>
  </si>
  <si>
    <t>Perfil de PVC LAMINADO Adaptador DC 58 mm TURNER OAK MALT</t>
  </si>
  <si>
    <t xml:space="preserve">Perfil de PVC LAMINADO Marco DC 58 x 50 TURNER OAK MALT </t>
  </si>
  <si>
    <t xml:space="preserve">Perfil de PVC LAMINADO Marco DZ 36 TURNER OAK MALT </t>
  </si>
  <si>
    <t xml:space="preserve">Perfil de PVC LAMINADO Marco DZF 36 TURNER OAK MALT </t>
  </si>
  <si>
    <t>Perfil de PVC LAMINADO Marco DZF 36 TURNER OAK MALT</t>
  </si>
  <si>
    <t xml:space="preserve">Perfil de PVC LAMINADO Marco Advance BCO TURNER OAK MALT TURNER OAK MALT </t>
  </si>
  <si>
    <t xml:space="preserve">Perfil de PVC LAMINADO Marco Advance BCO EXT TURNER OAK MALT TURNER OAK MALT </t>
  </si>
  <si>
    <t xml:space="preserve">Perfil de PVC LAMINADO Marco Advance BCO INT TURNER OAK MALT TURNER OAK MALT </t>
  </si>
  <si>
    <t xml:space="preserve">Perfil de PVC LAMINADO Marco Advance TURNER OAK MALT TURNER OAK MALT </t>
  </si>
  <si>
    <t xml:space="preserve">Perfil de PVC LAMINADO Marco Advance 3 guías BCO TURNER OAK MALT TURNER OAK MALT </t>
  </si>
  <si>
    <t xml:space="preserve">Perfil de PVC LAMINADO Marco Advance 3 guías BCO EXT TURNER OAK MALT TURNER OAK MALT </t>
  </si>
  <si>
    <t>Perfil de PVC LAMINADO Marco Advance 3 guías BCO INT TURNER OAK MALT TURNER OAK MALT</t>
  </si>
  <si>
    <t xml:space="preserve">Perfil de PVC LAMINADO Marco Advance 3 guías TURNER OAK MALT TURNER OAK MALT </t>
  </si>
  <si>
    <t xml:space="preserve">Perfil de PVC LAMINADO Marco DZ 46 TURNER OAK MALT </t>
  </si>
  <si>
    <t>Perfil de PVC LAMINADO Marco DZ 46 TURNER OAK MALT</t>
  </si>
  <si>
    <t xml:space="preserve">Perfil de PVC LAMINADO Marco 3 Guias DZ 46 TURNER OAK MALT </t>
  </si>
  <si>
    <t>Perfil de PVC LAMINADO Marco 3 Guias DZ 46 TURNER OAK MALT</t>
  </si>
  <si>
    <t xml:space="preserve">Perfil de PVC LAMINADO Marco Jumbo TURNER OAK MALT TURNER OAK MALT </t>
  </si>
  <si>
    <t xml:space="preserve">Perfil de PVC LAMINADO Marco adicional Jumbo TURNER OAK MALT TURNER OAK MALT </t>
  </si>
  <si>
    <t xml:space="preserve">Perfil de PVC LAMINADO Encuentro DZ 36 TURNER OAK MALT </t>
  </si>
  <si>
    <t xml:space="preserve">Perfil de PVC LAMINADO Encuentro DZ 46 TURNER OAK MALT </t>
  </si>
  <si>
    <t xml:space="preserve">Perfil de PVC LAMINADO Encuentro DZF 46 TURNER OAK MALT </t>
  </si>
  <si>
    <t xml:space="preserve">Perfil de PVC LAMINADO Tapa DZF TURNER OAK MALT </t>
  </si>
  <si>
    <t xml:space="preserve">Perfil de PVC LAMINADO Tapa Advance GEN TURNER OAK MALT TURNER OAK MALT </t>
  </si>
  <si>
    <t xml:space="preserve">Perfil de PVC LAMINADO Tapa Prime GEN TURNER OAK MALT TURNER OAK MALT </t>
  </si>
  <si>
    <t xml:space="preserve">Perfil de PVC LAMINADO Tapa Jumbo GEN TURNER OAK MALT TURNER OAK MALT </t>
  </si>
  <si>
    <t xml:space="preserve">Perfil de PVC LAMINADO Guía adicional Jumbo GEN TURNER OAK MALT TURNER OAK MALT </t>
  </si>
  <si>
    <t>Perfil de PVC LAMINADO Encuentro advance BCO TURNER OAK MALT TURNER OAK MALT</t>
  </si>
  <si>
    <t xml:space="preserve">Perfil de PVC LAMINADO Encuentro advance TURNER OAK MALT TURNER OAK MALT </t>
  </si>
  <si>
    <t xml:space="preserve">Perfil de PVC LAMINADO Encuentro Prime BCO TURNER OAK MALT TURNER OAK MALT </t>
  </si>
  <si>
    <t xml:space="preserve">Perfil de PVC LAMINADO Encuentro Prime TURNER OAK MALT TURNER OAK MALT </t>
  </si>
  <si>
    <t>Perfil de PVC LAMINADO Encuentro Jumbo TURNER OAK MALT TURNER OAK MALT</t>
  </si>
  <si>
    <t xml:space="preserve">Perfil de PVC LAMINADO Hoja MQ 59 TURNER OAK MALT </t>
  </si>
  <si>
    <t xml:space="preserve">Perfil de PVC LAMINADO Marco MQ 74 TURNER OAK MALT </t>
  </si>
  <si>
    <t xml:space="preserve">Perfil de PVC LAMINADO Marco MQ 59 TURNER OAK MALT </t>
  </si>
  <si>
    <t>Perfil de PVC LAMINADO Marco MQ 59 TURNER OAK MALT</t>
  </si>
  <si>
    <t xml:space="preserve">Perfil de PVC LAMINADO Contravidrios 6,5 mm TURNER OAK MALT </t>
  </si>
  <si>
    <t xml:space="preserve">Perfil de PVC LAMINADO Contravidrios 10,5 mm TURNER OAK MALT </t>
  </si>
  <si>
    <t xml:space="preserve">Perfil de PVC LAMINADO Contravidrios 13,5 mm TURNER OAK MALT </t>
  </si>
  <si>
    <t xml:space="preserve">Perfil de PVC LAMINADO Contravidrios 18,5 mm TURNER OAK MALT </t>
  </si>
  <si>
    <t xml:space="preserve">Perfil de PVC LAMINADO Contravidrios 22,5 mm TURNER OAK MALT </t>
  </si>
  <si>
    <t xml:space="preserve">Perfil de PVC LAMINADO Contravidrios 28,5 mm TURNER OAK MALT </t>
  </si>
  <si>
    <t>Perfil de PVC LAMINADO Contravidrios 32,5 mm TURNER OAK MALT</t>
  </si>
  <si>
    <t xml:space="preserve">Perfil de PVC LAMINADO Hoja EuroLife TURNER OAK MALT TURNER OAK MALT </t>
  </si>
  <si>
    <t>Perfil de PVC LAMINADO Hoja EcoLife TURNER OAK MALT TURNER OAK MALT</t>
  </si>
  <si>
    <t xml:space="preserve">Perfil de PVC LAMINADO Hoja EcoLife ap ext TURNER OAK MALT TURNER OAK MALT </t>
  </si>
  <si>
    <t xml:space="preserve">Perfil de PVC LAMINADO Marco EuroLife TURNER OAK MALT TURNER OAK MALT </t>
  </si>
  <si>
    <t>Perfil de PVC LAMINADO Marco EuroLife TURNER OAK MALT TURNER OAK MALT</t>
  </si>
  <si>
    <t xml:space="preserve">Perfil de PVC LAMINADO Marco EcoLife TURNER OAK MALT TURNER OAK MALT </t>
  </si>
  <si>
    <t xml:space="preserve">Perfil de PVC LAMINADO Encuentro EuroLife TURNER OAK MALT TURNER OAK MALT </t>
  </si>
  <si>
    <t xml:space="preserve">Perfil de PVC LAMINADO Embellecedor Refuerzo 25x50 TURNER OAK MALT </t>
  </si>
  <si>
    <t>Perfil de PVC LAMINADO Embellecedor Refuerzo 40x60 TURNER OAK MALT</t>
  </si>
  <si>
    <t>Perfil de PVC LAMINADO Perfil Clipable 15x24 mm TURNER OAK MALT</t>
  </si>
  <si>
    <t xml:space="preserve">Perfil de PVC LAMINADO Remate interior 25x6 mm TURNER OAK MALT </t>
  </si>
  <si>
    <t xml:space="preserve">Perfil de PVC LAMINADO Remate interior 40x10 mm TURNER OAK MALT </t>
  </si>
  <si>
    <t>Perfil de PVC LAMINADO Remate interior 60x6 mm TURNER OAK MALT</t>
  </si>
  <si>
    <t xml:space="preserve">Perfil de PVC LAMINADO Acople 20x3 TURNER OAK MALT </t>
  </si>
  <si>
    <t xml:space="preserve">Perfil de PVC LAMINADO Acople 25x8 TURNER OAK MALT </t>
  </si>
  <si>
    <t>Perfil de PVC LAMINADO Acople 25x28 TURNER OAK MALT</t>
  </si>
  <si>
    <t xml:space="preserve">Perfil de PVC LAMINADO Remate 15x15 mm TURNER OAK MALT </t>
  </si>
  <si>
    <t>Perfil de PVC LAMINADO Remate 18x18 mm TURNER OAK MALT</t>
  </si>
  <si>
    <t xml:space="preserve">Perfil de PVC LAMINADO Remate 18x26 mm TURNER OAK MALT </t>
  </si>
  <si>
    <t>Perfil de PVC LAMINADO Machimbre 14x80 TURNER OAK MALT</t>
  </si>
  <si>
    <t xml:space="preserve">Perfil de PVC LAMINADO Rotula Ø 66 mm TURNER OAK MALT </t>
  </si>
  <si>
    <t xml:space="preserve">Perfil de PVC LAMINADO Adaptador Rotula Ø 66 mm TURNER OAK MALT </t>
  </si>
  <si>
    <t>Perfil de PVC LAMINADO Complemento 12 mm TURNER OAK MALT</t>
  </si>
  <si>
    <t>Perfil de PVC LAMINADO Cover Profile exterior TURNER OAK MALT</t>
  </si>
  <si>
    <t xml:space="preserve">Perfil de PVC LAMINADO Encastre Cover Profile ext. TURNER OAK MALT </t>
  </si>
  <si>
    <t>Perfil de PVC LAMINADO Remate interior 80 x 6 mm TURNER OAK MALT</t>
  </si>
  <si>
    <t xml:space="preserve">Perfil de PVC LAMINADO Esquina 90° TURNER OAK MALT </t>
  </si>
  <si>
    <t>Perfil de PVC LAMINADO Compensador de Marco 58 x 30 mm TURNER OAK MALT</t>
  </si>
  <si>
    <t xml:space="preserve">Perfil de PVC LAMINADO Remate interior 25 x 3 mm TURNER OAK MALT </t>
  </si>
  <si>
    <t xml:space="preserve">Perfil de PVC LAMINADO Embellecedor Ref 20x23 mm GEN TURNER OAK MALT </t>
  </si>
  <si>
    <t>SUB TOTAL</t>
  </si>
  <si>
    <t>913081000T</t>
  </si>
  <si>
    <t>913082000T</t>
  </si>
  <si>
    <t>913084010T</t>
  </si>
  <si>
    <t>913084390T</t>
  </si>
  <si>
    <t>913111000T</t>
  </si>
  <si>
    <t>913112000T</t>
  </si>
  <si>
    <t>913114010T</t>
  </si>
  <si>
    <t>913113090T</t>
  </si>
  <si>
    <t>913114100T</t>
  </si>
  <si>
    <t>913113110T</t>
  </si>
  <si>
    <t>913112140T</t>
  </si>
  <si>
    <t>913114270T</t>
  </si>
  <si>
    <t>913111370T</t>
  </si>
  <si>
    <t>913114360T</t>
  </si>
  <si>
    <t>913114390T</t>
  </si>
  <si>
    <t>913112240T</t>
  </si>
  <si>
    <t>913114180T</t>
  </si>
  <si>
    <t>GOLDBRONZE</t>
  </si>
  <si>
    <t>BLANCO ALTWEISSE</t>
  </si>
  <si>
    <t>SCHWARTZBRAUN</t>
  </si>
  <si>
    <t xml:space="preserve"> TURNER OAK</t>
  </si>
  <si>
    <t>TOFFEE</t>
  </si>
  <si>
    <t>Marco Prime</t>
  </si>
  <si>
    <t>Marco 3 Guias Prime</t>
  </si>
  <si>
    <t>Poste Prime</t>
  </si>
  <si>
    <t>Umbral Prime</t>
  </si>
  <si>
    <t>Guia Umbral Prime</t>
  </si>
  <si>
    <t>Kit Union Umbral Prime</t>
  </si>
  <si>
    <t>Puente de Acristalar Prime</t>
  </si>
  <si>
    <t>Cortaviento Prime</t>
  </si>
  <si>
    <t>Cortaviento Umbral Prime</t>
  </si>
  <si>
    <r>
      <t>TRANSPORTE:</t>
    </r>
    <r>
      <rPr>
        <sz val="9"/>
        <rFont val="Century Gothic"/>
        <family val="2"/>
      </rPr>
      <t xml:space="preserve"> </t>
    </r>
  </si>
  <si>
    <t>Adaptador Mallorquina Troquelada</t>
  </si>
  <si>
    <t>Celosia 13 mm Troquelada</t>
  </si>
  <si>
    <t xml:space="preserve">Celosia 13 mm </t>
  </si>
  <si>
    <t xml:space="preserve">Adaptador Mallorquina </t>
  </si>
  <si>
    <t xml:space="preserve">Mallorquina </t>
  </si>
  <si>
    <t>Tapa 38</t>
  </si>
  <si>
    <t xml:space="preserve">Marco Mosquitero 56 </t>
  </si>
  <si>
    <t>Encuentro Jumbo N JET BLACK</t>
  </si>
  <si>
    <t>Encuentro MiniSlide</t>
  </si>
  <si>
    <t xml:space="preserve">Marco Prime </t>
  </si>
  <si>
    <t xml:space="preserve">Marco 3 Guias Prime </t>
  </si>
  <si>
    <t xml:space="preserve">Marco Adicional Prime </t>
  </si>
  <si>
    <t>Tapa Prime</t>
  </si>
  <si>
    <t>Marco Jumbo</t>
  </si>
  <si>
    <t>Marco adicional Jumbo</t>
  </si>
  <si>
    <t xml:space="preserve">Marco EcoLife </t>
  </si>
  <si>
    <t>Hoja EcoLife ap ext</t>
  </si>
  <si>
    <t>Remate interior 25x10 mm</t>
  </si>
  <si>
    <t>Cantidad</t>
  </si>
  <si>
    <t>Descripcion</t>
  </si>
  <si>
    <t>Color</t>
  </si>
  <si>
    <t>Black Matt</t>
  </si>
  <si>
    <t>Matex Kitami</t>
  </si>
  <si>
    <t>Rotula Ø 66 mm</t>
  </si>
  <si>
    <t>Esquina 90°</t>
  </si>
  <si>
    <t>913085410T</t>
  </si>
  <si>
    <t>913115410T</t>
  </si>
  <si>
    <t>Tapa Desagüe</t>
  </si>
  <si>
    <t xml:space="preserve">Carril Lateral </t>
  </si>
  <si>
    <t>Tapa Inferior</t>
  </si>
  <si>
    <t>913083090T</t>
  </si>
  <si>
    <t>913084100T</t>
  </si>
  <si>
    <t>913083110T</t>
  </si>
  <si>
    <t>913082140T</t>
  </si>
  <si>
    <t>913084270T</t>
  </si>
  <si>
    <t>913081370T</t>
  </si>
  <si>
    <t>913084360T</t>
  </si>
  <si>
    <t>913082240T</t>
  </si>
  <si>
    <t>913084180T</t>
  </si>
  <si>
    <t xml:space="preserve">Tapa Lateral </t>
  </si>
  <si>
    <t>913085280T</t>
  </si>
  <si>
    <t>Escuadra Poste Eco Life Bco</t>
  </si>
  <si>
    <t>Escuadra Poste Eco Life Negra</t>
  </si>
  <si>
    <t>612305410Dec</t>
  </si>
  <si>
    <t>913115280T</t>
  </si>
  <si>
    <t>Tapa superior</t>
  </si>
  <si>
    <t xml:space="preserve">Carril Central </t>
  </si>
  <si>
    <t>KITAMI</t>
  </si>
  <si>
    <t>Refuerzo 20 x 20 mm</t>
  </si>
  <si>
    <t>Refuerzo 40 x 40 mm</t>
  </si>
  <si>
    <t>CODIGO</t>
  </si>
  <si>
    <t>OAK</t>
  </si>
  <si>
    <t>EUCALYPTUS</t>
  </si>
  <si>
    <t>POPLAR</t>
  </si>
  <si>
    <t>WALNUT</t>
  </si>
  <si>
    <t>TEEK</t>
  </si>
  <si>
    <t>TOFFE</t>
  </si>
  <si>
    <t>913611000</t>
  </si>
  <si>
    <t>WHITE CONCRETE</t>
  </si>
  <si>
    <t>CONCRETE C</t>
  </si>
  <si>
    <t>COLOR</t>
  </si>
  <si>
    <t>TEAK</t>
  </si>
  <si>
    <t>M²</t>
  </si>
  <si>
    <t>CANT ML</t>
  </si>
  <si>
    <t>DESCRIPCION</t>
  </si>
  <si>
    <t xml:space="preserve">   SUB TOTAL</t>
  </si>
  <si>
    <t xml:space="preserve">  TOTAL</t>
  </si>
  <si>
    <t xml:space="preserve">D-    Los descuentos corresponden a los asignados en PVC </t>
  </si>
  <si>
    <t>completar solo la parte en verde</t>
  </si>
  <si>
    <t>CIELORASO</t>
  </si>
  <si>
    <t xml:space="preserve">  MOLDURA EN " L "</t>
  </si>
  <si>
    <t>MOLDURA</t>
  </si>
  <si>
    <t>UNION CIELO RASO</t>
  </si>
  <si>
    <t>CONCRET_C_</t>
  </si>
  <si>
    <t>UN EMB 10 TABLAS  de CIELORRASO =  12 M²</t>
  </si>
  <si>
    <t xml:space="preserve"> UN EMB 30 TIRAS  =  90 Mts Lineales </t>
  </si>
  <si>
    <t xml:space="preserve"> UN EMB 30 TIRAS =  3Mts Lineales x Tira </t>
  </si>
  <si>
    <t xml:space="preserve"> UN EMB 10 TIRAS   =   3Mts Lineales x Tira </t>
  </si>
  <si>
    <t>PAQUETE</t>
  </si>
  <si>
    <t>TOTAL TABLAS</t>
  </si>
  <si>
    <t>TOTAL TIRAS</t>
  </si>
  <si>
    <t>PRE.UNIT</t>
  </si>
  <si>
    <t>CANTIDAD</t>
  </si>
  <si>
    <t>TOTAL</t>
  </si>
  <si>
    <t>CIELO RASO</t>
  </si>
  <si>
    <t>MOLDURA " L "</t>
  </si>
  <si>
    <t xml:space="preserve">MOLDURA </t>
  </si>
  <si>
    <t>MOLDURA L</t>
  </si>
  <si>
    <t>UNION</t>
  </si>
  <si>
    <r>
      <t>A -</t>
    </r>
    <r>
      <rPr>
        <sz val="12"/>
        <color rgb="FFFF0000"/>
        <rFont val="Times New Roman"/>
        <family val="1"/>
      </rPr>
      <t xml:space="preserve">    </t>
    </r>
    <r>
      <rPr>
        <sz val="12"/>
        <color rgb="FFFF0000"/>
        <rFont val="Calibri"/>
        <family val="2"/>
        <scheme val="minor"/>
      </rPr>
      <t>Los valores están expresados en dólares, no incluyen impuestos</t>
    </r>
  </si>
  <si>
    <r>
      <t>B -</t>
    </r>
    <r>
      <rPr>
        <sz val="12"/>
        <color rgb="FFFF0000"/>
        <rFont val="Times New Roman"/>
        <family val="1"/>
      </rPr>
      <t xml:space="preserve">   </t>
    </r>
    <r>
      <rPr>
        <sz val="12"/>
        <color rgb="FFFF0000"/>
        <rFont val="Calibri"/>
        <family val="2"/>
        <scheme val="minor"/>
      </rPr>
      <t xml:space="preserve">Este cotizador solo contempla tira standard (3000 mm  Molduras / 6000 mm para CIELO RASO) </t>
    </r>
  </si>
  <si>
    <r>
      <t>C -</t>
    </r>
    <r>
      <rPr>
        <sz val="12"/>
        <color rgb="FFFF0000"/>
        <rFont val="Times New Roman"/>
        <family val="1"/>
      </rPr>
      <t xml:space="preserve">   </t>
    </r>
    <r>
      <rPr>
        <sz val="12"/>
        <color rgb="FFFF0000"/>
        <rFont val="Calibri"/>
        <family val="2"/>
        <scheme val="minor"/>
      </rPr>
      <t>Para un cómputo más detallado, se recomienda optimizar su proyecto en Autocad.</t>
    </r>
  </si>
  <si>
    <t>BLANCO_</t>
  </si>
  <si>
    <t xml:space="preserve">Cielorraso BCO </t>
  </si>
  <si>
    <t>Perimetral L BCO</t>
  </si>
  <si>
    <t>OAK_</t>
  </si>
  <si>
    <t>Cielorraso GEN OAK</t>
  </si>
  <si>
    <t>Perimetral L GEN OAK</t>
  </si>
  <si>
    <t>EUCALIPTUS_</t>
  </si>
  <si>
    <t>Cieloraso GEN EUC</t>
  </si>
  <si>
    <t>Perimetral L GEN EUC</t>
  </si>
  <si>
    <t>POPLAR_</t>
  </si>
  <si>
    <t>Cieloraso GEN POP</t>
  </si>
  <si>
    <t>Perimetral L GEN POP</t>
  </si>
  <si>
    <t>WALNUT_</t>
  </si>
  <si>
    <t>Cieloraso GEN WAL</t>
  </si>
  <si>
    <t>Perimetral L GEN WAL</t>
  </si>
  <si>
    <t>TEAK_</t>
  </si>
  <si>
    <t>Cieloraso GEN TEEK</t>
  </si>
  <si>
    <t>Perimetral L GEN TEEK</t>
  </si>
  <si>
    <t>CONCRET_WITE_</t>
  </si>
  <si>
    <t>Cieloraso GEN WCON</t>
  </si>
  <si>
    <t>Perimetral L GEN WCON</t>
  </si>
  <si>
    <t>Cieloraso GEN CONC</t>
  </si>
  <si>
    <t>Perimetral L GEN CONC</t>
  </si>
  <si>
    <t>Perimetral Moldura BCO</t>
  </si>
  <si>
    <t>Union Cielorraso BCO</t>
  </si>
  <si>
    <t>Perimetral Moldura GEN OAK</t>
  </si>
  <si>
    <t>Union Cielorraso GEN OAK</t>
  </si>
  <si>
    <t>Perimetral Moldura GEN EUC</t>
  </si>
  <si>
    <t>Union Cielorraso GEN EUC</t>
  </si>
  <si>
    <t>Perimetral Moldura GEN POP</t>
  </si>
  <si>
    <t>Union Cielorraso GEN POP</t>
  </si>
  <si>
    <t>Perimetral Moldura GEN WAL</t>
  </si>
  <si>
    <t>Union Cielorraso GEN WAL</t>
  </si>
  <si>
    <t>Perimetral Moldura GEN TEEK</t>
  </si>
  <si>
    <t>Union Cielorraso GEN TEEK</t>
  </si>
  <si>
    <t>Perimetral Moldura GEN WCON</t>
  </si>
  <si>
    <t>Union Cielorraso GEN WCON</t>
  </si>
  <si>
    <t>Perimetral Moldura GEN CONC</t>
  </si>
  <si>
    <t>Union Cielorraso GEN CONC</t>
  </si>
  <si>
    <t xml:space="preserve">   DESC</t>
  </si>
  <si>
    <t>ANCHO METROS</t>
  </si>
  <si>
    <t>ALTO METROS</t>
  </si>
  <si>
    <t>REFUERZO</t>
  </si>
  <si>
    <t>ACERO</t>
  </si>
  <si>
    <t>TUBULARES</t>
  </si>
  <si>
    <t>HORIENTACION</t>
  </si>
  <si>
    <t>vertical</t>
  </si>
  <si>
    <t>TAPAS CANT</t>
  </si>
  <si>
    <t xml:space="preserve">         * Unidad de embalaje</t>
  </si>
  <si>
    <t xml:space="preserve">     tubular</t>
  </si>
  <si>
    <t>por tira 5,8 METROS</t>
  </si>
  <si>
    <t xml:space="preserve">    refuerzos </t>
  </si>
  <si>
    <t>por tira 3 METROS</t>
  </si>
  <si>
    <t>peso 38 x 38</t>
  </si>
  <si>
    <t xml:space="preserve">                                                               PERFIL TUBULAR 58 X 58 mm</t>
  </si>
  <si>
    <t xml:space="preserve">PLANILLA PEDIDO </t>
  </si>
  <si>
    <t>REF CANTIDAD</t>
  </si>
  <si>
    <t>B-</t>
  </si>
  <si>
    <t>Perfil tubular 38 x 76 mm</t>
  </si>
  <si>
    <t>C-</t>
  </si>
  <si>
    <t xml:space="preserve">refuerzo acero </t>
  </si>
  <si>
    <t>REF ALUMINIO</t>
  </si>
  <si>
    <t>ALUMINIO</t>
  </si>
  <si>
    <t>A -     Los valores están expresados en dólares, no incluyen impuestos</t>
  </si>
  <si>
    <t>B -      Este cotizador solo contempla tira standard (5800mm) de tubular con refuerzo</t>
  </si>
  <si>
    <t>D-      Para un cómputo más detallado, se recomienda optimizar su proyecto en Autocad.</t>
  </si>
  <si>
    <t>E -      Los descuentos corresponden a los asignados en PVC /REFUERZO</t>
  </si>
  <si>
    <t>WHALL PANEL</t>
  </si>
  <si>
    <t>ZOCALOS</t>
  </si>
  <si>
    <t>Union mecanica poste 58</t>
  </si>
  <si>
    <t>Guía Jumbo ANOD NAT 2,5</t>
  </si>
  <si>
    <t>JURA P</t>
  </si>
  <si>
    <t>GEN ALUM</t>
  </si>
  <si>
    <t>Encuentro Prime GRI ALUM</t>
  </si>
  <si>
    <t>Encuentro Prime 74 GRI ALUM</t>
  </si>
  <si>
    <t>Marco adi Prime GRI ALUM</t>
  </si>
  <si>
    <t>Poste DZ 46 GRI ALUM</t>
  </si>
  <si>
    <t>Encuentro Jumbo GRI ALUM</t>
  </si>
  <si>
    <t>Hoja Evolution GRI ALUM</t>
  </si>
  <si>
    <t>Poste 70 GRI ALUM</t>
  </si>
  <si>
    <t>Tapa Fijo Evolution GRI ALUM</t>
  </si>
  <si>
    <t>913083520T</t>
  </si>
  <si>
    <t>913113520T</t>
  </si>
  <si>
    <t xml:space="preserve">EXT </t>
  </si>
  <si>
    <t>Escuadra Poste DC 58-82</t>
  </si>
  <si>
    <t>Encuentro 2 hojas Evolution</t>
  </si>
  <si>
    <t>Hoja Evolution BCO EXT ALUM</t>
  </si>
  <si>
    <t>Hoja Evolution BCO INT ALUM</t>
  </si>
  <si>
    <t>Poste DC 58 BCO EXT ALUM</t>
  </si>
  <si>
    <t>Poste DC 58 BCO INT ALUM</t>
  </si>
  <si>
    <t>Poste DZ 36 BCO EXT ALUM</t>
  </si>
  <si>
    <t>Poste DZ 36 BCO INT ALUM</t>
  </si>
  <si>
    <t>Poste 70 BCO EXT ALUM</t>
  </si>
  <si>
    <t>Poste 70 BCO INT ALUM</t>
  </si>
  <si>
    <t>Marco adi Prime BCO EXT ALUM</t>
  </si>
  <si>
    <t>TAPA ADVANCE BCO ALUM</t>
  </si>
  <si>
    <t>Marco Mosquitero 50 BCO EXT ALUM</t>
  </si>
  <si>
    <t>Marco EuroLife BCO ALUM EXT</t>
  </si>
  <si>
    <t>Marco EuroLife BCO ALUM INT</t>
  </si>
  <si>
    <t>Compensador 58x30 mm  BCO EXT ALUM</t>
  </si>
  <si>
    <t>Compensador 58x30 mm  BCO INT ALUM</t>
  </si>
  <si>
    <t xml:space="preserve">Tapa Advance </t>
  </si>
  <si>
    <t xml:space="preserve">Encuentro advance </t>
  </si>
  <si>
    <t xml:space="preserve">Hoja Jumbo  </t>
  </si>
  <si>
    <t>Guía adicional Jumbo</t>
  </si>
  <si>
    <t xml:space="preserve">Encuentro Jumbo  </t>
  </si>
  <si>
    <t xml:space="preserve">Marco MQ 34 </t>
  </si>
  <si>
    <t xml:space="preserve">Poste Prime </t>
  </si>
  <si>
    <t xml:space="preserve">Poste DZ 36 </t>
  </si>
  <si>
    <t xml:space="preserve">Marco EcoLife  </t>
  </si>
  <si>
    <t xml:space="preserve">Hoja EcoLife ap ext  </t>
  </si>
  <si>
    <t xml:space="preserve">Marco DC 58 x 50 </t>
  </si>
  <si>
    <t xml:space="preserve">Hoja DC 58-69 </t>
  </si>
  <si>
    <t xml:space="preserve">Hoja DC 58-85 </t>
  </si>
  <si>
    <t xml:space="preserve">Hoja DC 58-85 apertura ext. </t>
  </si>
  <si>
    <t xml:space="preserve">Hoja DC 58-100 apertura ext. </t>
  </si>
  <si>
    <t xml:space="preserve">Hoja Evolution </t>
  </si>
  <si>
    <t xml:space="preserve">Tapa Evolution </t>
  </si>
  <si>
    <t xml:space="preserve">Tapa Hoja Evolution </t>
  </si>
  <si>
    <t xml:space="preserve">Embellecedor Refuerzo 25x50 </t>
  </si>
  <si>
    <t xml:space="preserve">Perfil Clipable 15x24 mm </t>
  </si>
  <si>
    <t xml:space="preserve">Remate interior 40x10 mm </t>
  </si>
  <si>
    <t xml:space="preserve">Remate interior 60x10 mm </t>
  </si>
  <si>
    <t xml:space="preserve">Acople 25x8 </t>
  </si>
  <si>
    <t xml:space="preserve">Acople 25x28 </t>
  </si>
  <si>
    <t xml:space="preserve">Remate 15x15 mm </t>
  </si>
  <si>
    <t xml:space="preserve">Remate 18x18 mm </t>
  </si>
  <si>
    <t xml:space="preserve">Remate 18x26 mm </t>
  </si>
  <si>
    <t xml:space="preserve">Rotula Ø 66 mm </t>
  </si>
  <si>
    <t xml:space="preserve">Complemento 12 mm </t>
  </si>
  <si>
    <t xml:space="preserve">Cover 150 x 6 mm  </t>
  </si>
  <si>
    <t xml:space="preserve">Perfil L </t>
  </si>
  <si>
    <t xml:space="preserve">Remate interior 80 x 10 mm </t>
  </si>
  <si>
    <t xml:space="preserve">Compensador de Marco 58 x 30 mm </t>
  </si>
  <si>
    <t xml:space="preserve">Remate interior 25 x 3 mm  </t>
  </si>
  <si>
    <t xml:space="preserve">Celosia 13 mm Troquelada   </t>
  </si>
  <si>
    <t xml:space="preserve">Celosia 13 mm   </t>
  </si>
  <si>
    <t xml:space="preserve">Adaptador Mallorquina Troquelada   </t>
  </si>
  <si>
    <t xml:space="preserve">Adaptador Mallorquina   </t>
  </si>
  <si>
    <t xml:space="preserve">Mallorquina   </t>
  </si>
  <si>
    <t xml:space="preserve">Tapa 38   </t>
  </si>
  <si>
    <t xml:space="preserve">Contravidrios 6,5 mm </t>
  </si>
  <si>
    <t xml:space="preserve">Contravidrios 10,5 mm  </t>
  </si>
  <si>
    <t xml:space="preserve">Contravidrios 13,5 mm   </t>
  </si>
  <si>
    <t xml:space="preserve">Contravidrios 18,5 mm </t>
  </si>
  <si>
    <t xml:space="preserve">Contravidrios 22,5 mm </t>
  </si>
  <si>
    <t xml:space="preserve">Contravidrios 28,5 mm  </t>
  </si>
  <si>
    <t xml:space="preserve">Contravidrios 32,5 mm  </t>
  </si>
  <si>
    <t xml:space="preserve">Contravidrios EcoSlide  </t>
  </si>
  <si>
    <t xml:space="preserve">Aleta de Clavado </t>
  </si>
  <si>
    <t xml:space="preserve">Tapa superior   </t>
  </si>
  <si>
    <t xml:space="preserve">Tapa Inferior  </t>
  </si>
  <si>
    <t xml:space="preserve">Carril Lateral  </t>
  </si>
  <si>
    <t xml:space="preserve">Carril Central  </t>
  </si>
  <si>
    <t xml:space="preserve">Fibra Turner Oak </t>
  </si>
  <si>
    <t xml:space="preserve">Fibra Lenga </t>
  </si>
  <si>
    <t>Burlete Tapa Fijo Evolution</t>
  </si>
  <si>
    <t>WHITE ALUM</t>
  </si>
  <si>
    <t>Tapa Evolution WHITE ALUM</t>
  </si>
  <si>
    <t>AzuL</t>
  </si>
  <si>
    <t xml:space="preserve">     PERFILES PVC </t>
  </si>
  <si>
    <t xml:space="preserve">       REFUERZOS</t>
  </si>
  <si>
    <t xml:space="preserve">        ACCESORIOS</t>
  </si>
  <si>
    <t xml:space="preserve">Cliente: </t>
  </si>
  <si>
    <t xml:space="preserve">                            PISOS</t>
  </si>
  <si>
    <t xml:space="preserve">                            DECKS</t>
  </si>
  <si>
    <t xml:space="preserve">                       ZOCALOS</t>
  </si>
  <si>
    <t xml:space="preserve">                                       WALL PANELS</t>
  </si>
  <si>
    <t xml:space="preserve">                                           CIELORASO</t>
  </si>
  <si>
    <t xml:space="preserve">                                             TUBULARES</t>
  </si>
  <si>
    <t xml:space="preserve">Felpa 5x7 mm ( con fin Seal) </t>
  </si>
  <si>
    <t xml:space="preserve">Felpa 5x5 mm ( con fin Seal) </t>
  </si>
  <si>
    <t xml:space="preserve">Felpa 5x12 mm ( con fin Seal) </t>
  </si>
  <si>
    <t xml:space="preserve">Burlete De Contravidrio 1,5 mm (EPDM) </t>
  </si>
  <si>
    <t xml:space="preserve">Burlete De Contravidrio 3,5 mm (EPDM) </t>
  </si>
  <si>
    <t xml:space="preserve">Burlete De Contravidrio 5,5 mm (EPDM) </t>
  </si>
  <si>
    <t xml:space="preserve">Burlete de estanqueidad ext. Acrist. 3,5 </t>
  </si>
  <si>
    <t xml:space="preserve">Burlete de estanqueidad Acrist. 2,5 </t>
  </si>
  <si>
    <t xml:space="preserve">Burlete de estanqueidad interior </t>
  </si>
  <si>
    <t xml:space="preserve">Herraje Pivotante derecho </t>
  </si>
  <si>
    <t xml:space="preserve">Herraje Pivotante izquierdo </t>
  </si>
  <si>
    <t xml:space="preserve">Alfajia para deck 50mm x 35mm </t>
  </si>
  <si>
    <t xml:space="preserve">Marco adi Prime BCO EXT JET </t>
  </si>
  <si>
    <t xml:space="preserve">Marco adi Prime BCO EXT MET </t>
  </si>
  <si>
    <t xml:space="preserve">Marco adi Prime BCO EXT NOG </t>
  </si>
  <si>
    <t xml:space="preserve">Marco adi Prime BCO EXT GRAF </t>
  </si>
  <si>
    <t xml:space="preserve">Marco adi Prime BCO EXT NEG </t>
  </si>
  <si>
    <t xml:space="preserve">Marco adi Prime BCO EXT PEL </t>
  </si>
  <si>
    <t xml:space="preserve">Marco adi Prime BCO EXT GREY </t>
  </si>
  <si>
    <t xml:space="preserve">Marco adi Prime BCO EXT ALP </t>
  </si>
  <si>
    <t xml:space="preserve">Marco adi Prime BCO EXT TOFF </t>
  </si>
  <si>
    <t xml:space="preserve">Marco adi Prime BCO EXT GOLD </t>
  </si>
  <si>
    <t xml:space="preserve">Marco adi Prime BCO EXT WOO </t>
  </si>
  <si>
    <t xml:space="preserve">Marco adi Prime BCO LEN EXT </t>
  </si>
  <si>
    <t xml:space="preserve">Marco adi Prime BCO BLACK MAT EXT </t>
  </si>
  <si>
    <t xml:space="preserve">Marco adi Prime BCO EXT KITAMI </t>
  </si>
  <si>
    <t xml:space="preserve">Marco Mosquitero 50 BCO EXT JET </t>
  </si>
  <si>
    <t xml:space="preserve">Marco Mosquitero 50 BCO EXT MET </t>
  </si>
  <si>
    <t xml:space="preserve">Marco Mosquitero 50 BCO EXT NOG </t>
  </si>
  <si>
    <t xml:space="preserve">Marco Mosquitero 50 BCO EXT GRAF </t>
  </si>
  <si>
    <t xml:space="preserve">Marco Mosquitero 50 BCO EXT NEG </t>
  </si>
  <si>
    <t xml:space="preserve">Marco Mosquitero 50 BCO EXT PEL </t>
  </si>
  <si>
    <t xml:space="preserve">Marco Mosquitero 50 BCO EXT GREY </t>
  </si>
  <si>
    <t xml:space="preserve">Marco Mosquitero 50 BCO EXT ALP </t>
  </si>
  <si>
    <t xml:space="preserve">Marco Mosquitero 50 BCO EXT TOFF </t>
  </si>
  <si>
    <t xml:space="preserve">Marco Mosquitero 50 BCO EXT GOLD </t>
  </si>
  <si>
    <t xml:space="preserve">Marco Mosquitero 50 BCO EXT WOO </t>
  </si>
  <si>
    <t xml:space="preserve">Marco Mosquitero 50 BCO LEN EXT </t>
  </si>
  <si>
    <t xml:space="preserve">Marco Mosquitero 50 BCO EXT BLACK MAT </t>
  </si>
  <si>
    <t xml:space="preserve">Marco Mosquitero 50 BCO EXT KITAMI </t>
  </si>
  <si>
    <t xml:space="preserve">Poste DZ 46 BCO EXT JET </t>
  </si>
  <si>
    <t xml:space="preserve">Poste DZ 46 BCO EXT MET </t>
  </si>
  <si>
    <t xml:space="preserve">Poste DZ 46 BCO EXT NOG </t>
  </si>
  <si>
    <t xml:space="preserve">Poste DZ 46 BCO EXT GRAF </t>
  </si>
  <si>
    <t xml:space="preserve">Poste DZ 46 BCO EXT NEG </t>
  </si>
  <si>
    <t xml:space="preserve">Poste DZ 46 BCO EXT PEL </t>
  </si>
  <si>
    <t xml:space="preserve">Poste DZ 46 BCO EXT GREY </t>
  </si>
  <si>
    <t xml:space="preserve">Poste DZ 46 BCO EXT ALP </t>
  </si>
  <si>
    <t xml:space="preserve">Poste DZ 46 BCO EXT TOFF </t>
  </si>
  <si>
    <t xml:space="preserve">Poste DZ 46 BCO EXT GOLD </t>
  </si>
  <si>
    <t xml:space="preserve">Poste DZ 46 BCO WOO EXT </t>
  </si>
  <si>
    <t xml:space="preserve">Poste DZ 46 BCO LEN EXT </t>
  </si>
  <si>
    <t xml:space="preserve">Poste DZ 46 BCO EXT BLACK MAT </t>
  </si>
  <si>
    <t xml:space="preserve">Poste DZ 46 BCO EXT KITAMI </t>
  </si>
  <si>
    <t xml:space="preserve">Poste DZ 36 BCO EXT JET </t>
  </si>
  <si>
    <t xml:space="preserve">Poste DZ 36 BCO EXT MET </t>
  </si>
  <si>
    <t xml:space="preserve">Poste DZ 36 BCO EXT NOG </t>
  </si>
  <si>
    <t xml:space="preserve">Poste DZ 36 BCO EXT GRAF </t>
  </si>
  <si>
    <t xml:space="preserve">Poste DZ 36 BCO EXT NEG </t>
  </si>
  <si>
    <t xml:space="preserve">Poste DZ 36 BCO EXT PEL </t>
  </si>
  <si>
    <t xml:space="preserve">Poste DZ 36 BCO EXT GREY </t>
  </si>
  <si>
    <t xml:space="preserve">Poste DZ 36 BCO EXT ALP </t>
  </si>
  <si>
    <t xml:space="preserve">Poste DZ 36 BCO EXT TOFF </t>
  </si>
  <si>
    <t xml:space="preserve">Poste DZ 36 BCO EXT GOLD </t>
  </si>
  <si>
    <t xml:space="preserve">Poste DZ 36 BCO WOO EXT </t>
  </si>
  <si>
    <t xml:space="preserve">Poste DZ 36 BCO LEN EXT </t>
  </si>
  <si>
    <t xml:space="preserve">Poste DZ 36 BCO EXT BLACK MAT </t>
  </si>
  <si>
    <t xml:space="preserve">Poste DZ 36 BCO EXT KITAMI </t>
  </si>
  <si>
    <t xml:space="preserve">Marco DC 58-50 BCO EXT JET </t>
  </si>
  <si>
    <t xml:space="preserve">Marco DC 58-50 BCO EXT MET </t>
  </si>
  <si>
    <t xml:space="preserve">Marco DC 58-50 BCO EXT NOG </t>
  </si>
  <si>
    <t xml:space="preserve">Marco DC 58-50 BCO EXT GRAF </t>
  </si>
  <si>
    <t xml:space="preserve">Marco DC 58-50 BCO EXT NEG </t>
  </si>
  <si>
    <t xml:space="preserve">Marco DC 58-50 BCO EXT PEL </t>
  </si>
  <si>
    <t xml:space="preserve">Marco DC 58-50 BCO EXT GREY </t>
  </si>
  <si>
    <t xml:space="preserve">Marco DC 58-50 BCO EXT WOO </t>
  </si>
  <si>
    <t xml:space="preserve">Marco DC 58-50 BCO EXT BLACK MAT </t>
  </si>
  <si>
    <t xml:space="preserve">Marco DC 58-50 BCO EXT KITAMI </t>
  </si>
  <si>
    <t xml:space="preserve">Hoja Evolution BCO EXT JET </t>
  </si>
  <si>
    <t xml:space="preserve">Hoja Evolution BCO EXT MET </t>
  </si>
  <si>
    <t xml:space="preserve">Hoja Evolution BCO EXT NOG </t>
  </si>
  <si>
    <t xml:space="preserve">Hoja Evolution BCO EXT GRAF </t>
  </si>
  <si>
    <t xml:space="preserve">Hoja Evolution BCO EXT NEG </t>
  </si>
  <si>
    <t xml:space="preserve">Hoja Evolution BCO EXT PEL </t>
  </si>
  <si>
    <t xml:space="preserve">Hoja Evolution BCO EXT GREY </t>
  </si>
  <si>
    <t xml:space="preserve">Hoja Evolution BCO EXT ALP </t>
  </si>
  <si>
    <t xml:space="preserve">Hoja Evolution BCO EXT TOFF </t>
  </si>
  <si>
    <t xml:space="preserve">Hoja Evolution BCO EXT GOLD </t>
  </si>
  <si>
    <t xml:space="preserve">Hoja Evolution BCO EXT WOO </t>
  </si>
  <si>
    <t xml:space="preserve">Hoja Evolution BCO LEN EXT </t>
  </si>
  <si>
    <t xml:space="preserve">Hoja Evolution BCO EXT BLACK MAT </t>
  </si>
  <si>
    <t xml:space="preserve">Hoja Evolution BCO EXT KITAMI </t>
  </si>
  <si>
    <t xml:space="preserve">Poste 70 BCO EXT JET </t>
  </si>
  <si>
    <t xml:space="preserve">Poste 70 BCO EXT MET </t>
  </si>
  <si>
    <t xml:space="preserve">Poste 70 BCO EXT NOG </t>
  </si>
  <si>
    <t xml:space="preserve">Poste 70 BCO EXT GRAF </t>
  </si>
  <si>
    <t xml:space="preserve">Poste 70 BCO EXT NEG </t>
  </si>
  <si>
    <t xml:space="preserve">Poste 70 BCO EXT PEL </t>
  </si>
  <si>
    <t xml:space="preserve">Poste 70 BCO EXT GREY </t>
  </si>
  <si>
    <t xml:space="preserve">Poste 70 BCO EXT ALP </t>
  </si>
  <si>
    <t xml:space="preserve">Poste 70 BCO EXT TOFF </t>
  </si>
  <si>
    <t xml:space="preserve">Poste 70 BCO EXT GOLD </t>
  </si>
  <si>
    <t xml:space="preserve">Poste 70 BCO EXT WOO </t>
  </si>
  <si>
    <t xml:space="preserve">Poste 70 BCO LEN EXT </t>
  </si>
  <si>
    <t xml:space="preserve">Poste 70 BCO EXT BLACK MAT </t>
  </si>
  <si>
    <t xml:space="preserve">Poste 70 BCO EXT KITAMI </t>
  </si>
  <si>
    <t xml:space="preserve">Marco EuroLife BCO EXT ALP </t>
  </si>
  <si>
    <t xml:space="preserve">Marco EuroLife BCO MET EXT </t>
  </si>
  <si>
    <t xml:space="preserve">Marco EuroLife BCO NOG EXT </t>
  </si>
  <si>
    <t xml:space="preserve">Marco EuroLife BCO PEL EXT </t>
  </si>
  <si>
    <t xml:space="preserve">Marco EuroLife BCO JET EXT </t>
  </si>
  <si>
    <t xml:space="preserve">Marco EuroLife BCO WOO EXT </t>
  </si>
  <si>
    <t xml:space="preserve">Marco EuroLife BCO LEN EXT </t>
  </si>
  <si>
    <t xml:space="preserve">Marco EuroLife BCO GRA EXT </t>
  </si>
  <si>
    <t xml:space="preserve">Marco EuroLife BCO BLACK MAT EXT </t>
  </si>
  <si>
    <t xml:space="preserve">Marco EuroLife BCO KITAMI EXT </t>
  </si>
  <si>
    <t xml:space="preserve">Poste DZ 36 BCO INT GOL </t>
  </si>
  <si>
    <t xml:space="preserve">Poste DZ 36 BCO INT JET </t>
  </si>
  <si>
    <t xml:space="preserve">Poste DZ 36 BCO INT MET </t>
  </si>
  <si>
    <t xml:space="preserve">Poste DZ 36 BCO INT NOG </t>
  </si>
  <si>
    <t xml:space="preserve">Poste DZ 36 BCO INT GRAF </t>
  </si>
  <si>
    <t xml:space="preserve">Poste DZ 36 BCO INT NEG </t>
  </si>
  <si>
    <t xml:space="preserve">Poste DZ 36 BCO INT PEL </t>
  </si>
  <si>
    <t xml:space="preserve">Poste DZ 36 BCO INT GREY </t>
  </si>
  <si>
    <t xml:space="preserve">Poste DZ 36 BCO ALP INT </t>
  </si>
  <si>
    <t xml:space="preserve">Poste DZ 36 BCO TOFF INT </t>
  </si>
  <si>
    <t xml:space="preserve">Poste DZ 36 BCO GOLD INT </t>
  </si>
  <si>
    <t xml:space="preserve">Poste DZ 36 BCO WOO INT </t>
  </si>
  <si>
    <t xml:space="preserve">Poste DZ 36 BCO LEN INT </t>
  </si>
  <si>
    <t xml:space="preserve">Poste DZ 36 BCO INT BLACK MAT </t>
  </si>
  <si>
    <t xml:space="preserve"> oste DZ 36 BCO INT KITAMI </t>
  </si>
  <si>
    <t xml:space="preserve">Hoja Evolution BCO INT GOL </t>
  </si>
  <si>
    <t xml:space="preserve">Hoja Evolution BCO INT JET </t>
  </si>
  <si>
    <t xml:space="preserve">Hoja Evolution BCO INT MET </t>
  </si>
  <si>
    <t xml:space="preserve">Hoja Evolution BCO INT NOG </t>
  </si>
  <si>
    <t xml:space="preserve">Hoja Evolution BCO INT GRAF </t>
  </si>
  <si>
    <t xml:space="preserve">Hoja Evolution BCO INT NEG </t>
  </si>
  <si>
    <t xml:space="preserve">Hoja Evolution BCO INT PEL </t>
  </si>
  <si>
    <t xml:space="preserve">Hoja Evolution BCO INT GREY </t>
  </si>
  <si>
    <t xml:space="preserve">Hoja Evolution BCO ALP INT </t>
  </si>
  <si>
    <t xml:space="preserve">Hoja Evolution BCO TOFF INT </t>
  </si>
  <si>
    <t xml:space="preserve">Hoja Evolution BCO GOLD INT </t>
  </si>
  <si>
    <t xml:space="preserve">Hoja Evolution BCO WOO INT </t>
  </si>
  <si>
    <t xml:space="preserve">Hoja Evolution BCO LEN INT </t>
  </si>
  <si>
    <t xml:space="preserve">Hoja Evolution BCO INT BLACK MAT </t>
  </si>
  <si>
    <t xml:space="preserve">Hoja Evolution BCO INT KITAMI </t>
  </si>
  <si>
    <t xml:space="preserve">Poste 70 BCO INT GOL </t>
  </si>
  <si>
    <t xml:space="preserve">Poste 70 BCO INT JET </t>
  </si>
  <si>
    <t xml:space="preserve">Poste 70 BCO INT MET </t>
  </si>
  <si>
    <t xml:space="preserve">Poste 70 BCO INT NOG </t>
  </si>
  <si>
    <t xml:space="preserve">Poste 70 BCO INT GRAF </t>
  </si>
  <si>
    <t xml:space="preserve">Poste 70 BCO INT NEG </t>
  </si>
  <si>
    <t xml:space="preserve">Poste 70 BCO INT PEL </t>
  </si>
  <si>
    <t xml:space="preserve">Poste 70 BCO INT GREY </t>
  </si>
  <si>
    <t xml:space="preserve">Poste 70 BCO ALP INT </t>
  </si>
  <si>
    <t xml:space="preserve">Poste 70 BCO TOFF INT </t>
  </si>
  <si>
    <t xml:space="preserve">Poste 70 BCO GOLD INT </t>
  </si>
  <si>
    <t xml:space="preserve">Poste 70 BCO WOO INT </t>
  </si>
  <si>
    <t xml:space="preserve">Poste 70 BCO LEN INT </t>
  </si>
  <si>
    <t xml:space="preserve">Poste 70 BCO INT BLACK MAT </t>
  </si>
  <si>
    <t xml:space="preserve">Poste 70 BCO INT KITAMI </t>
  </si>
  <si>
    <t xml:space="preserve">Marco EuroLife BCO ALP INT </t>
  </si>
  <si>
    <t xml:space="preserve">Marco EuroLife BCO GOL INT </t>
  </si>
  <si>
    <t xml:space="preserve">Marco EuroLife BCO MET INT </t>
  </si>
  <si>
    <t xml:space="preserve">Marco EuroLife BCO NOG INT </t>
  </si>
  <si>
    <t xml:space="preserve">Marco EuroLife BCO PEL INT </t>
  </si>
  <si>
    <t xml:space="preserve">Marco EuroLife BCO JET INT </t>
  </si>
  <si>
    <t xml:space="preserve">Marco EuroLife BCO WOO INT </t>
  </si>
  <si>
    <t xml:space="preserve">Marco EuroLife BCO LEN INT </t>
  </si>
  <si>
    <t xml:space="preserve">Marco EuroLife BCO GRA INT </t>
  </si>
  <si>
    <t xml:space="preserve">Marco EuroLife BCO BLACK MAT INT </t>
  </si>
  <si>
    <t xml:space="preserve">Marco EuroLife BCO KITAMI INT </t>
  </si>
  <si>
    <t>Rueda de aplicar 15kg</t>
  </si>
  <si>
    <t>Cortaviento Mosquitero 56</t>
  </si>
  <si>
    <t>Fijador de Escuadra</t>
  </si>
  <si>
    <t>Fibra Grey oak</t>
  </si>
  <si>
    <t>Fibra Jet Black</t>
  </si>
  <si>
    <t>FI36</t>
  </si>
  <si>
    <t>FI37</t>
  </si>
  <si>
    <t>FI39</t>
  </si>
  <si>
    <t>FI41</t>
  </si>
  <si>
    <t>Fibra Toffee</t>
  </si>
  <si>
    <t>Fibra Alpine</t>
  </si>
  <si>
    <t>Fibra Goldenbronze</t>
  </si>
  <si>
    <t>Fibra Kitami</t>
  </si>
  <si>
    <t xml:space="preserve">Calzo 3 mm </t>
  </si>
  <si>
    <t>Verde</t>
  </si>
  <si>
    <t>Marco Advance 3 guías BCO CAJON x  84 unidades</t>
  </si>
  <si>
    <t>Hoja Advance Cajon x 204 unidades</t>
  </si>
  <si>
    <t>Marco Prime CAJON x 117 unidades</t>
  </si>
  <si>
    <t>Marco 3 Guias Prime CAJON x 65 unidades</t>
  </si>
  <si>
    <t>Hoja Prime  Cajon x 126 unidades</t>
  </si>
  <si>
    <t>Marco DC 58 x 50 CAJON x 198n unidades</t>
  </si>
  <si>
    <t>Marco DC 58 x 55 CAJON x 198n unidades</t>
  </si>
  <si>
    <t>Hoja DC 58-85 CAJON x 121 unidades</t>
  </si>
  <si>
    <t>Hoja DC 58-100 CAJON x 88 unidades</t>
  </si>
  <si>
    <t>Remate interior 40x10 mm x 540 unidades</t>
  </si>
  <si>
    <t>Contravidrios 6,5 mm CAJON x 770 unidades</t>
  </si>
  <si>
    <t>Contravidrios 18,5 mm CAJON x 540 unidades</t>
  </si>
  <si>
    <t>Puente de acristalar Hoja ECO</t>
  </si>
  <si>
    <t>Puente de acristalar Fijo ECO</t>
  </si>
  <si>
    <t>50</t>
  </si>
  <si>
    <t>Refuerzo Poste ECO</t>
  </si>
  <si>
    <t>Guia ECO BCO</t>
  </si>
  <si>
    <t>Fibra SCHWARTZBRAUN</t>
  </si>
  <si>
    <t>920090015C</t>
  </si>
  <si>
    <t>920010015C</t>
  </si>
  <si>
    <t>920060015C</t>
  </si>
  <si>
    <t>920220015C</t>
  </si>
  <si>
    <t>112241000C</t>
  </si>
  <si>
    <t>Marco DC 58 x 66</t>
  </si>
  <si>
    <t>Marco DC 58 x 66 CAJON x 132 unidades</t>
  </si>
  <si>
    <t>Refuerzo 30,4 x 25,4 mm</t>
  </si>
  <si>
    <t>acero galvanizado</t>
  </si>
  <si>
    <t>Umbra grau</t>
  </si>
  <si>
    <t>Hoja Evolution NEG UMBRA</t>
  </si>
  <si>
    <t>Poste DZ 46 NEG UMBRA</t>
  </si>
  <si>
    <t>Poste DZ 36 NEG UMBRA</t>
  </si>
  <si>
    <t>Poste 70 NEG UMBRA</t>
  </si>
  <si>
    <t>Marco adi Prime NEG UMBRA</t>
  </si>
  <si>
    <t>TAPA M-F ADVANCE NEG UMBRA</t>
  </si>
  <si>
    <t>Tapa Fijo Evolution NEG UMBRA</t>
  </si>
  <si>
    <t>Tapa Evolution GEN UMBRA</t>
  </si>
  <si>
    <t>Encuentro advance NEG UMBRA</t>
  </si>
  <si>
    <t>Encuentro Prime NEG UMBRA</t>
  </si>
  <si>
    <t>Encuentro Jumbo NEG UMBRA</t>
  </si>
  <si>
    <t>Encuentro Prime 74 NEG UMBRA</t>
  </si>
  <si>
    <t>Marco Mosquitero 56 NEG UMBRA</t>
  </si>
  <si>
    <t>Marco EuroLife NEG UMBRA</t>
  </si>
  <si>
    <t>Encuentro EuroLife NEG UMBRA</t>
  </si>
  <si>
    <t>Recibidor de Lama NEG UMBRA</t>
  </si>
  <si>
    <t>Rótula Ø66 mm  GEN UMBRA</t>
  </si>
  <si>
    <t>Esquina 90º  GEN UMBRA</t>
  </si>
  <si>
    <t>Embellecedor Ref 20x23 mm GEN UMBRA</t>
  </si>
  <si>
    <t>Hoja Evolution BCO INT UMBRA</t>
  </si>
  <si>
    <t>Hoja Evolution BCO EXT UMBRA</t>
  </si>
  <si>
    <t>Poste DZ 46 BCO INT UMBRA</t>
  </si>
  <si>
    <t>Poste DZ 46 BCO EXT UMBRA</t>
  </si>
  <si>
    <t>Poste DC 58 BCO INT UMBRA</t>
  </si>
  <si>
    <t>Poste DC 58 BCO EXT UMBRA</t>
  </si>
  <si>
    <t>Poste DZ 36 BCO INT UMBRA</t>
  </si>
  <si>
    <t>Poste DZ 36 BCO EXT UMBRA</t>
  </si>
  <si>
    <t>Poste 70 BCO INT UMBRA</t>
  </si>
  <si>
    <t>Poste 70 BCO EXT UMBRA</t>
  </si>
  <si>
    <t>Marco adi Prime BCO EXT UMBRA</t>
  </si>
  <si>
    <t>TAPA ADVANCE BCO UMBRA</t>
  </si>
  <si>
    <t>Marco Mosquitero 56 BCO EXT UMBRA</t>
  </si>
  <si>
    <t>Marco EuroLife BCO UMBRA INT</t>
  </si>
  <si>
    <t>Marco EuroLife BCO UMBRA EXT</t>
  </si>
  <si>
    <t>Compensador 58x30 mm  BCO EXT UMBRA</t>
  </si>
  <si>
    <t>Compensador 58x30 mm  BCO INT UMBRA</t>
  </si>
  <si>
    <t>Refuerzo abierto 30 x 35 mm (MAZO) 80unidades</t>
  </si>
  <si>
    <t>Refuerzo 30 x 30 mm (MAZO) 65  unidades</t>
  </si>
  <si>
    <t>Refuerzo Hoja DC 100 (MAZO) 72 unidades</t>
  </si>
  <si>
    <t>Refuerzo abierto 37 x 15 mm (MAZO) 120 unidades</t>
  </si>
  <si>
    <t>Remate 15x15 mm CAJON x 1000 unidades</t>
  </si>
  <si>
    <t>CAJON</t>
  </si>
  <si>
    <t>MAZO</t>
  </si>
  <si>
    <t>Paq x 10 unid</t>
  </si>
  <si>
    <t>Refuerzo 30,4 x 25,4 mm abierto</t>
  </si>
  <si>
    <t>UNIDAD</t>
  </si>
  <si>
    <t>Marco DC 58 x 67 discontinuara 31-03-26</t>
  </si>
  <si>
    <t>Marco DC 58 x 67 CAJON x 132 discontinuara 31-03-2026</t>
  </si>
  <si>
    <t>Fibra Umbra Grau</t>
  </si>
  <si>
    <t>Umbra Grau</t>
  </si>
  <si>
    <t>FI05</t>
  </si>
  <si>
    <t>paq x 6 tiras</t>
  </si>
  <si>
    <t>Remate inferior superior  WALL PANEL</t>
  </si>
  <si>
    <t>Remate inferior superior  WALL PANEL folio 4 caras</t>
  </si>
  <si>
    <t>Paq x 10 tiras</t>
  </si>
  <si>
    <t>exterior Golden Oak</t>
  </si>
  <si>
    <t>Marco DC 58-50</t>
  </si>
  <si>
    <t>Poste 70</t>
  </si>
  <si>
    <t>Marco EuroLife</t>
  </si>
  <si>
    <t>Marco Advance 3 guías</t>
  </si>
  <si>
    <t>Hoja Advance</t>
  </si>
  <si>
    <t>Marco adi Prime</t>
  </si>
  <si>
    <t>Marco Mosquitero 50</t>
  </si>
  <si>
    <t>Hoja Prime 74</t>
  </si>
  <si>
    <t>Poste DZ 46</t>
  </si>
  <si>
    <t>Hoja Minislide</t>
  </si>
  <si>
    <t>interior Golden Oak</t>
  </si>
  <si>
    <t>exterior Umbra Grau</t>
  </si>
  <si>
    <t>interior Umbra Grau</t>
  </si>
  <si>
    <t>exterior G Metalizado</t>
  </si>
  <si>
    <t>interior G Metalizado</t>
  </si>
  <si>
    <t>exterior Nogal</t>
  </si>
  <si>
    <t>interior Nogal</t>
  </si>
  <si>
    <t>exterior Black Matt</t>
  </si>
  <si>
    <t>interior Black Matt</t>
  </si>
  <si>
    <t>exterior G Grafito</t>
  </si>
  <si>
    <t>interior G Grafito</t>
  </si>
  <si>
    <t>exterior Negro</t>
  </si>
  <si>
    <t>interior Negro</t>
  </si>
  <si>
    <t>exterior Peltre</t>
  </si>
  <si>
    <t>interior Peltre</t>
  </si>
  <si>
    <t>exterior Lenga</t>
  </si>
  <si>
    <t>interior Lenga</t>
  </si>
  <si>
    <t>exterior Turner</t>
  </si>
  <si>
    <t>interior Turner</t>
  </si>
  <si>
    <t>exterior Grey Oak</t>
  </si>
  <si>
    <t>interior Grey Oak</t>
  </si>
  <si>
    <t>exterior Jet Black</t>
  </si>
  <si>
    <t>interior Jet Black</t>
  </si>
  <si>
    <t>exterior Toffee</t>
  </si>
  <si>
    <t>interior Toffee</t>
  </si>
  <si>
    <t>exterior Alpine</t>
  </si>
  <si>
    <t>interior Alpine</t>
  </si>
  <si>
    <t>exterior Goldb</t>
  </si>
  <si>
    <t>interior Goldb</t>
  </si>
  <si>
    <t>exterior Kitami</t>
  </si>
  <si>
    <t>interior Kitami</t>
  </si>
  <si>
    <t>exterior White Alum</t>
  </si>
  <si>
    <t>interior White Alum</t>
  </si>
  <si>
    <t>Hoja MQ 50</t>
  </si>
  <si>
    <t>Contravidrio ECO</t>
  </si>
  <si>
    <t>Contravidrio DVH ECO</t>
  </si>
  <si>
    <t>Marco Advance 2 guias</t>
  </si>
  <si>
    <t>Marco MiniSlide</t>
  </si>
  <si>
    <t>Hoja Guillotina</t>
  </si>
  <si>
    <t>Poste Movil ECO</t>
  </si>
  <si>
    <t>Marco ECO con Aleta</t>
  </si>
  <si>
    <t>Marco ECO sin Aleta</t>
  </si>
  <si>
    <t>Hoja ECO</t>
  </si>
  <si>
    <t>Poste Fijo ECO</t>
  </si>
  <si>
    <t>Acople 20x3 mm</t>
  </si>
  <si>
    <t>Adaptador Rotula Ø 58 mm</t>
  </si>
  <si>
    <t>Esquina 58x58 mm</t>
  </si>
  <si>
    <t>white alum</t>
  </si>
  <si>
    <t>gris</t>
  </si>
  <si>
    <t xml:space="preserve">Obra / Referencia: </t>
  </si>
  <si>
    <t>110351000C</t>
  </si>
  <si>
    <t>Hoja Prime 90</t>
  </si>
  <si>
    <t>Tapa Prime 90</t>
  </si>
  <si>
    <t>Encuentro Prime  90</t>
  </si>
  <si>
    <t>JET BLACK M . N</t>
  </si>
  <si>
    <t>BLACK MATT</t>
  </si>
  <si>
    <t>H-SCN310/BLA</t>
  </si>
  <si>
    <t>SCN 1000 - Silic. Clim. Neu 310ml Blanca</t>
  </si>
  <si>
    <t>H-SCN310/NEG</t>
  </si>
  <si>
    <t>SCN 1000 - Silic. Clim. Neu 310ml Negra</t>
  </si>
  <si>
    <t>H-SCN310/TRA</t>
  </si>
  <si>
    <t>SCN 1000 - Silic. Clim. Neu 310ml Transp</t>
  </si>
  <si>
    <t>TRANSP</t>
  </si>
  <si>
    <t>H-SCNE310/TRA</t>
  </si>
  <si>
    <t>SCNE 1910 Silic. Clim. N Esp  310ml Tran</t>
  </si>
  <si>
    <t>H-PUQ750P</t>
  </si>
  <si>
    <t xml:space="preserve">Espuma </t>
  </si>
  <si>
    <t>H-CYANO25</t>
  </si>
  <si>
    <t>Cyano</t>
  </si>
  <si>
    <t>Refuerzo 36,7 x 29,7 mm</t>
  </si>
  <si>
    <t>Refuerzo 36,7 x 29,7 x 2,5 mm</t>
  </si>
  <si>
    <t xml:space="preserve">Paq </t>
  </si>
  <si>
    <t>Cover Eco</t>
  </si>
  <si>
    <t xml:space="preserve">Refuerzo 28 x 30 </t>
  </si>
  <si>
    <t>W . Aluminium</t>
  </si>
  <si>
    <t>Fibra  W . Aluminium</t>
  </si>
  <si>
    <t>FI52</t>
  </si>
  <si>
    <t>Marco MiniSlide BLACK MATT</t>
  </si>
  <si>
    <t>Marco Advance BLACK MATT</t>
  </si>
  <si>
    <t>Marco Advance 3 guías BLACK MATT</t>
  </si>
  <si>
    <t>Hoja  Pime -74</t>
  </si>
  <si>
    <t>Hoja MQ 56</t>
  </si>
  <si>
    <t>612305070Desc</t>
  </si>
  <si>
    <t>Marco DC 58 x 67</t>
  </si>
  <si>
    <t>Marco DC 58 x 68</t>
  </si>
  <si>
    <t>Embellecedor Refuerzo 25x50</t>
  </si>
  <si>
    <t>Adaptador Rotula Ø 66 mm</t>
  </si>
  <si>
    <t>913085070T</t>
  </si>
  <si>
    <t>913115070T</t>
  </si>
  <si>
    <t xml:space="preserve">                                     PLANILLA PEDIDO NAC. MAYO 2026</t>
  </si>
  <si>
    <t>vers. 2</t>
  </si>
  <si>
    <t>p unt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</si>
</sst>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4" formatCode="_-&quot;$&quot;\ * #,##0.00_-;\-&quot;$&quot;\ * #,##0.00_-;_-&quot;$&quot;\ * &quot;-&quot;??_-;_-@_-"/>
    <numFmt numFmtId="164" formatCode="_(&quot;$&quot;\ * #,##0.00_);_(&quot;$&quot;\ * \(#,##0.00\);_(&quot;$&quot;\ * &quot;-&quot;??_);_(@_)"/>
    <numFmt numFmtId="165" formatCode="_-* #,##0.00\ &quot;€&quot;_-;\-* #,##0.00\ &quot;€&quot;_-;_-* &quot;-&quot;??\ &quot;€&quot;_-;_-@_-"/>
    <numFmt numFmtId="166" formatCode="0.000"/>
    <numFmt numFmtId="167" formatCode="&quot;u$d&quot;\ 0.00"/>
    <numFmt numFmtId="168" formatCode="[$USD]\ #,##0.00"/>
    <numFmt numFmtId="169" formatCode="_ [$KGS]\ * #,##0.00_ ;_ [$KGS]\ * \-#,##0.00_ ;_ [$KGS]\ * &quot;-&quot;??_ ;_ @_ "/>
    <numFmt numFmtId="170" formatCode="0.0"/>
    <numFmt numFmtId="171" formatCode="dd\-mm\-yy;@"/>
    <numFmt numFmtId="172" formatCode="[$USD]\ #,##0"/>
    <numFmt numFmtId="173" formatCode="[$USD]\ #,##0.00;[$USD]\ #,##0.00"/>
    <numFmt numFmtId="174" formatCode="0_ ;0\ "/>
    <numFmt numFmtId="175" formatCode="0.00\ &quot;KG&quot;"/>
    <numFmt numFmtId="176" formatCode="0\ ;\ 0\ &quot;KG&quot;"/>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9"/>
      <name val="Arial"/>
      <family val="2"/>
    </font>
    <font>
      <sz val="11"/>
      <color theme="1"/>
      <name val="Calibri"/>
      <family val="2"/>
      <scheme val="minor"/>
    </font>
    <font>
      <b/>
      <sz val="10"/>
      <color theme="0"/>
      <name val="Arial"/>
      <family val="2"/>
    </font>
    <font>
      <b/>
      <sz val="8"/>
      <color theme="0"/>
      <name val="Arial"/>
      <family val="2"/>
    </font>
    <font>
      <sz val="8"/>
      <color theme="0"/>
      <name val="Arial"/>
      <family val="2"/>
    </font>
    <font>
      <sz val="10"/>
      <color indexed="8"/>
      <name val="Arial"/>
      <family val="2"/>
    </font>
    <font>
      <sz val="9"/>
      <color indexed="8"/>
      <name val="Arial"/>
      <family val="2"/>
    </font>
    <font>
      <b/>
      <sz val="10"/>
      <name val="Century Gothic"/>
      <family val="2"/>
    </font>
    <font>
      <sz val="9"/>
      <name val="Century Gothic"/>
      <family val="2"/>
    </font>
    <font>
      <sz val="10"/>
      <name val="Century Gothic"/>
      <family val="2"/>
    </font>
    <font>
      <sz val="8"/>
      <name val="Century Gothic"/>
      <family val="2"/>
    </font>
    <font>
      <b/>
      <sz val="11"/>
      <name val="Century Gothic"/>
      <family val="2"/>
    </font>
    <font>
      <sz val="11"/>
      <name val="Century Gothic"/>
      <family val="2"/>
    </font>
    <font>
      <b/>
      <sz val="9"/>
      <color theme="0"/>
      <name val="Arial"/>
      <family val="2"/>
    </font>
    <font>
      <b/>
      <sz val="7"/>
      <color theme="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0"/>
      <name val="Arial"/>
      <family val="2"/>
    </font>
    <font>
      <u/>
      <sz val="10"/>
      <color theme="10"/>
      <name val="Arial"/>
      <family val="2"/>
    </font>
    <font>
      <u/>
      <sz val="10"/>
      <color theme="11"/>
      <name val="Arial"/>
      <family val="2"/>
    </font>
    <font>
      <sz val="10"/>
      <color theme="0"/>
      <name val="Arial"/>
      <family val="2"/>
    </font>
    <font>
      <sz val="18"/>
      <color theme="3"/>
      <name val="Cambria"/>
      <family val="2"/>
      <scheme val="major"/>
    </font>
    <font>
      <sz val="11"/>
      <color rgb="FF9C5700"/>
      <name val="Calibri"/>
      <family val="2"/>
      <scheme val="minor"/>
    </font>
    <font>
      <b/>
      <sz val="11"/>
      <color theme="0" tint="-0.499984740745262"/>
      <name val="Calibri"/>
      <family val="2"/>
      <scheme val="minor"/>
    </font>
    <font>
      <u/>
      <sz val="11"/>
      <color theme="10"/>
      <name val="Calibri"/>
      <family val="2"/>
      <scheme val="minor"/>
    </font>
    <font>
      <sz val="12"/>
      <color theme="1"/>
      <name val="Calibri"/>
      <family val="2"/>
      <scheme val="minor"/>
    </font>
    <font>
      <b/>
      <sz val="9"/>
      <name val="Century Gothic"/>
      <family val="2"/>
    </font>
    <font>
      <b/>
      <sz val="9"/>
      <name val="Century Gothic"/>
      <family val="1"/>
    </font>
    <font>
      <sz val="9"/>
      <color theme="1"/>
      <name val="Arial"/>
      <family val="2"/>
    </font>
    <font>
      <sz val="10"/>
      <color theme="1"/>
      <name val="Arial"/>
      <family val="2"/>
    </font>
    <font>
      <b/>
      <sz val="10"/>
      <color theme="1"/>
      <name val="Arial"/>
      <family val="2"/>
    </font>
    <font>
      <u/>
      <sz val="9"/>
      <color theme="1"/>
      <name val="Calibri"/>
      <family val="2"/>
      <scheme val="minor"/>
    </font>
    <font>
      <b/>
      <sz val="10"/>
      <color rgb="FFFF0000"/>
      <name val="Arial"/>
      <family val="2"/>
    </font>
    <font>
      <b/>
      <sz val="12"/>
      <color theme="9" tint="-0.249977111117893"/>
      <name val="Calibri"/>
      <family val="2"/>
      <scheme val="minor"/>
    </font>
    <font>
      <b/>
      <sz val="12"/>
      <color rgb="FFFF0000"/>
      <name val="Calibri"/>
      <family val="2"/>
      <scheme val="minor"/>
    </font>
    <font>
      <b/>
      <sz val="11"/>
      <name val="Calibri"/>
      <family val="2"/>
      <scheme val="minor"/>
    </font>
    <font>
      <sz val="12"/>
      <color rgb="FFFF0000"/>
      <name val="Calibri"/>
      <family val="2"/>
      <scheme val="minor"/>
    </font>
    <font>
      <b/>
      <sz val="12"/>
      <name val="Calibri"/>
      <family val="2"/>
      <scheme val="minor"/>
    </font>
    <font>
      <b/>
      <sz val="7"/>
      <color theme="1"/>
      <name val="Arial"/>
      <family val="2"/>
    </font>
    <font>
      <b/>
      <sz val="9"/>
      <color theme="1"/>
      <name val="Calibri"/>
      <family val="2"/>
      <scheme val="minor"/>
    </font>
    <font>
      <b/>
      <sz val="11"/>
      <color rgb="FFFF0000"/>
      <name val="Calibri"/>
      <family val="2"/>
      <scheme val="minor"/>
    </font>
    <font>
      <b/>
      <sz val="14"/>
      <name val="Calibri"/>
      <family val="2"/>
      <scheme val="minor"/>
    </font>
    <font>
      <sz val="11"/>
      <name val="Calibri"/>
      <family val="2"/>
      <scheme val="minor"/>
    </font>
    <font>
      <b/>
      <sz val="12"/>
      <color theme="0"/>
      <name val="Calibri"/>
      <family val="2"/>
      <scheme val="minor"/>
    </font>
    <font>
      <b/>
      <sz val="8"/>
      <color theme="1"/>
      <name val="Arial"/>
      <family val="2"/>
    </font>
    <font>
      <b/>
      <sz val="8"/>
      <color theme="1"/>
      <name val="Calibri"/>
      <family val="2"/>
      <scheme val="minor"/>
    </font>
    <font>
      <sz val="12"/>
      <color rgb="FFFF0000"/>
      <name val="Times New Roman"/>
      <family val="1"/>
    </font>
    <font>
      <b/>
      <sz val="14"/>
      <color theme="1" tint="0.34998626667073579"/>
      <name val="Arial"/>
      <family val="2"/>
    </font>
    <font>
      <sz val="11"/>
      <color theme="1" tint="0.34998626667073579"/>
      <name val="Calibri"/>
      <family val="2"/>
      <scheme val="minor"/>
    </font>
    <font>
      <u/>
      <sz val="10"/>
      <color theme="1"/>
      <name val="Calibri"/>
      <family val="2"/>
      <scheme val="minor"/>
    </font>
    <font>
      <sz val="8"/>
      <color theme="1"/>
      <name val="Calibri"/>
      <family val="2"/>
      <scheme val="minor"/>
    </font>
    <font>
      <sz val="9"/>
      <color rgb="FFFF0000"/>
      <name val="Arial"/>
      <family val="2"/>
    </font>
    <font>
      <b/>
      <sz val="11"/>
      <color rgb="FFFF0000"/>
      <name val="Lucida Sans Typewriter"/>
      <family val="3"/>
    </font>
    <font>
      <sz val="11"/>
      <color rgb="FF000000"/>
      <name val="Times New Roman"/>
      <family val="1"/>
    </font>
    <font>
      <sz val="8"/>
      <color rgb="FFFF0000"/>
      <name val="Arial"/>
      <family val="2"/>
    </font>
    <font>
      <sz val="10"/>
      <name val="Arial"/>
      <family val="2"/>
    </font>
    <font>
      <sz val="8"/>
      <color indexed="8"/>
      <name val="Arial"/>
      <family val="2"/>
    </font>
    <font>
      <sz val="10"/>
      <color theme="1" tint="0.34998626667073579"/>
      <name val="Arial"/>
      <family val="2"/>
    </font>
    <font>
      <b/>
      <sz val="10"/>
      <color theme="1" tint="0.34998626667073579"/>
      <name val="Arial"/>
      <family val="2"/>
    </font>
    <font>
      <b/>
      <i/>
      <sz val="10"/>
      <name val="Corbel"/>
      <family val="2"/>
    </font>
    <font>
      <b/>
      <i/>
      <u/>
      <sz val="11"/>
      <color theme="1" tint="0.34998626667073579"/>
      <name val="Corbel"/>
      <family val="2"/>
    </font>
    <font>
      <b/>
      <i/>
      <sz val="11"/>
      <color theme="1" tint="0.34998626667073579"/>
      <name val="Corbel"/>
      <family val="2"/>
    </font>
    <font>
      <b/>
      <i/>
      <sz val="9"/>
      <color theme="1" tint="0.34998626667073579"/>
      <name val="Corbel"/>
      <family val="2"/>
    </font>
    <font>
      <b/>
      <i/>
      <sz val="12"/>
      <color theme="1" tint="0.34998626667073579"/>
      <name val="Corbel"/>
      <family val="2"/>
    </font>
    <font>
      <b/>
      <sz val="9"/>
      <color theme="1" tint="0.34998626667073579"/>
      <name val="Arial"/>
      <family val="2"/>
    </font>
    <font>
      <b/>
      <sz val="10"/>
      <color theme="0"/>
      <name val="Bahnschrift"/>
      <family val="2"/>
    </font>
    <font>
      <sz val="12"/>
      <color theme="0"/>
      <name val="Calibri"/>
      <family val="2"/>
      <scheme val="minor"/>
    </font>
    <font>
      <b/>
      <i/>
      <sz val="9"/>
      <color theme="0"/>
      <name val="Corbel"/>
      <family val="2"/>
    </font>
    <font>
      <b/>
      <i/>
      <sz val="11"/>
      <color theme="0"/>
      <name val="Corbel"/>
      <family val="2"/>
    </font>
    <font>
      <sz val="9"/>
      <color theme="1"/>
      <name val="Tahoma"/>
      <family val="2"/>
    </font>
    <font>
      <sz val="9"/>
      <name val="Tahoma"/>
      <family val="2"/>
    </font>
    <font>
      <sz val="9"/>
      <color rgb="FFFF0000"/>
      <name val="Tahoma"/>
      <family val="2"/>
    </font>
    <font>
      <sz val="9"/>
      <color rgb="FF000000"/>
      <name val="Tahoma"/>
      <family val="2"/>
    </font>
    <font>
      <sz val="8"/>
      <color theme="1"/>
      <name val="Arial"/>
      <family val="2"/>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0"/>
        <bgColor indexed="64"/>
      </patternFill>
    </fill>
    <fill>
      <patternFill patternType="solid">
        <fgColor theme="5"/>
        <bgColor indexed="64"/>
      </patternFill>
    </fill>
    <fill>
      <patternFill patternType="solid">
        <fgColor theme="6"/>
        <bgColor indexed="64"/>
      </patternFill>
    </fill>
    <fill>
      <patternFill patternType="solid">
        <fgColor indexed="9"/>
        <bgColor indexed="64"/>
      </patternFill>
    </fill>
    <fill>
      <patternFill patternType="solid">
        <fgColor theme="9"/>
        <bgColor indexed="64"/>
      </patternFill>
    </fill>
    <fill>
      <patternFill patternType="solid">
        <fgColor rgb="FFC0DD65"/>
        <bgColor indexed="64"/>
      </patternFill>
    </fill>
    <fill>
      <patternFill patternType="solid">
        <fgColor rgb="FFB5D749"/>
        <bgColor indexed="64"/>
      </patternFill>
    </fill>
    <fill>
      <patternFill patternType="solid">
        <fgColor theme="0" tint="-0.249977111117893"/>
        <bgColor indexed="64"/>
      </patternFill>
    </fill>
    <fill>
      <patternFill patternType="solid">
        <fgColor rgb="FFA5BC1A"/>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14999847407452621"/>
        <bgColor indexed="64"/>
      </patternFill>
    </fill>
  </fills>
  <borders count="42">
    <border>
      <left/>
      <right/>
      <top/>
      <bottom/>
      <diagonal/>
    </border>
    <border>
      <left style="hair">
        <color auto="1"/>
      </left>
      <right style="hair">
        <color auto="1"/>
      </right>
      <top style="hair">
        <color auto="1"/>
      </top>
      <bottom style="hair">
        <color auto="1"/>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
      <left/>
      <right/>
      <top/>
      <bottom style="medium">
        <color auto="1"/>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hair">
        <color auto="1"/>
      </top>
      <bottom style="hair">
        <color auto="1"/>
      </bottom>
      <diagonal/>
    </border>
    <border>
      <left style="medium">
        <color auto="1"/>
      </left>
      <right/>
      <top style="hair">
        <color auto="1"/>
      </top>
      <bottom style="medium">
        <color auto="1"/>
      </bottom>
      <diagonal/>
    </border>
    <border>
      <left style="medium">
        <color auto="1"/>
      </left>
      <right/>
      <top style="medium">
        <color auto="1"/>
      </top>
      <bottom style="hair">
        <color auto="1"/>
      </bottom>
      <diagonal/>
    </border>
    <border>
      <left/>
      <right/>
      <top style="hair">
        <color auto="1"/>
      </top>
      <bottom style="medium">
        <color auto="1"/>
      </bottom>
      <diagonal/>
    </border>
    <border>
      <left/>
      <right/>
      <top style="medium">
        <color auto="1"/>
      </top>
      <bottom style="medium">
        <color auto="1"/>
      </bottom>
      <diagonal/>
    </border>
    <border>
      <left/>
      <right/>
      <top style="medium">
        <color auto="1"/>
      </top>
      <bottom style="hair">
        <color auto="1"/>
      </bottom>
      <diagonal/>
    </border>
    <border>
      <left/>
      <right/>
      <top style="hair">
        <color auto="1"/>
      </top>
      <bottom style="hair">
        <color auto="1"/>
      </bottom>
      <diagonal/>
    </border>
    <border>
      <left/>
      <right style="medium">
        <color auto="1"/>
      </right>
      <top style="medium">
        <color auto="1"/>
      </top>
      <bottom style="hair">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auto="1"/>
      </right>
      <top/>
      <bottom style="medium">
        <color auto="1"/>
      </bottom>
      <diagonal/>
    </border>
    <border>
      <left style="thin">
        <color auto="1"/>
      </left>
      <right style="thin">
        <color auto="1"/>
      </right>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style="thin">
        <color auto="1"/>
      </right>
      <top/>
      <bottom style="medium">
        <color auto="1"/>
      </bottom>
      <diagonal/>
    </border>
    <border>
      <left style="thin">
        <color indexed="64"/>
      </left>
      <right style="thin">
        <color indexed="64"/>
      </right>
      <top/>
      <bottom style="thin">
        <color indexed="64"/>
      </bottom>
      <diagonal/>
    </border>
    <border>
      <left style="hair">
        <color auto="1"/>
      </left>
      <right style="hair">
        <color auto="1"/>
      </right>
      <top style="hair">
        <color auto="1"/>
      </top>
      <bottom/>
      <diagonal/>
    </border>
  </borders>
  <cellStyleXfs count="151">
    <xf numFmtId="0" fontId="0" fillId="0" borderId="0"/>
    <xf numFmtId="165" fontId="9" fillId="0" borderId="0" applyFont="0" applyFill="0" applyBorder="0" applyAlignment="0" applyProtection="0"/>
    <xf numFmtId="0" fontId="13" fillId="0" borderId="0"/>
    <xf numFmtId="0" fontId="9" fillId="0" borderId="0"/>
    <xf numFmtId="0" fontId="13" fillId="0" borderId="0"/>
    <xf numFmtId="0" fontId="9" fillId="0" borderId="0"/>
    <xf numFmtId="9" fontId="9" fillId="0" borderId="0" applyFill="0" applyBorder="0" applyAlignment="0" applyProtection="0"/>
    <xf numFmtId="0" fontId="8" fillId="0" borderId="0"/>
    <xf numFmtId="0" fontId="7" fillId="0" borderId="0"/>
    <xf numFmtId="0" fontId="7" fillId="0" borderId="0"/>
    <xf numFmtId="0" fontId="27" fillId="0" borderId="21" applyNumberFormat="0" applyFill="0" applyAlignment="0" applyProtection="0"/>
    <xf numFmtId="0" fontId="28" fillId="0" borderId="22" applyNumberFormat="0" applyFill="0" applyAlignment="0" applyProtection="0"/>
    <xf numFmtId="0" fontId="29" fillId="0" borderId="23" applyNumberFormat="0" applyFill="0" applyAlignment="0" applyProtection="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24" applyNumberFormat="0" applyAlignment="0" applyProtection="0"/>
    <xf numFmtId="0" fontId="34" fillId="6" borderId="25" applyNumberFormat="0" applyAlignment="0" applyProtection="0"/>
    <xf numFmtId="0" fontId="35" fillId="6" borderId="24" applyNumberFormat="0" applyAlignment="0" applyProtection="0"/>
    <xf numFmtId="0" fontId="36" fillId="0" borderId="26" applyNumberFormat="0" applyFill="0" applyAlignment="0" applyProtection="0"/>
    <xf numFmtId="0" fontId="37" fillId="7" borderId="27"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29" applyNumberFormat="0" applyFill="0" applyAlignment="0" applyProtection="0"/>
    <xf numFmtId="0" fontId="41"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41" fillId="32" borderId="0" applyNumberFormat="0" applyBorder="0" applyAlignment="0" applyProtection="0"/>
    <xf numFmtId="0" fontId="6" fillId="0" borderId="0"/>
    <xf numFmtId="0" fontId="42" fillId="0" borderId="0" applyNumberFormat="0" applyFill="0" applyBorder="0" applyAlignment="0" applyProtection="0"/>
    <xf numFmtId="0" fontId="6" fillId="8" borderId="28" applyNumberFormat="0" applyFont="0" applyAlignment="0" applyProtection="0"/>
    <xf numFmtId="0" fontId="43" fillId="0" borderId="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2" fillId="0" borderId="0" applyNumberFormat="0" applyFill="0" applyBorder="0" applyAlignment="0" applyProtection="0"/>
    <xf numFmtId="0" fontId="5" fillId="8" borderId="2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 fillId="0" borderId="0"/>
    <xf numFmtId="0" fontId="47" fillId="0" borderId="0" applyNumberFormat="0" applyFill="0" applyBorder="0" applyAlignment="0" applyProtection="0"/>
    <xf numFmtId="0" fontId="48" fillId="4" borderId="0" applyNumberFormat="0" applyBorder="0" applyAlignment="0" applyProtection="0"/>
    <xf numFmtId="0" fontId="4" fillId="8" borderId="2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50" fillId="0" borderId="0" applyNumberFormat="0" applyFill="0" applyBorder="0" applyAlignment="0" applyProtection="0"/>
    <xf numFmtId="0" fontId="9" fillId="0" borderId="0"/>
    <xf numFmtId="0" fontId="51" fillId="0" borderId="0"/>
    <xf numFmtId="9" fontId="51" fillId="0" borderId="0" applyFont="0" applyFill="0" applyBorder="0" applyAlignment="0" applyProtection="0"/>
    <xf numFmtId="0" fontId="3" fillId="0" borderId="0"/>
    <xf numFmtId="164" fontId="51"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9" fontId="81" fillId="0" borderId="0" applyFont="0" applyFill="0" applyBorder="0" applyAlignment="0" applyProtection="0"/>
    <xf numFmtId="9" fontId="1" fillId="0" borderId="0" applyFont="0" applyFill="0" applyBorder="0" applyAlignment="0" applyProtection="0"/>
    <xf numFmtId="0" fontId="1" fillId="0" borderId="0"/>
  </cellStyleXfs>
  <cellXfs count="372">
    <xf numFmtId="0" fontId="0" fillId="0" borderId="0" xfId="0"/>
    <xf numFmtId="0" fontId="9" fillId="34" borderId="8" xfId="0" applyFont="1" applyFill="1" applyBorder="1" applyAlignment="1">
      <alignment horizontal="center"/>
    </xf>
    <xf numFmtId="4" fontId="9" fillId="34" borderId="8" xfId="0" applyNumberFormat="1" applyFont="1" applyFill="1" applyBorder="1" applyAlignment="1">
      <alignment horizontal="center"/>
    </xf>
    <xf numFmtId="0" fontId="9" fillId="0" borderId="0" xfId="0" applyFont="1" applyAlignment="1">
      <alignment horizontal="center"/>
    </xf>
    <xf numFmtId="0" fontId="9" fillId="0" borderId="0" xfId="0" applyFont="1" applyAlignment="1">
      <alignment horizontal="left"/>
    </xf>
    <xf numFmtId="4" fontId="9" fillId="0" borderId="0" xfId="0" applyNumberFormat="1" applyFont="1" applyAlignment="1">
      <alignment horizontal="center"/>
    </xf>
    <xf numFmtId="0" fontId="0" fillId="0" borderId="0" xfId="0" applyAlignment="1">
      <alignment horizontal="center"/>
    </xf>
    <xf numFmtId="4" fontId="0" fillId="0" borderId="0" xfId="0" applyNumberFormat="1" applyAlignment="1">
      <alignment horizontal="center"/>
    </xf>
    <xf numFmtId="0" fontId="0" fillId="34" borderId="0" xfId="0" applyFill="1"/>
    <xf numFmtId="0" fontId="51" fillId="0" borderId="0" xfId="139" applyAlignment="1" applyProtection="1">
      <alignment horizontal="center"/>
      <protection locked="0"/>
    </xf>
    <xf numFmtId="0" fontId="11" fillId="0" borderId="0" xfId="139" applyFont="1" applyAlignment="1" applyProtection="1">
      <alignment horizontal="left" vertical="center"/>
      <protection locked="0" hidden="1"/>
    </xf>
    <xf numFmtId="0" fontId="51" fillId="0" borderId="0" xfId="139" applyProtection="1">
      <protection hidden="1"/>
    </xf>
    <xf numFmtId="9" fontId="46" fillId="0" borderId="2" xfId="140" applyFont="1" applyFill="1" applyBorder="1" applyAlignment="1" applyProtection="1">
      <alignment horizontal="center"/>
      <protection locked="0" hidden="1"/>
    </xf>
    <xf numFmtId="0" fontId="51" fillId="0" borderId="0" xfId="139"/>
    <xf numFmtId="0" fontId="51" fillId="0" borderId="0" xfId="139" applyAlignment="1">
      <alignment vertical="center"/>
    </xf>
    <xf numFmtId="0" fontId="17" fillId="0" borderId="8" xfId="139" applyFont="1" applyBorder="1" applyAlignment="1" applyProtection="1">
      <alignment horizontal="left"/>
      <protection hidden="1"/>
    </xf>
    <xf numFmtId="2" fontId="18" fillId="0" borderId="8" xfId="139" applyNumberFormat="1" applyFont="1" applyBorder="1" applyAlignment="1" applyProtection="1">
      <alignment horizontal="center"/>
      <protection hidden="1"/>
    </xf>
    <xf numFmtId="167" fontId="51" fillId="0" borderId="8" xfId="139" applyNumberFormat="1" applyBorder="1" applyAlignment="1" applyProtection="1">
      <alignment horizontal="center" vertical="center"/>
      <protection hidden="1"/>
    </xf>
    <xf numFmtId="0" fontId="9" fillId="0" borderId="0" xfId="139" applyFont="1"/>
    <xf numFmtId="1" fontId="0" fillId="0" borderId="0" xfId="140" applyNumberFormat="1" applyFont="1"/>
    <xf numFmtId="0" fontId="51" fillId="0" borderId="7" xfId="139" applyBorder="1" applyProtection="1">
      <protection locked="0"/>
    </xf>
    <xf numFmtId="0" fontId="51" fillId="0" borderId="7" xfId="139" applyBorder="1" applyProtection="1">
      <protection hidden="1"/>
    </xf>
    <xf numFmtId="0" fontId="51" fillId="0" borderId="7" xfId="139" applyBorder="1" applyAlignment="1" applyProtection="1">
      <alignment horizontal="center"/>
      <protection hidden="1"/>
    </xf>
    <xf numFmtId="0" fontId="10" fillId="0" borderId="7" xfId="139" applyFont="1" applyBorder="1" applyAlignment="1" applyProtection="1">
      <alignment horizontal="center"/>
      <protection hidden="1"/>
    </xf>
    <xf numFmtId="0" fontId="51" fillId="0" borderId="30" xfId="139" applyBorder="1" applyProtection="1">
      <protection hidden="1"/>
    </xf>
    <xf numFmtId="0" fontId="12" fillId="35" borderId="5" xfId="139" applyFont="1" applyFill="1" applyBorder="1" applyAlignment="1" applyProtection="1">
      <alignment horizontal="center"/>
      <protection locked="0"/>
    </xf>
    <xf numFmtId="0" fontId="51" fillId="35" borderId="15" xfId="139" applyFill="1" applyBorder="1" applyAlignment="1" applyProtection="1">
      <alignment horizontal="center"/>
      <protection locked="0"/>
    </xf>
    <xf numFmtId="0" fontId="11" fillId="35" borderId="15" xfId="139" applyFont="1" applyFill="1" applyBorder="1" applyAlignment="1" applyProtection="1">
      <alignment horizontal="center"/>
      <protection hidden="1"/>
    </xf>
    <xf numFmtId="0" fontId="51" fillId="35" borderId="15" xfId="139" applyFill="1" applyBorder="1" applyAlignment="1" applyProtection="1">
      <alignment horizontal="center"/>
      <protection hidden="1"/>
    </xf>
    <xf numFmtId="0" fontId="10" fillId="35" borderId="15" xfId="139" applyFont="1" applyFill="1" applyBorder="1" applyAlignment="1" applyProtection="1">
      <alignment horizontal="center"/>
      <protection hidden="1"/>
    </xf>
    <xf numFmtId="0" fontId="51" fillId="35" borderId="9" xfId="139" applyFill="1" applyBorder="1" applyAlignment="1" applyProtection="1">
      <alignment horizontal="center"/>
      <protection hidden="1"/>
    </xf>
    <xf numFmtId="168" fontId="11" fillId="35" borderId="4" xfId="139" applyNumberFormat="1" applyFont="1" applyFill="1" applyBorder="1" applyAlignment="1" applyProtection="1">
      <alignment horizontal="center"/>
      <protection hidden="1"/>
    </xf>
    <xf numFmtId="164" fontId="0" fillId="0" borderId="0" xfId="142" applyFont="1" applyAlignment="1">
      <alignment horizontal="center"/>
    </xf>
    <xf numFmtId="170" fontId="51" fillId="0" borderId="0" xfId="139" applyNumberFormat="1" applyAlignment="1">
      <alignment horizontal="center"/>
    </xf>
    <xf numFmtId="0" fontId="51" fillId="0" borderId="0" xfId="139" applyAlignment="1">
      <alignment horizontal="center"/>
    </xf>
    <xf numFmtId="0" fontId="51" fillId="0" borderId="0" xfId="139" applyProtection="1">
      <protection locked="0"/>
    </xf>
    <xf numFmtId="0" fontId="51" fillId="0" borderId="0" xfId="139" applyAlignment="1" applyProtection="1">
      <alignment horizontal="center"/>
      <protection hidden="1"/>
    </xf>
    <xf numFmtId="0" fontId="10" fillId="0" borderId="0" xfId="139" applyFont="1" applyAlignment="1" applyProtection="1">
      <alignment horizontal="center"/>
      <protection hidden="1"/>
    </xf>
    <xf numFmtId="169" fontId="51" fillId="0" borderId="4" xfId="139" applyNumberFormat="1" applyBorder="1" applyAlignment="1" applyProtection="1">
      <alignment vertical="center"/>
      <protection hidden="1"/>
    </xf>
    <xf numFmtId="164" fontId="51" fillId="0" borderId="0" xfId="139" applyNumberFormat="1"/>
    <xf numFmtId="0" fontId="10" fillId="0" borderId="0" xfId="139" applyFont="1" applyAlignment="1">
      <alignment horizontal="center"/>
    </xf>
    <xf numFmtId="0" fontId="19" fillId="0" borderId="0" xfId="139" applyFont="1"/>
    <xf numFmtId="0" fontId="20" fillId="0" borderId="0" xfId="139" applyFont="1" applyAlignment="1">
      <alignment horizontal="left" vertical="center"/>
    </xf>
    <xf numFmtId="0" fontId="21" fillId="0" borderId="0" xfId="139" applyFont="1"/>
    <xf numFmtId="0" fontId="22" fillId="0" borderId="0" xfId="139" applyFont="1"/>
    <xf numFmtId="2" fontId="51" fillId="0" borderId="0" xfId="139" applyNumberFormat="1"/>
    <xf numFmtId="0" fontId="21" fillId="0" borderId="0" xfId="139" applyFont="1" applyAlignment="1">
      <alignment horizontal="right"/>
    </xf>
    <xf numFmtId="166" fontId="21" fillId="0" borderId="0" xfId="139" applyNumberFormat="1" applyFont="1"/>
    <xf numFmtId="49" fontId="23" fillId="0" borderId="16" xfId="139" applyNumberFormat="1" applyFont="1" applyBorder="1" applyAlignment="1">
      <alignment vertical="center"/>
    </xf>
    <xf numFmtId="49" fontId="23" fillId="0" borderId="16" xfId="139" applyNumberFormat="1" applyFont="1" applyBorder="1" applyAlignment="1">
      <alignment horizontal="left" vertical="center"/>
    </xf>
    <xf numFmtId="49" fontId="24" fillId="0" borderId="16" xfId="139" applyNumberFormat="1" applyFont="1" applyBorder="1" applyAlignment="1">
      <alignment vertical="center"/>
    </xf>
    <xf numFmtId="49" fontId="22" fillId="0" borderId="16" xfId="139" applyNumberFormat="1" applyFont="1" applyBorder="1" applyAlignment="1">
      <alignment vertical="center"/>
    </xf>
    <xf numFmtId="49" fontId="24" fillId="0" borderId="16" xfId="139" applyNumberFormat="1" applyFont="1" applyBorder="1" applyAlignment="1">
      <alignment horizontal="right" vertical="center"/>
    </xf>
    <xf numFmtId="166" fontId="21" fillId="0" borderId="16" xfId="139" applyNumberFormat="1" applyFont="1" applyBorder="1"/>
    <xf numFmtId="0" fontId="51" fillId="0" borderId="18" xfId="139" applyBorder="1"/>
    <xf numFmtId="49" fontId="23" fillId="0" borderId="17" xfId="139" applyNumberFormat="1" applyFont="1" applyBorder="1" applyAlignment="1">
      <alignment vertical="center"/>
    </xf>
    <xf numFmtId="49" fontId="24" fillId="0" borderId="17" xfId="139" applyNumberFormat="1" applyFont="1" applyBorder="1" applyAlignment="1">
      <alignment vertical="center"/>
    </xf>
    <xf numFmtId="49" fontId="22" fillId="0" borderId="17" xfId="139" applyNumberFormat="1" applyFont="1" applyBorder="1" applyAlignment="1">
      <alignment vertical="center"/>
    </xf>
    <xf numFmtId="49" fontId="24" fillId="0" borderId="17" xfId="139" applyNumberFormat="1" applyFont="1" applyBorder="1" applyAlignment="1">
      <alignment horizontal="right" vertical="center"/>
    </xf>
    <xf numFmtId="166" fontId="21" fillId="0" borderId="17" xfId="139" applyNumberFormat="1" applyFont="1" applyBorder="1"/>
    <xf numFmtId="0" fontId="51" fillId="0" borderId="19" xfId="139" applyBorder="1"/>
    <xf numFmtId="49" fontId="23" fillId="0" borderId="17" xfId="139" applyNumberFormat="1" applyFont="1" applyBorder="1" applyAlignment="1">
      <alignment horizontal="left" vertical="center"/>
    </xf>
    <xf numFmtId="49" fontId="21" fillId="0" borderId="17" xfId="139" applyNumberFormat="1" applyFont="1" applyBorder="1" applyAlignment="1">
      <alignment vertical="center"/>
    </xf>
    <xf numFmtId="49" fontId="24" fillId="0" borderId="14" xfId="139" applyNumberFormat="1" applyFont="1" applyBorder="1" applyAlignment="1">
      <alignment vertical="center"/>
    </xf>
    <xf numFmtId="49" fontId="24" fillId="0" borderId="14" xfId="139" applyNumberFormat="1" applyFont="1" applyBorder="1" applyAlignment="1">
      <alignment horizontal="left" vertical="center"/>
    </xf>
    <xf numFmtId="49" fontId="22" fillId="0" borderId="14" xfId="139" applyNumberFormat="1" applyFont="1" applyBorder="1" applyAlignment="1">
      <alignment vertical="center"/>
    </xf>
    <xf numFmtId="49" fontId="24" fillId="0" borderId="14" xfId="139" applyNumberFormat="1" applyFont="1" applyBorder="1" applyAlignment="1">
      <alignment horizontal="right" vertical="center"/>
    </xf>
    <xf numFmtId="49" fontId="21" fillId="0" borderId="14" xfId="139" applyNumberFormat="1" applyFont="1" applyBorder="1" applyAlignment="1">
      <alignment vertical="center"/>
    </xf>
    <xf numFmtId="0" fontId="51" fillId="0" borderId="20" xfId="139" applyBorder="1"/>
    <xf numFmtId="49" fontId="21" fillId="0" borderId="6" xfId="139" applyNumberFormat="1" applyFont="1" applyBorder="1" applyAlignment="1">
      <alignment vertical="center"/>
    </xf>
    <xf numFmtId="49" fontId="21" fillId="0" borderId="0" xfId="139" applyNumberFormat="1" applyFont="1" applyAlignment="1">
      <alignment vertical="center"/>
    </xf>
    <xf numFmtId="0" fontId="21" fillId="0" borderId="0" xfId="139" applyFont="1" applyAlignment="1">
      <alignment vertical="center"/>
    </xf>
    <xf numFmtId="0" fontId="22" fillId="0" borderId="0" xfId="139" applyFont="1" applyAlignment="1">
      <alignment vertical="center"/>
    </xf>
    <xf numFmtId="0" fontId="21" fillId="0" borderId="0" xfId="139" applyFont="1" applyAlignment="1">
      <alignment horizontal="right" vertical="center"/>
    </xf>
    <xf numFmtId="166" fontId="21" fillId="0" borderId="0" xfId="139" applyNumberFormat="1" applyFont="1" applyAlignment="1">
      <alignment vertical="center"/>
    </xf>
    <xf numFmtId="49" fontId="19" fillId="0" borderId="0" xfId="139" applyNumberFormat="1" applyFont="1" applyAlignment="1">
      <alignment vertical="center"/>
    </xf>
    <xf numFmtId="49" fontId="20" fillId="0" borderId="0" xfId="139" applyNumberFormat="1" applyFont="1" applyAlignment="1">
      <alignment horizontal="left" vertical="center"/>
    </xf>
    <xf numFmtId="49" fontId="22" fillId="0" borderId="0" xfId="139" applyNumberFormat="1" applyFont="1" applyAlignment="1">
      <alignment vertical="center"/>
    </xf>
    <xf numFmtId="49" fontId="21" fillId="0" borderId="0" xfId="139" applyNumberFormat="1" applyFont="1" applyAlignment="1">
      <alignment horizontal="right" vertical="center"/>
    </xf>
    <xf numFmtId="49" fontId="20" fillId="0" borderId="0" xfId="139" applyNumberFormat="1" applyFont="1" applyAlignment="1">
      <alignment vertical="center"/>
    </xf>
    <xf numFmtId="49" fontId="21" fillId="0" borderId="0" xfId="139" applyNumberFormat="1" applyFont="1" applyAlignment="1">
      <alignment horizontal="left" vertical="center"/>
    </xf>
    <xf numFmtId="49" fontId="19" fillId="0" borderId="0" xfId="139" applyNumberFormat="1" applyFont="1" applyAlignment="1">
      <alignment vertical="center" wrapText="1"/>
    </xf>
    <xf numFmtId="0" fontId="10" fillId="0" borderId="0" xfId="139" applyFont="1"/>
    <xf numFmtId="49" fontId="21" fillId="0" borderId="0" xfId="139" applyNumberFormat="1" applyFont="1" applyAlignment="1">
      <alignment horizontal="center" vertical="center"/>
    </xf>
    <xf numFmtId="171" fontId="56" fillId="37" borderId="0" xfId="145" applyNumberFormat="1" applyFont="1" applyFill="1" applyAlignment="1" applyProtection="1">
      <alignment horizontal="center" vertical="center"/>
      <protection hidden="1"/>
    </xf>
    <xf numFmtId="0" fontId="2" fillId="34" borderId="0" xfId="145" applyFill="1" applyAlignment="1" applyProtection="1">
      <alignment horizontal="right"/>
      <protection hidden="1"/>
    </xf>
    <xf numFmtId="0" fontId="2" fillId="34" borderId="0" xfId="145" applyFill="1" applyProtection="1">
      <protection hidden="1"/>
    </xf>
    <xf numFmtId="0" fontId="41" fillId="34" borderId="0" xfId="145" applyFont="1" applyFill="1" applyProtection="1">
      <protection hidden="1"/>
    </xf>
    <xf numFmtId="0" fontId="38" fillId="34" borderId="0" xfId="145" applyFont="1" applyFill="1" applyProtection="1">
      <protection hidden="1"/>
    </xf>
    <xf numFmtId="0" fontId="38" fillId="34" borderId="0" xfId="145" applyFont="1" applyFill="1" applyAlignment="1" applyProtection="1">
      <alignment horizontal="center"/>
      <protection hidden="1"/>
    </xf>
    <xf numFmtId="0" fontId="2" fillId="0" borderId="0" xfId="145" applyProtection="1">
      <protection hidden="1"/>
    </xf>
    <xf numFmtId="0" fontId="57" fillId="34" borderId="0" xfId="145" applyFont="1" applyFill="1" applyAlignment="1" applyProtection="1">
      <alignment horizontal="center" vertical="center"/>
      <protection hidden="1"/>
    </xf>
    <xf numFmtId="0" fontId="38" fillId="0" borderId="0" xfId="145" applyFont="1" applyAlignment="1" applyProtection="1">
      <alignment horizontal="center"/>
      <protection hidden="1"/>
    </xf>
    <xf numFmtId="0" fontId="58" fillId="34" borderId="0" xfId="145" applyFont="1" applyFill="1" applyProtection="1">
      <protection hidden="1"/>
    </xf>
    <xf numFmtId="0" fontId="14" fillId="38" borderId="4" xfId="145" applyFont="1" applyFill="1" applyBorder="1" applyAlignment="1" applyProtection="1">
      <alignment horizontal="center" vertical="center"/>
      <protection hidden="1"/>
    </xf>
    <xf numFmtId="0" fontId="56" fillId="39" borderId="9" xfId="145" applyFont="1" applyFill="1" applyBorder="1" applyAlignment="1" applyProtection="1">
      <alignment horizontal="center" vertical="center"/>
      <protection locked="0" hidden="1"/>
    </xf>
    <xf numFmtId="0" fontId="61" fillId="34" borderId="0" xfId="145" applyFont="1" applyFill="1" applyProtection="1">
      <protection hidden="1"/>
    </xf>
    <xf numFmtId="0" fontId="64" fillId="34" borderId="0" xfId="145" applyFont="1" applyFill="1" applyAlignment="1" applyProtection="1">
      <alignment horizontal="center"/>
      <protection hidden="1"/>
    </xf>
    <xf numFmtId="0" fontId="65" fillId="34" borderId="0" xfId="145" applyFont="1" applyFill="1" applyAlignment="1" applyProtection="1">
      <alignment horizontal="center"/>
      <protection hidden="1"/>
    </xf>
    <xf numFmtId="0" fontId="51" fillId="34" borderId="0" xfId="145" applyFont="1" applyFill="1" applyProtection="1">
      <protection hidden="1"/>
    </xf>
    <xf numFmtId="9" fontId="56" fillId="39" borderId="4" xfId="144" applyFont="1" applyFill="1" applyBorder="1" applyAlignment="1" applyProtection="1">
      <alignment horizontal="center" vertical="center" shrinkToFit="1"/>
      <protection locked="0" hidden="1"/>
    </xf>
    <xf numFmtId="0" fontId="40" fillId="37" borderId="0" xfId="145" applyFont="1" applyFill="1" applyProtection="1">
      <protection hidden="1"/>
    </xf>
    <xf numFmtId="168" fontId="40" fillId="37" borderId="0" xfId="145" applyNumberFormat="1" applyFont="1" applyFill="1" applyAlignment="1" applyProtection="1">
      <alignment horizontal="center" vertical="center"/>
      <protection hidden="1"/>
    </xf>
    <xf numFmtId="0" fontId="38" fillId="0" borderId="0" xfId="145" applyFont="1" applyProtection="1">
      <protection hidden="1"/>
    </xf>
    <xf numFmtId="0" fontId="67" fillId="34" borderId="0" xfId="145" applyFont="1" applyFill="1" applyAlignment="1" applyProtection="1">
      <alignment horizontal="right" vertical="center"/>
      <protection hidden="1"/>
    </xf>
    <xf numFmtId="0" fontId="2" fillId="0" borderId="0" xfId="145" applyAlignment="1" applyProtection="1">
      <alignment horizontal="right"/>
      <protection hidden="1"/>
    </xf>
    <xf numFmtId="0" fontId="68" fillId="34" borderId="0" xfId="145" applyFont="1" applyFill="1" applyProtection="1">
      <protection hidden="1"/>
    </xf>
    <xf numFmtId="0" fontId="56" fillId="39" borderId="4" xfId="145" applyFont="1" applyFill="1" applyBorder="1" applyAlignment="1" applyProtection="1">
      <alignment horizontal="center" vertical="center" shrinkToFit="1"/>
      <protection locked="0" hidden="1"/>
    </xf>
    <xf numFmtId="9" fontId="40" fillId="39" borderId="4" xfId="145" applyNumberFormat="1" applyFont="1" applyFill="1" applyBorder="1" applyAlignment="1" applyProtection="1">
      <alignment horizontal="center" vertical="center"/>
      <protection locked="0" hidden="1"/>
    </xf>
    <xf numFmtId="1" fontId="40" fillId="39" borderId="4" xfId="144" applyNumberFormat="1" applyFont="1" applyFill="1" applyBorder="1" applyAlignment="1" applyProtection="1">
      <alignment horizontal="center" vertical="center"/>
      <protection locked="0" hidden="1"/>
    </xf>
    <xf numFmtId="0" fontId="40" fillId="34" borderId="0" xfId="145" applyFont="1" applyFill="1" applyProtection="1">
      <protection hidden="1"/>
    </xf>
    <xf numFmtId="0" fontId="38" fillId="34" borderId="0" xfId="145" applyFont="1" applyFill="1" applyAlignment="1" applyProtection="1">
      <alignment horizontal="right"/>
      <protection hidden="1"/>
    </xf>
    <xf numFmtId="0" fontId="37" fillId="34" borderId="0" xfId="145" applyFont="1" applyFill="1" applyAlignment="1" applyProtection="1">
      <alignment horizontal="center" vertical="center"/>
      <protection hidden="1"/>
    </xf>
    <xf numFmtId="1" fontId="41" fillId="34" borderId="0" xfId="145" applyNumberFormat="1" applyFont="1" applyFill="1" applyProtection="1">
      <protection hidden="1"/>
    </xf>
    <xf numFmtId="0" fontId="59" fillId="34" borderId="0" xfId="145" applyFont="1" applyFill="1" applyAlignment="1" applyProtection="1">
      <alignment horizontal="center" vertical="center"/>
      <protection hidden="1"/>
    </xf>
    <xf numFmtId="0" fontId="59" fillId="34" borderId="0" xfId="145" applyFont="1" applyFill="1" applyAlignment="1" applyProtection="1">
      <alignment vertical="center"/>
      <protection hidden="1"/>
    </xf>
    <xf numFmtId="0" fontId="59" fillId="0" borderId="0" xfId="145" applyFont="1" applyAlignment="1" applyProtection="1">
      <alignment vertical="center"/>
      <protection hidden="1"/>
    </xf>
    <xf numFmtId="0" fontId="37" fillId="38" borderId="36" xfId="145" applyFont="1" applyFill="1" applyBorder="1" applyAlignment="1" applyProtection="1">
      <alignment horizontal="center" vertical="center"/>
      <protection hidden="1"/>
    </xf>
    <xf numFmtId="0" fontId="37" fillId="38" borderId="5" xfId="145" applyFont="1" applyFill="1" applyBorder="1" applyAlignment="1" applyProtection="1">
      <alignment horizontal="center" vertical="center"/>
      <protection hidden="1"/>
    </xf>
    <xf numFmtId="0" fontId="56" fillId="39" borderId="4" xfId="145" applyFont="1" applyFill="1" applyBorder="1" applyAlignment="1" applyProtection="1">
      <alignment horizontal="center" vertical="center"/>
      <protection locked="0" hidden="1"/>
    </xf>
    <xf numFmtId="0" fontId="37" fillId="38" borderId="39" xfId="145" applyFont="1" applyFill="1" applyBorder="1" applyAlignment="1" applyProtection="1">
      <alignment horizontal="center" vertical="center"/>
      <protection hidden="1"/>
    </xf>
    <xf numFmtId="0" fontId="61" fillId="34" borderId="0" xfId="145" applyFont="1" applyFill="1" applyAlignment="1" applyProtection="1">
      <alignment vertical="center"/>
      <protection hidden="1"/>
    </xf>
    <xf numFmtId="9" fontId="40" fillId="34" borderId="0" xfId="145" applyNumberFormat="1" applyFont="1" applyFill="1" applyAlignment="1" applyProtection="1">
      <alignment horizontal="center" vertical="center"/>
      <protection locked="0" hidden="1"/>
    </xf>
    <xf numFmtId="1" fontId="2" fillId="34" borderId="0" xfId="145" applyNumberFormat="1" applyFill="1" applyProtection="1">
      <protection hidden="1"/>
    </xf>
    <xf numFmtId="0" fontId="61" fillId="0" borderId="0" xfId="145" applyFont="1" applyProtection="1">
      <protection hidden="1"/>
    </xf>
    <xf numFmtId="0" fontId="61" fillId="34" borderId="0" xfId="145" applyFont="1" applyFill="1" applyAlignment="1" applyProtection="1">
      <alignment horizontal="center"/>
      <protection hidden="1"/>
    </xf>
    <xf numFmtId="0" fontId="40" fillId="34" borderId="5" xfId="145" applyFont="1" applyFill="1" applyBorder="1" applyAlignment="1" applyProtection="1">
      <alignment horizontal="center" vertical="center"/>
      <protection hidden="1"/>
    </xf>
    <xf numFmtId="1" fontId="41" fillId="38" borderId="4" xfId="145" applyNumberFormat="1" applyFont="1" applyFill="1" applyBorder="1" applyAlignment="1" applyProtection="1">
      <alignment horizontal="center" vertical="center"/>
      <protection hidden="1"/>
    </xf>
    <xf numFmtId="1" fontId="41" fillId="34" borderId="0" xfId="145" applyNumberFormat="1" applyFont="1" applyFill="1" applyAlignment="1" applyProtection="1">
      <alignment horizontal="center"/>
      <protection hidden="1"/>
    </xf>
    <xf numFmtId="0" fontId="61" fillId="34" borderId="34" xfId="145" applyFont="1" applyFill="1" applyBorder="1" applyAlignment="1" applyProtection="1">
      <alignment horizontal="center" vertical="center"/>
      <protection hidden="1"/>
    </xf>
    <xf numFmtId="1" fontId="37" fillId="38" borderId="34" xfId="145" applyNumberFormat="1" applyFont="1" applyFill="1" applyBorder="1" applyAlignment="1" applyProtection="1">
      <alignment horizontal="center" vertical="center"/>
      <protection hidden="1"/>
    </xf>
    <xf numFmtId="0" fontId="61" fillId="34" borderId="4" xfId="145" applyFont="1" applyFill="1" applyBorder="1" applyAlignment="1" applyProtection="1">
      <alignment horizontal="center" vertical="center"/>
      <protection hidden="1"/>
    </xf>
    <xf numFmtId="1" fontId="37" fillId="38" borderId="4" xfId="145" applyNumberFormat="1" applyFont="1" applyFill="1" applyBorder="1" applyAlignment="1" applyProtection="1">
      <alignment horizontal="center" vertical="center"/>
      <protection hidden="1"/>
    </xf>
    <xf numFmtId="0" fontId="61" fillId="34" borderId="35" xfId="145" applyFont="1" applyFill="1" applyBorder="1" applyAlignment="1" applyProtection="1">
      <alignment horizontal="center" vertical="center"/>
      <protection hidden="1"/>
    </xf>
    <xf numFmtId="1" fontId="14" fillId="38" borderId="35" xfId="145" applyNumberFormat="1" applyFont="1" applyFill="1" applyBorder="1" applyAlignment="1" applyProtection="1">
      <alignment horizontal="center" vertical="center"/>
      <protection hidden="1"/>
    </xf>
    <xf numFmtId="1" fontId="14" fillId="38" borderId="4" xfId="145" applyNumberFormat="1" applyFont="1" applyFill="1" applyBorder="1" applyAlignment="1" applyProtection="1">
      <alignment horizontal="center" vertical="center"/>
      <protection hidden="1"/>
    </xf>
    <xf numFmtId="0" fontId="70" fillId="34" borderId="0" xfId="145" applyFont="1" applyFill="1" applyAlignment="1" applyProtection="1">
      <alignment horizontal="center"/>
      <protection hidden="1"/>
    </xf>
    <xf numFmtId="0" fontId="71" fillId="34" borderId="0" xfId="145" applyFont="1" applyFill="1" applyAlignment="1" applyProtection="1">
      <alignment horizontal="center"/>
      <protection hidden="1"/>
    </xf>
    <xf numFmtId="1" fontId="41" fillId="34" borderId="0" xfId="145" applyNumberFormat="1" applyFont="1" applyFill="1" applyAlignment="1" applyProtection="1">
      <alignment horizontal="right"/>
      <protection hidden="1"/>
    </xf>
    <xf numFmtId="0" fontId="40" fillId="34" borderId="8" xfId="145" applyFont="1" applyFill="1" applyBorder="1" applyAlignment="1" applyProtection="1">
      <alignment horizontal="center" vertical="center"/>
      <protection hidden="1"/>
    </xf>
    <xf numFmtId="0" fontId="61" fillId="34" borderId="8" xfId="145" applyFont="1" applyFill="1" applyBorder="1" applyAlignment="1" applyProtection="1">
      <alignment horizontal="left" vertical="center"/>
      <protection hidden="1"/>
    </xf>
    <xf numFmtId="168" fontId="2" fillId="34" borderId="38" xfId="145" applyNumberFormat="1" applyFill="1" applyBorder="1" applyAlignment="1" applyProtection="1">
      <alignment horizontal="center" vertical="center"/>
      <protection hidden="1"/>
    </xf>
    <xf numFmtId="1" fontId="40" fillId="0" borderId="8" xfId="145" applyNumberFormat="1" applyFont="1" applyBorder="1" applyAlignment="1" applyProtection="1">
      <alignment horizontal="center"/>
      <protection hidden="1"/>
    </xf>
    <xf numFmtId="168" fontId="2" fillId="34" borderId="8" xfId="145" applyNumberFormat="1" applyFill="1" applyBorder="1" applyAlignment="1" applyProtection="1">
      <alignment horizontal="center" vertical="center"/>
      <protection hidden="1"/>
    </xf>
    <xf numFmtId="1" fontId="38" fillId="34" borderId="0" xfId="145" applyNumberFormat="1" applyFont="1" applyFill="1" applyAlignment="1" applyProtection="1">
      <alignment horizontal="center"/>
      <protection hidden="1"/>
    </xf>
    <xf numFmtId="1" fontId="40" fillId="34" borderId="40" xfId="145" applyNumberFormat="1" applyFont="1" applyFill="1" applyBorder="1" applyAlignment="1" applyProtection="1">
      <alignment horizontal="center" vertical="center"/>
      <protection hidden="1"/>
    </xf>
    <xf numFmtId="0" fontId="66" fillId="34" borderId="0" xfId="145" applyFont="1" applyFill="1" applyAlignment="1" applyProtection="1">
      <alignment horizontal="right"/>
      <protection hidden="1"/>
    </xf>
    <xf numFmtId="0" fontId="40" fillId="34" borderId="37" xfId="145" applyFont="1" applyFill="1" applyBorder="1" applyAlignment="1" applyProtection="1">
      <alignment horizontal="center" vertical="center"/>
      <protection hidden="1"/>
    </xf>
    <xf numFmtId="0" fontId="40" fillId="34" borderId="37" xfId="145" applyFont="1" applyFill="1" applyBorder="1" applyAlignment="1" applyProtection="1">
      <alignment horizontal="left" vertical="center"/>
      <protection hidden="1"/>
    </xf>
    <xf numFmtId="168" fontId="2" fillId="34" borderId="37" xfId="145" applyNumberFormat="1" applyFill="1" applyBorder="1" applyAlignment="1" applyProtection="1">
      <alignment horizontal="center" vertical="center"/>
      <protection hidden="1"/>
    </xf>
    <xf numFmtId="0" fontId="40" fillId="34" borderId="8" xfId="145" applyFont="1" applyFill="1" applyBorder="1" applyAlignment="1" applyProtection="1">
      <alignment horizontal="left" vertical="center"/>
      <protection hidden="1"/>
    </xf>
    <xf numFmtId="0" fontId="49" fillId="34" borderId="0" xfId="145" applyFont="1" applyFill="1" applyProtection="1">
      <protection hidden="1"/>
    </xf>
    <xf numFmtId="0" fontId="62" fillId="34" borderId="0" xfId="145" applyFont="1" applyFill="1" applyProtection="1">
      <protection hidden="1"/>
    </xf>
    <xf numFmtId="2" fontId="37" fillId="38" borderId="5" xfId="145" applyNumberFormat="1" applyFont="1" applyFill="1" applyBorder="1" applyAlignment="1" applyProtection="1">
      <alignment vertical="center"/>
      <protection hidden="1"/>
    </xf>
    <xf numFmtId="168" fontId="37" fillId="38" borderId="4" xfId="145" applyNumberFormat="1" applyFont="1" applyFill="1" applyBorder="1" applyAlignment="1" applyProtection="1">
      <alignment horizontal="center" vertical="center"/>
      <protection hidden="1"/>
    </xf>
    <xf numFmtId="0" fontId="2" fillId="34" borderId="0" xfId="145" applyFill="1" applyAlignment="1" applyProtection="1">
      <alignment horizontal="center"/>
      <protection hidden="1"/>
    </xf>
    <xf numFmtId="0" fontId="73" fillId="34" borderId="0" xfId="145" applyFont="1" applyFill="1" applyAlignment="1" applyProtection="1">
      <alignment horizontal="center" vertical="center"/>
      <protection hidden="1"/>
    </xf>
    <xf numFmtId="0" fontId="74" fillId="34" borderId="0" xfId="145" applyFont="1" applyFill="1" applyAlignment="1" applyProtection="1">
      <alignment vertical="center"/>
      <protection hidden="1"/>
    </xf>
    <xf numFmtId="0" fontId="75" fillId="34" borderId="0" xfId="145" applyFont="1" applyFill="1" applyAlignment="1" applyProtection="1">
      <alignment vertical="center"/>
      <protection hidden="1"/>
    </xf>
    <xf numFmtId="0" fontId="73" fillId="34" borderId="0" xfId="145" applyFont="1" applyFill="1" applyAlignment="1" applyProtection="1">
      <alignment horizontal="center"/>
      <protection hidden="1"/>
    </xf>
    <xf numFmtId="0" fontId="74" fillId="34" borderId="0" xfId="145" applyFont="1" applyFill="1" applyProtection="1">
      <protection hidden="1"/>
    </xf>
    <xf numFmtId="0" fontId="14" fillId="34" borderId="0" xfId="145" applyFont="1" applyFill="1" applyAlignment="1" applyProtection="1">
      <alignment horizontal="center" vertical="center"/>
      <protection hidden="1"/>
    </xf>
    <xf numFmtId="172" fontId="37" fillId="34" borderId="0" xfId="145" applyNumberFormat="1" applyFont="1" applyFill="1" applyAlignment="1" applyProtection="1">
      <alignment horizontal="center" vertical="center"/>
      <protection hidden="1"/>
    </xf>
    <xf numFmtId="0" fontId="37" fillId="34" borderId="0" xfId="145" applyFont="1" applyFill="1" applyAlignment="1" applyProtection="1">
      <alignment horizontal="center"/>
      <protection hidden="1"/>
    </xf>
    <xf numFmtId="0" fontId="11" fillId="34" borderId="0" xfId="145" applyFont="1" applyFill="1" applyAlignment="1" applyProtection="1">
      <alignment horizontal="center" vertical="center"/>
      <protection hidden="1"/>
    </xf>
    <xf numFmtId="0" fontId="66" fillId="34" borderId="0" xfId="145" applyFont="1" applyFill="1" applyProtection="1">
      <protection hidden="1"/>
    </xf>
    <xf numFmtId="0" fontId="41" fillId="34" borderId="0" xfId="145" applyFont="1" applyFill="1" applyAlignment="1" applyProtection="1">
      <alignment horizontal="center"/>
      <protection hidden="1"/>
    </xf>
    <xf numFmtId="0" fontId="40" fillId="34" borderId="0" xfId="145" applyFont="1" applyFill="1" applyAlignment="1" applyProtection="1">
      <alignment horizontal="center"/>
      <protection hidden="1"/>
    </xf>
    <xf numFmtId="9" fontId="56" fillId="39" borderId="4" xfId="144" applyFont="1" applyFill="1" applyBorder="1" applyAlignment="1" applyProtection="1">
      <alignment horizontal="center" vertical="center"/>
      <protection locked="0" hidden="1"/>
    </xf>
    <xf numFmtId="14" fontId="56" fillId="34" borderId="0" xfId="145" applyNumberFormat="1" applyFont="1" applyFill="1" applyAlignment="1" applyProtection="1">
      <alignment horizontal="center" vertical="center"/>
      <protection hidden="1"/>
    </xf>
    <xf numFmtId="168" fontId="37" fillId="38" borderId="10" xfId="145" applyNumberFormat="1" applyFont="1" applyFill="1" applyBorder="1" applyAlignment="1" applyProtection="1">
      <alignment horizontal="center" vertical="center"/>
      <protection hidden="1"/>
    </xf>
    <xf numFmtId="0" fontId="25" fillId="38" borderId="4" xfId="145" applyFont="1" applyFill="1" applyBorder="1" applyAlignment="1" applyProtection="1">
      <alignment horizontal="center" vertical="center" wrapText="1"/>
      <protection hidden="1"/>
    </xf>
    <xf numFmtId="0" fontId="25" fillId="34" borderId="0" xfId="145" applyFont="1" applyFill="1" applyAlignment="1" applyProtection="1">
      <alignment horizontal="center" vertical="center" wrapText="1"/>
      <protection hidden="1"/>
    </xf>
    <xf numFmtId="2" fontId="58" fillId="34" borderId="0" xfId="145" applyNumberFormat="1" applyFont="1" applyFill="1" applyProtection="1">
      <protection hidden="1"/>
    </xf>
    <xf numFmtId="0" fontId="14" fillId="34" borderId="0" xfId="145" applyFont="1" applyFill="1" applyProtection="1">
      <protection hidden="1"/>
    </xf>
    <xf numFmtId="0" fontId="76" fillId="34" borderId="0" xfId="145" applyFont="1" applyFill="1" applyProtection="1">
      <protection hidden="1"/>
    </xf>
    <xf numFmtId="0" fontId="40" fillId="34" borderId="32" xfId="145" applyFont="1" applyFill="1" applyBorder="1" applyAlignment="1" applyProtection="1">
      <alignment horizontal="center"/>
      <protection hidden="1"/>
    </xf>
    <xf numFmtId="168" fontId="2" fillId="34" borderId="33" xfId="145" applyNumberFormat="1" applyFill="1" applyBorder="1" applyAlignment="1" applyProtection="1">
      <alignment horizontal="center"/>
      <protection hidden="1"/>
    </xf>
    <xf numFmtId="174" fontId="40" fillId="34" borderId="1" xfId="145" applyNumberFormat="1" applyFont="1" applyFill="1" applyBorder="1" applyAlignment="1" applyProtection="1">
      <alignment horizontal="center"/>
      <protection hidden="1"/>
    </xf>
    <xf numFmtId="173" fontId="2" fillId="34" borderId="1" xfId="145" applyNumberFormat="1" applyFill="1" applyBorder="1" applyAlignment="1" applyProtection="1">
      <alignment horizontal="right"/>
      <protection hidden="1"/>
    </xf>
    <xf numFmtId="168" fontId="2" fillId="34" borderId="1" xfId="145" applyNumberFormat="1" applyFill="1" applyBorder="1" applyAlignment="1" applyProtection="1">
      <alignment horizontal="right"/>
      <protection hidden="1"/>
    </xf>
    <xf numFmtId="0" fontId="2" fillId="34" borderId="33" xfId="145" applyFill="1" applyBorder="1" applyAlignment="1" applyProtection="1">
      <alignment horizontal="left"/>
      <protection hidden="1"/>
    </xf>
    <xf numFmtId="175" fontId="69" fillId="34" borderId="0" xfId="145" applyNumberFormat="1" applyFont="1" applyFill="1" applyAlignment="1" applyProtection="1">
      <alignment horizontal="center" vertical="center"/>
      <protection hidden="1"/>
    </xf>
    <xf numFmtId="175" fontId="63" fillId="34" borderId="0" xfId="145" applyNumberFormat="1" applyFont="1" applyFill="1" applyAlignment="1" applyProtection="1">
      <alignment horizontal="center" vertical="center"/>
      <protection hidden="1"/>
    </xf>
    <xf numFmtId="175" fontId="60" fillId="34" borderId="0" xfId="145" applyNumberFormat="1" applyFont="1" applyFill="1" applyAlignment="1" applyProtection="1">
      <alignment horizontal="center" vertical="center"/>
      <protection hidden="1"/>
    </xf>
    <xf numFmtId="0" fontId="38" fillId="34" borderId="0" xfId="145" applyFont="1" applyFill="1" applyAlignment="1" applyProtection="1">
      <alignment horizontal="left"/>
      <protection hidden="1"/>
    </xf>
    <xf numFmtId="0" fontId="38" fillId="34" borderId="32" xfId="145" applyFont="1" applyFill="1" applyBorder="1" applyAlignment="1" applyProtection="1">
      <alignment horizontal="center" vertical="center"/>
      <protection hidden="1"/>
    </xf>
    <xf numFmtId="0" fontId="38" fillId="34" borderId="33" xfId="145" applyFont="1" applyFill="1" applyBorder="1" applyAlignment="1" applyProtection="1">
      <alignment horizontal="center"/>
      <protection hidden="1"/>
    </xf>
    <xf numFmtId="0" fontId="38" fillId="34" borderId="1" xfId="145" applyFont="1" applyFill="1" applyBorder="1" applyAlignment="1" applyProtection="1">
      <alignment horizontal="center" vertical="center"/>
      <protection hidden="1"/>
    </xf>
    <xf numFmtId="0" fontId="2" fillId="38" borderId="0" xfId="145" applyFill="1" applyProtection="1">
      <protection hidden="1"/>
    </xf>
    <xf numFmtId="0" fontId="75" fillId="34" borderId="0" xfId="145" applyFont="1" applyFill="1" applyProtection="1">
      <protection hidden="1"/>
    </xf>
    <xf numFmtId="0" fontId="37" fillId="40" borderId="0" xfId="137" applyFont="1" applyFill="1" applyBorder="1" applyAlignment="1" applyProtection="1">
      <alignment horizontal="center" vertical="center"/>
      <protection hidden="1"/>
    </xf>
    <xf numFmtId="0" fontId="25" fillId="38" borderId="4" xfId="145" applyFont="1" applyFill="1" applyBorder="1" applyAlignment="1" applyProtection="1">
      <alignment horizontal="center" vertical="center"/>
      <protection hidden="1"/>
    </xf>
    <xf numFmtId="0" fontId="11" fillId="34" borderId="0" xfId="145" applyFont="1" applyFill="1" applyAlignment="1" applyProtection="1">
      <alignment horizontal="center"/>
      <protection hidden="1"/>
    </xf>
    <xf numFmtId="0" fontId="14" fillId="34" borderId="0" xfId="145" applyFont="1" applyFill="1" applyAlignment="1" applyProtection="1">
      <alignment horizontal="center"/>
      <protection hidden="1"/>
    </xf>
    <xf numFmtId="0" fontId="25" fillId="34" borderId="0" xfId="145" applyFont="1" applyFill="1" applyAlignment="1" applyProtection="1">
      <alignment horizontal="center" vertical="center"/>
      <protection hidden="1"/>
    </xf>
    <xf numFmtId="0" fontId="40" fillId="34" borderId="32" xfId="145" applyFont="1" applyFill="1" applyBorder="1" applyAlignment="1" applyProtection="1">
      <alignment horizontal="left"/>
      <protection hidden="1"/>
    </xf>
    <xf numFmtId="173" fontId="2" fillId="34" borderId="0" xfId="145" applyNumberFormat="1" applyFill="1" applyAlignment="1" applyProtection="1">
      <alignment horizontal="right"/>
      <protection hidden="1"/>
    </xf>
    <xf numFmtId="0" fontId="68" fillId="34" borderId="33" xfId="145" applyFont="1" applyFill="1" applyBorder="1" applyProtection="1">
      <protection hidden="1"/>
    </xf>
    <xf numFmtId="168" fontId="2" fillId="34" borderId="0" xfId="145" applyNumberFormat="1" applyFill="1" applyAlignment="1" applyProtection="1">
      <alignment horizontal="right"/>
      <protection hidden="1"/>
    </xf>
    <xf numFmtId="168" fontId="2" fillId="34" borderId="0" xfId="145" applyNumberFormat="1" applyFill="1" applyAlignment="1" applyProtection="1">
      <alignment horizontal="center"/>
      <protection hidden="1"/>
    </xf>
    <xf numFmtId="1" fontId="40" fillId="34" borderId="0" xfId="145" applyNumberFormat="1" applyFont="1" applyFill="1" applyAlignment="1" applyProtection="1">
      <alignment horizontal="center"/>
      <protection hidden="1"/>
    </xf>
    <xf numFmtId="0" fontId="14" fillId="38" borderId="36" xfId="145" applyFont="1" applyFill="1" applyBorder="1" applyAlignment="1" applyProtection="1">
      <alignment horizontal="center"/>
      <protection hidden="1"/>
    </xf>
    <xf numFmtId="173" fontId="40" fillId="34" borderId="0" xfId="145" applyNumberFormat="1" applyFont="1" applyFill="1" applyAlignment="1" applyProtection="1">
      <alignment horizontal="right" vertical="center"/>
      <protection hidden="1"/>
    </xf>
    <xf numFmtId="0" fontId="40" fillId="34" borderId="0" xfId="145" applyFont="1" applyFill="1" applyAlignment="1" applyProtection="1">
      <alignment vertical="center"/>
      <protection hidden="1"/>
    </xf>
    <xf numFmtId="14" fontId="14" fillId="38" borderId="36" xfId="145" applyNumberFormat="1" applyFont="1" applyFill="1" applyBorder="1" applyAlignment="1" applyProtection="1">
      <alignment horizontal="center" vertical="center"/>
      <protection hidden="1"/>
    </xf>
    <xf numFmtId="9" fontId="40" fillId="34" borderId="0" xfId="146" applyFont="1" applyFill="1" applyBorder="1" applyAlignment="1" applyProtection="1">
      <alignment horizontal="center" vertical="center"/>
      <protection hidden="1"/>
    </xf>
    <xf numFmtId="168" fontId="40" fillId="34" borderId="0" xfId="145" applyNumberFormat="1" applyFont="1" applyFill="1" applyAlignment="1" applyProtection="1">
      <alignment horizontal="center" vertical="center"/>
      <protection hidden="1"/>
    </xf>
    <xf numFmtId="0" fontId="78" fillId="34" borderId="0" xfId="145" applyFont="1" applyFill="1" applyAlignment="1" applyProtection="1">
      <alignment horizontal="center" vertical="center"/>
      <protection hidden="1"/>
    </xf>
    <xf numFmtId="176" fontId="40" fillId="34" borderId="0" xfId="145" applyNumberFormat="1" applyFont="1" applyFill="1" applyAlignment="1" applyProtection="1">
      <alignment horizontal="center" vertical="center"/>
      <protection hidden="1"/>
    </xf>
    <xf numFmtId="14" fontId="56" fillId="41" borderId="36" xfId="145" applyNumberFormat="1" applyFont="1" applyFill="1" applyBorder="1" applyAlignment="1" applyProtection="1">
      <alignment horizontal="center" vertical="center"/>
      <protection hidden="1"/>
    </xf>
    <xf numFmtId="9" fontId="40" fillId="42" borderId="10" xfId="146" applyFont="1" applyFill="1" applyBorder="1" applyAlignment="1" applyProtection="1">
      <alignment horizontal="center" vertical="center"/>
      <protection locked="0" hidden="1"/>
    </xf>
    <xf numFmtId="168" fontId="40" fillId="41" borderId="10" xfId="145" applyNumberFormat="1" applyFont="1" applyFill="1" applyBorder="1" applyAlignment="1" applyProtection="1">
      <alignment horizontal="center" vertical="center"/>
      <protection hidden="1"/>
    </xf>
    <xf numFmtId="0" fontId="66" fillId="34" borderId="0" xfId="145" applyFont="1" applyFill="1" applyAlignment="1" applyProtection="1">
      <alignment horizontal="center"/>
      <protection hidden="1"/>
    </xf>
    <xf numFmtId="0" fontId="37" fillId="38" borderId="36" xfId="145" applyFont="1" applyFill="1" applyBorder="1" applyAlignment="1" applyProtection="1">
      <alignment horizontal="center"/>
      <protection hidden="1"/>
    </xf>
    <xf numFmtId="0" fontId="12" fillId="34" borderId="0" xfId="145" applyFont="1" applyFill="1" applyAlignment="1" applyProtection="1">
      <alignment horizontal="center" vertical="center" wrapText="1"/>
      <protection hidden="1"/>
    </xf>
    <xf numFmtId="44" fontId="68" fillId="34" borderId="0" xfId="147" applyFont="1" applyFill="1" applyBorder="1" applyProtection="1">
      <protection hidden="1"/>
    </xf>
    <xf numFmtId="0" fontId="79" fillId="0" borderId="0" xfId="145" applyFont="1" applyAlignment="1">
      <alignment horizontal="center"/>
    </xf>
    <xf numFmtId="0" fontId="68" fillId="34" borderId="0" xfId="145" applyFont="1" applyFill="1" applyAlignment="1" applyProtection="1">
      <alignment horizontal="center"/>
      <protection hidden="1"/>
    </xf>
    <xf numFmtId="0" fontId="38" fillId="34" borderId="0" xfId="145" applyFont="1" applyFill="1" applyAlignment="1" applyProtection="1">
      <alignment horizontal="center" vertical="center"/>
      <protection hidden="1"/>
    </xf>
    <xf numFmtId="0" fontId="38" fillId="0" borderId="8" xfId="145" applyFont="1" applyBorder="1" applyProtection="1">
      <protection hidden="1"/>
    </xf>
    <xf numFmtId="0" fontId="38" fillId="0" borderId="8" xfId="145" applyFont="1" applyBorder="1" applyAlignment="1" applyProtection="1">
      <alignment horizontal="center"/>
      <protection hidden="1"/>
    </xf>
    <xf numFmtId="0" fontId="38" fillId="34" borderId="8" xfId="145" applyFont="1" applyFill="1" applyBorder="1" applyAlignment="1" applyProtection="1">
      <alignment horizontal="center"/>
      <protection hidden="1"/>
    </xf>
    <xf numFmtId="49" fontId="15" fillId="33" borderId="31" xfId="0" applyNumberFormat="1" applyFont="1" applyFill="1" applyBorder="1" applyAlignment="1" applyProtection="1">
      <alignment horizontal="center" vertical="center"/>
      <protection locked="0"/>
    </xf>
    <xf numFmtId="49" fontId="16" fillId="33" borderId="31" xfId="0" applyNumberFormat="1" applyFont="1" applyFill="1" applyBorder="1" applyAlignment="1" applyProtection="1">
      <alignment horizontal="center" vertical="center"/>
      <protection locked="0"/>
    </xf>
    <xf numFmtId="49" fontId="26" fillId="33" borderId="31" xfId="0" applyNumberFormat="1" applyFont="1" applyFill="1" applyBorder="1" applyAlignment="1" applyProtection="1">
      <alignment horizontal="center" vertical="center"/>
      <protection locked="0"/>
    </xf>
    <xf numFmtId="0" fontId="46" fillId="34" borderId="0" xfId="0" applyFont="1" applyFill="1"/>
    <xf numFmtId="0" fontId="46" fillId="0" borderId="0" xfId="0" applyFont="1"/>
    <xf numFmtId="0" fontId="77" fillId="0" borderId="8" xfId="0" applyFont="1" applyBorder="1" applyAlignment="1">
      <alignment horizontal="center" vertical="center" wrapText="1"/>
    </xf>
    <xf numFmtId="0" fontId="77" fillId="34" borderId="8" xfId="0" applyFont="1" applyFill="1" applyBorder="1" applyAlignment="1" applyProtection="1">
      <alignment horizontal="center" vertical="center" wrapText="1"/>
      <protection hidden="1"/>
    </xf>
    <xf numFmtId="0" fontId="80" fillId="0" borderId="8" xfId="0" applyFont="1" applyBorder="1" applyAlignment="1">
      <alignment horizontal="center" vertical="center" wrapText="1"/>
    </xf>
    <xf numFmtId="0" fontId="77" fillId="34" borderId="8" xfId="0" applyFont="1" applyFill="1" applyBorder="1" applyAlignment="1" applyProtection="1">
      <alignment horizontal="center" vertical="center"/>
      <protection hidden="1"/>
    </xf>
    <xf numFmtId="0" fontId="80" fillId="0" borderId="8" xfId="0" applyFont="1" applyBorder="1" applyAlignment="1">
      <alignment horizontal="center" vertical="center"/>
    </xf>
    <xf numFmtId="0" fontId="58" fillId="34" borderId="40" xfId="0" applyFont="1" applyFill="1" applyBorder="1" applyAlignment="1">
      <alignment horizontal="center"/>
    </xf>
    <xf numFmtId="0" fontId="58" fillId="0" borderId="40" xfId="0" applyFont="1" applyBorder="1" applyAlignment="1">
      <alignment horizontal="center"/>
    </xf>
    <xf numFmtId="0" fontId="0" fillId="43" borderId="0" xfId="0" applyFill="1"/>
    <xf numFmtId="0" fontId="0" fillId="34" borderId="0" xfId="0" applyFill="1" applyAlignment="1">
      <alignment vertical="center"/>
    </xf>
    <xf numFmtId="9" fontId="46" fillId="0" borderId="0" xfId="140" applyFont="1" applyFill="1" applyBorder="1" applyAlignment="1" applyProtection="1">
      <alignment horizontal="center"/>
      <protection locked="0" hidden="1"/>
    </xf>
    <xf numFmtId="14" fontId="84" fillId="34" borderId="0" xfId="139" applyNumberFormat="1" applyFont="1" applyFill="1" applyAlignment="1" applyProtection="1">
      <alignment horizontal="center" vertical="center"/>
      <protection hidden="1"/>
    </xf>
    <xf numFmtId="0" fontId="86" fillId="34" borderId="0" xfId="0" applyFont="1" applyFill="1" applyAlignment="1">
      <alignment horizontal="center" vertical="center"/>
    </xf>
    <xf numFmtId="0" fontId="87" fillId="34" borderId="0" xfId="0" applyFont="1" applyFill="1" applyAlignment="1">
      <alignment horizontal="center" vertical="center"/>
    </xf>
    <xf numFmtId="0" fontId="85" fillId="34" borderId="0" xfId="0" applyFont="1" applyFill="1" applyAlignment="1" applyProtection="1">
      <alignment horizontal="center" vertical="center"/>
      <protection locked="0"/>
    </xf>
    <xf numFmtId="0" fontId="51" fillId="34" borderId="0" xfId="139" applyFill="1"/>
    <xf numFmtId="0" fontId="14" fillId="34" borderId="0" xfId="139" applyFont="1" applyFill="1" applyAlignment="1" applyProtection="1">
      <alignment horizontal="center" vertical="center"/>
      <protection hidden="1"/>
    </xf>
    <xf numFmtId="168" fontId="14" fillId="34" borderId="0" xfId="139" applyNumberFormat="1" applyFont="1" applyFill="1" applyAlignment="1" applyProtection="1">
      <alignment horizontal="center" vertical="center"/>
      <protection hidden="1"/>
    </xf>
    <xf numFmtId="0" fontId="88" fillId="34" borderId="0" xfId="0" applyFont="1" applyFill="1" applyAlignment="1">
      <alignment horizontal="center" vertical="center"/>
    </xf>
    <xf numFmtId="0" fontId="87" fillId="34" borderId="0" xfId="0" applyFont="1" applyFill="1" applyAlignment="1">
      <alignment horizontal="center"/>
    </xf>
    <xf numFmtId="0" fontId="83" fillId="34" borderId="0" xfId="0" applyFont="1" applyFill="1" applyAlignment="1">
      <alignment horizontal="center" vertical="center"/>
    </xf>
    <xf numFmtId="0" fontId="83" fillId="34" borderId="0" xfId="0" applyFont="1" applyFill="1"/>
    <xf numFmtId="0" fontId="83" fillId="34" borderId="0" xfId="0" applyFont="1" applyFill="1" applyAlignment="1">
      <alignment horizontal="center"/>
    </xf>
    <xf numFmtId="9" fontId="83" fillId="34" borderId="0" xfId="0" applyNumberFormat="1" applyFont="1" applyFill="1" applyAlignment="1">
      <alignment horizontal="center" vertical="center"/>
    </xf>
    <xf numFmtId="0" fontId="83" fillId="46" borderId="0" xfId="0" applyFont="1" applyFill="1" applyAlignment="1">
      <alignment horizontal="center" vertical="center"/>
    </xf>
    <xf numFmtId="9" fontId="83" fillId="46" borderId="0" xfId="0" applyNumberFormat="1" applyFont="1" applyFill="1" applyAlignment="1">
      <alignment horizontal="center" vertical="center"/>
    </xf>
    <xf numFmtId="0" fontId="83" fillId="47" borderId="0" xfId="0" applyFont="1" applyFill="1" applyAlignment="1">
      <alignment horizontal="center" vertical="center"/>
    </xf>
    <xf numFmtId="9" fontId="83" fillId="47" borderId="0" xfId="0" applyNumberFormat="1" applyFont="1" applyFill="1" applyAlignment="1">
      <alignment horizontal="center" vertical="center"/>
    </xf>
    <xf numFmtId="0" fontId="83" fillId="48" borderId="0" xfId="0" applyFont="1" applyFill="1" applyAlignment="1">
      <alignment horizontal="center" vertical="center"/>
    </xf>
    <xf numFmtId="9" fontId="83" fillId="48" borderId="0" xfId="0" applyNumberFormat="1" applyFont="1" applyFill="1" applyAlignment="1">
      <alignment horizontal="center" vertical="center"/>
    </xf>
    <xf numFmtId="2" fontId="90" fillId="50" borderId="0" xfId="0" applyNumberFormat="1" applyFont="1" applyFill="1" applyAlignment="1">
      <alignment horizontal="center" vertical="center"/>
    </xf>
    <xf numFmtId="9" fontId="83" fillId="50" borderId="0" xfId="0" applyNumberFormat="1" applyFont="1" applyFill="1" applyAlignment="1">
      <alignment horizontal="center" vertical="center"/>
    </xf>
    <xf numFmtId="9" fontId="83" fillId="49" borderId="0" xfId="0" applyNumberFormat="1" applyFont="1" applyFill="1" applyAlignment="1">
      <alignment horizontal="center" vertical="center"/>
    </xf>
    <xf numFmtId="0" fontId="83" fillId="49" borderId="0" xfId="0" applyFont="1" applyFill="1" applyAlignment="1">
      <alignment horizontal="center" vertical="center"/>
    </xf>
    <xf numFmtId="9" fontId="83" fillId="44" borderId="0" xfId="0" applyNumberFormat="1" applyFont="1" applyFill="1" applyAlignment="1">
      <alignment horizontal="center" vertical="center"/>
    </xf>
    <xf numFmtId="9" fontId="84" fillId="34" borderId="0" xfId="140" applyFont="1" applyFill="1" applyBorder="1" applyAlignment="1" applyProtection="1">
      <alignment horizontal="center" vertical="center"/>
      <protection locked="0" hidden="1"/>
    </xf>
    <xf numFmtId="0" fontId="51" fillId="34" borderId="0" xfId="139" applyFill="1" applyProtection="1">
      <protection hidden="1"/>
    </xf>
    <xf numFmtId="0" fontId="87" fillId="34" borderId="32" xfId="0" applyFont="1" applyFill="1" applyBorder="1" applyAlignment="1">
      <alignment horizontal="center" vertical="center"/>
    </xf>
    <xf numFmtId="0" fontId="51" fillId="0" borderId="33" xfId="139" applyBorder="1" applyAlignment="1" applyProtection="1">
      <alignment vertical="top"/>
      <protection hidden="1"/>
    </xf>
    <xf numFmtId="168" fontId="56" fillId="45" borderId="1" xfId="139" applyNumberFormat="1" applyFont="1" applyFill="1" applyBorder="1" applyAlignment="1" applyProtection="1">
      <alignment horizontal="center" vertical="center"/>
      <protection hidden="1"/>
    </xf>
    <xf numFmtId="9" fontId="56" fillId="45" borderId="1" xfId="140" applyFont="1" applyFill="1" applyBorder="1" applyAlignment="1" applyProtection="1">
      <alignment horizontal="center" vertical="center"/>
      <protection hidden="1"/>
    </xf>
    <xf numFmtId="9" fontId="56" fillId="45" borderId="1" xfId="140" applyFont="1" applyFill="1" applyBorder="1" applyAlignment="1" applyProtection="1">
      <alignment horizontal="center" vertical="center"/>
      <protection locked="0" hidden="1"/>
    </xf>
    <xf numFmtId="0" fontId="55" fillId="45" borderId="32" xfId="139" applyFont="1" applyFill="1" applyBorder="1" applyAlignment="1" applyProtection="1">
      <alignment horizontal="center" vertical="center"/>
      <protection hidden="1"/>
    </xf>
    <xf numFmtId="0" fontId="91" fillId="36" borderId="41" xfId="139" applyFont="1" applyFill="1" applyBorder="1" applyAlignment="1" applyProtection="1">
      <alignment horizontal="center" vertical="center"/>
      <protection locked="0"/>
    </xf>
    <xf numFmtId="0" fontId="91" fillId="36" borderId="41" xfId="139" applyFont="1" applyFill="1" applyBorder="1" applyAlignment="1" applyProtection="1">
      <alignment horizontal="center" vertical="center"/>
      <protection hidden="1"/>
    </xf>
    <xf numFmtId="0" fontId="91" fillId="36" borderId="41" xfId="139" applyFont="1" applyFill="1" applyBorder="1" applyAlignment="1" applyProtection="1">
      <alignment horizontal="center" vertical="center" wrapText="1"/>
      <protection hidden="1"/>
    </xf>
    <xf numFmtId="3" fontId="82" fillId="0" borderId="8" xfId="0" applyNumberFormat="1" applyFont="1" applyBorder="1" applyAlignment="1">
      <alignment horizontal="center" vertical="top"/>
    </xf>
    <xf numFmtId="2" fontId="17" fillId="0" borderId="8" xfId="139" applyNumberFormat="1" applyFont="1" applyBorder="1" applyAlignment="1" applyProtection="1">
      <alignment horizontal="center"/>
      <protection hidden="1"/>
    </xf>
    <xf numFmtId="2" fontId="77" fillId="34" borderId="0" xfId="0" applyNumberFormat="1" applyFont="1" applyFill="1" applyAlignment="1">
      <alignment horizontal="center"/>
    </xf>
    <xf numFmtId="0" fontId="77" fillId="34" borderId="0" xfId="0" applyFont="1" applyFill="1" applyAlignment="1">
      <alignment horizontal="center"/>
    </xf>
    <xf numFmtId="0" fontId="77" fillId="0" borderId="0" xfId="0" applyFont="1"/>
    <xf numFmtId="0" fontId="92" fillId="34" borderId="0" xfId="139" applyFont="1" applyFill="1" applyAlignment="1" applyProtection="1">
      <alignment horizontal="center"/>
      <protection locked="0"/>
    </xf>
    <xf numFmtId="0" fontId="93" fillId="34" borderId="0" xfId="0" applyFont="1" applyFill="1" applyAlignment="1">
      <alignment horizontal="center" vertical="center"/>
    </xf>
    <xf numFmtId="0" fontId="94" fillId="34" borderId="0" xfId="0" applyFont="1" applyFill="1" applyAlignment="1">
      <alignment horizontal="center" vertical="center"/>
    </xf>
    <xf numFmtId="9" fontId="14" fillId="34" borderId="0" xfId="140" applyFont="1" applyFill="1" applyBorder="1" applyAlignment="1" applyProtection="1">
      <alignment horizontal="center" vertical="center"/>
      <protection locked="0" hidden="1"/>
    </xf>
    <xf numFmtId="49" fontId="26" fillId="33" borderId="31" xfId="0" applyNumberFormat="1" applyFont="1" applyFill="1" applyBorder="1" applyAlignment="1" applyProtection="1">
      <alignment horizontal="center" vertical="center" wrapText="1"/>
      <protection locked="0"/>
    </xf>
    <xf numFmtId="2" fontId="77" fillId="51" borderId="0" xfId="0" applyNumberFormat="1" applyFont="1" applyFill="1" applyAlignment="1">
      <alignment horizontal="center"/>
    </xf>
    <xf numFmtId="2" fontId="77" fillId="41" borderId="0" xfId="0" applyNumberFormat="1" applyFont="1" applyFill="1" applyAlignment="1">
      <alignment horizontal="center"/>
    </xf>
    <xf numFmtId="9" fontId="83" fillId="34" borderId="0" xfId="148" applyFont="1" applyFill="1" applyBorder="1" applyAlignment="1">
      <alignment horizontal="center"/>
    </xf>
    <xf numFmtId="0" fontId="54" fillId="0" borderId="0" xfId="0" applyFont="1" applyAlignment="1">
      <alignment horizontal="center" vertical="center" wrapText="1"/>
    </xf>
    <xf numFmtId="2" fontId="54" fillId="0" borderId="0" xfId="0" applyNumberFormat="1" applyFont="1" applyAlignment="1">
      <alignment horizontal="center" vertical="center"/>
    </xf>
    <xf numFmtId="2" fontId="77" fillId="52" borderId="0" xfId="0" applyNumberFormat="1" applyFont="1" applyFill="1" applyAlignment="1">
      <alignment horizontal="center"/>
    </xf>
    <xf numFmtId="1" fontId="95" fillId="34" borderId="8" xfId="0" applyNumberFormat="1" applyFont="1" applyFill="1" applyBorder="1" applyAlignment="1">
      <alignment horizontal="center" vertical="center" wrapText="1"/>
    </xf>
    <xf numFmtId="0" fontId="95" fillId="34" borderId="8" xfId="0" applyFont="1" applyFill="1" applyBorder="1" applyAlignment="1">
      <alignment horizontal="center"/>
    </xf>
    <xf numFmtId="49" fontId="96" fillId="34" borderId="8" xfId="0" applyNumberFormat="1" applyFont="1" applyFill="1" applyBorder="1" applyAlignment="1" applyProtection="1">
      <alignment horizontal="center" vertical="center"/>
      <protection locked="0"/>
    </xf>
    <xf numFmtId="0" fontId="96" fillId="34" borderId="8" xfId="0" applyFont="1" applyFill="1" applyBorder="1" applyAlignment="1" applyProtection="1">
      <alignment horizontal="center" vertical="center"/>
      <protection locked="0"/>
    </xf>
    <xf numFmtId="2" fontId="95" fillId="34" borderId="8" xfId="0" applyNumberFormat="1" applyFont="1" applyFill="1" applyBorder="1" applyAlignment="1">
      <alignment horizontal="center" vertical="center"/>
    </xf>
    <xf numFmtId="0" fontId="95" fillId="34" borderId="8" xfId="0" applyFont="1" applyFill="1" applyBorder="1" applyAlignment="1">
      <alignment horizontal="center" vertical="center" wrapText="1"/>
    </xf>
    <xf numFmtId="1" fontId="95" fillId="34" borderId="8" xfId="0" applyNumberFormat="1" applyFont="1" applyFill="1" applyBorder="1" applyAlignment="1">
      <alignment horizontal="center" vertical="center"/>
    </xf>
    <xf numFmtId="2" fontId="95" fillId="34" borderId="8" xfId="0" applyNumberFormat="1" applyFont="1" applyFill="1" applyBorder="1" applyAlignment="1">
      <alignment horizontal="center" vertical="center" wrapText="1"/>
    </xf>
    <xf numFmtId="0" fontId="96" fillId="34" borderId="8" xfId="0" applyFont="1" applyFill="1" applyBorder="1" applyAlignment="1">
      <alignment horizontal="center" vertical="top"/>
    </xf>
    <xf numFmtId="0" fontId="96" fillId="34" borderId="8" xfId="0" applyFont="1" applyFill="1" applyBorder="1" applyAlignment="1">
      <alignment horizontal="center" vertical="center"/>
    </xf>
    <xf numFmtId="0" fontId="95" fillId="34" borderId="8" xfId="0" applyFont="1" applyFill="1" applyBorder="1" applyAlignment="1">
      <alignment horizontal="center" vertical="center"/>
    </xf>
    <xf numFmtId="1" fontId="96" fillId="34" borderId="8" xfId="0" applyNumberFormat="1" applyFont="1" applyFill="1" applyBorder="1" applyAlignment="1">
      <alignment horizontal="center" vertical="top"/>
    </xf>
    <xf numFmtId="0" fontId="95" fillId="34" borderId="8" xfId="52" applyFont="1" applyFill="1" applyBorder="1" applyAlignment="1">
      <alignment horizontal="center"/>
    </xf>
    <xf numFmtId="1" fontId="96" fillId="34" borderId="8" xfId="0" applyNumberFormat="1" applyFont="1" applyFill="1" applyBorder="1" applyAlignment="1">
      <alignment horizontal="center" vertical="center"/>
    </xf>
    <xf numFmtId="1" fontId="95" fillId="34" borderId="8" xfId="0" applyNumberFormat="1" applyFont="1" applyFill="1" applyBorder="1" applyAlignment="1">
      <alignment horizontal="center"/>
    </xf>
    <xf numFmtId="1" fontId="98" fillId="34" borderId="8" xfId="0" applyNumberFormat="1" applyFont="1" applyFill="1" applyBorder="1" applyAlignment="1">
      <alignment horizontal="center" vertical="top" wrapText="1"/>
    </xf>
    <xf numFmtId="0" fontId="96" fillId="0" borderId="0" xfId="0" applyFont="1" applyAlignment="1">
      <alignment horizontal="center"/>
    </xf>
    <xf numFmtId="0" fontId="97" fillId="0" borderId="0" xfId="0" applyFont="1" applyAlignment="1">
      <alignment horizontal="center"/>
    </xf>
    <xf numFmtId="0" fontId="95" fillId="34" borderId="8" xfId="0" applyFont="1" applyFill="1" applyBorder="1" applyAlignment="1">
      <alignment horizontal="left"/>
    </xf>
    <xf numFmtId="0" fontId="96" fillId="34" borderId="8" xfId="0" applyFont="1" applyFill="1" applyBorder="1" applyAlignment="1">
      <alignment horizontal="left" vertical="top"/>
    </xf>
    <xf numFmtId="0" fontId="96" fillId="34" borderId="8" xfId="0" applyFont="1" applyFill="1" applyBorder="1" applyAlignment="1">
      <alignment horizontal="left" vertical="center"/>
    </xf>
    <xf numFmtId="0" fontId="95" fillId="34" borderId="8" xfId="0" applyFont="1" applyFill="1" applyBorder="1" applyAlignment="1">
      <alignment horizontal="left" vertical="center"/>
    </xf>
    <xf numFmtId="0" fontId="95" fillId="34" borderId="8" xfId="52" applyFont="1" applyFill="1" applyBorder="1" applyAlignment="1">
      <alignment horizontal="left"/>
    </xf>
    <xf numFmtId="0" fontId="95" fillId="34" borderId="8" xfId="0" applyFont="1" applyFill="1" applyBorder="1" applyAlignment="1">
      <alignment horizontal="left" vertical="center" wrapText="1"/>
    </xf>
    <xf numFmtId="0" fontId="96" fillId="34" borderId="8" xfId="0" applyFont="1" applyFill="1" applyBorder="1" applyAlignment="1">
      <alignment horizontal="left"/>
    </xf>
    <xf numFmtId="0" fontId="96" fillId="0" borderId="0" xfId="0" applyFont="1" applyAlignment="1">
      <alignment horizontal="left"/>
    </xf>
    <xf numFmtId="0" fontId="51" fillId="34" borderId="0" xfId="139" applyFill="1" applyAlignment="1">
      <alignment horizontal="center"/>
    </xf>
    <xf numFmtId="0" fontId="51" fillId="0" borderId="0" xfId="139" applyAlignment="1">
      <alignment horizontal="center" vertical="center"/>
    </xf>
    <xf numFmtId="0" fontId="62" fillId="0" borderId="0" xfId="139" applyFont="1" applyAlignment="1">
      <alignment horizontal="center" vertical="center"/>
    </xf>
    <xf numFmtId="0" fontId="0" fillId="0" borderId="8" xfId="0" applyBorder="1" applyAlignment="1">
      <alignment horizontal="center"/>
    </xf>
    <xf numFmtId="0" fontId="12" fillId="34" borderId="3" xfId="139" applyFont="1" applyFill="1" applyBorder="1" applyAlignment="1" applyProtection="1">
      <alignment horizontal="center"/>
      <protection locked="0"/>
    </xf>
    <xf numFmtId="0" fontId="12" fillId="0" borderId="0" xfId="139" applyFont="1" applyAlignment="1" applyProtection="1">
      <alignment horizontal="center"/>
      <protection locked="0"/>
    </xf>
    <xf numFmtId="0" fontId="12" fillId="0" borderId="0" xfId="139" applyFont="1" applyAlignment="1">
      <alignment horizontal="center"/>
    </xf>
    <xf numFmtId="0" fontId="52" fillId="0" borderId="0" xfId="139" applyFont="1" applyAlignment="1">
      <alignment horizontal="center"/>
    </xf>
    <xf numFmtId="49" fontId="52" fillId="0" borderId="13" xfId="139" applyNumberFormat="1" applyFont="1" applyBorder="1" applyAlignment="1">
      <alignment horizontal="center" vertical="center"/>
    </xf>
    <xf numFmtId="49" fontId="52" fillId="0" borderId="11" xfId="139" applyNumberFormat="1" applyFont="1" applyBorder="1" applyAlignment="1">
      <alignment horizontal="center" vertical="center"/>
    </xf>
    <xf numFmtId="49" fontId="53" fillId="0" borderId="12" xfId="139" applyNumberFormat="1" applyFont="1" applyBorder="1" applyAlignment="1">
      <alignment horizontal="center" vertical="center"/>
    </xf>
    <xf numFmtId="0" fontId="20" fillId="0" borderId="0" xfId="139" applyFont="1" applyAlignment="1">
      <alignment horizontal="center" vertical="center"/>
    </xf>
    <xf numFmtId="49" fontId="52" fillId="0" borderId="0" xfId="139" applyNumberFormat="1" applyFont="1" applyAlignment="1">
      <alignment horizontal="center" vertical="center"/>
    </xf>
    <xf numFmtId="49" fontId="20" fillId="0" borderId="0" xfId="139" applyNumberFormat="1" applyFont="1" applyAlignment="1">
      <alignment horizontal="center" vertical="center"/>
    </xf>
    <xf numFmtId="49" fontId="52" fillId="0" borderId="0" xfId="139" applyNumberFormat="1" applyFont="1" applyAlignment="1">
      <alignment horizontal="center" vertical="center" wrapText="1"/>
    </xf>
    <xf numFmtId="2" fontId="77" fillId="34" borderId="0" xfId="0" applyNumberFormat="1" applyFont="1" applyFill="1" applyAlignment="1">
      <alignment horizontal="center" vertical="center"/>
    </xf>
    <xf numFmtId="0" fontId="46" fillId="34" borderId="0" xfId="0" applyFont="1" applyFill="1" applyAlignment="1">
      <alignment horizontal="center" vertical="center"/>
    </xf>
    <xf numFmtId="2" fontId="55" fillId="34" borderId="0" xfId="0" applyNumberFormat="1" applyFont="1" applyFill="1"/>
    <xf numFmtId="0" fontId="54" fillId="34" borderId="0" xfId="0" applyFont="1" applyFill="1" applyAlignment="1">
      <alignment horizontal="center"/>
    </xf>
    <xf numFmtId="2" fontId="54" fillId="34" borderId="0" xfId="0" applyNumberFormat="1" applyFont="1" applyFill="1" applyAlignment="1">
      <alignment horizontal="center"/>
    </xf>
    <xf numFmtId="2" fontId="54" fillId="34" borderId="0" xfId="0" applyNumberFormat="1" applyFont="1" applyFill="1" applyAlignment="1">
      <alignment horizontal="center" vertical="center"/>
    </xf>
    <xf numFmtId="2" fontId="54" fillId="0" borderId="0" xfId="0" applyNumberFormat="1" applyFont="1" applyAlignment="1">
      <alignment horizontal="center"/>
    </xf>
    <xf numFmtId="2" fontId="54" fillId="0" borderId="0" xfId="0" applyNumberFormat="1" applyFont="1" applyAlignment="1">
      <alignment horizontal="center" vertical="center" wrapText="1"/>
    </xf>
    <xf numFmtId="170" fontId="95" fillId="34" borderId="8" xfId="0" applyNumberFormat="1" applyFont="1" applyFill="1" applyBorder="1" applyAlignment="1">
      <alignment horizontal="center" vertical="center"/>
    </xf>
    <xf numFmtId="2" fontId="54" fillId="34" borderId="8" xfId="0" applyNumberFormat="1" applyFont="1" applyFill="1" applyBorder="1" applyAlignment="1">
      <alignment horizontal="center" vertical="center"/>
    </xf>
    <xf numFmtId="2" fontId="54" fillId="34" borderId="8" xfId="0" applyNumberFormat="1" applyFont="1" applyFill="1" applyBorder="1" applyAlignment="1">
      <alignment horizontal="center" vertical="center" wrapText="1"/>
    </xf>
    <xf numFmtId="1" fontId="54" fillId="34" borderId="8" xfId="0" applyNumberFormat="1" applyFont="1" applyFill="1" applyBorder="1" applyAlignment="1">
      <alignment horizontal="center" vertical="center"/>
    </xf>
    <xf numFmtId="0" fontId="99" fillId="34" borderId="8" xfId="0" applyFont="1" applyFill="1" applyBorder="1" applyAlignment="1">
      <alignment horizontal="center" vertical="center" wrapText="1"/>
    </xf>
    <xf numFmtId="0" fontId="54" fillId="34" borderId="8" xfId="0" applyFont="1" applyFill="1" applyBorder="1" applyAlignment="1">
      <alignment horizontal="center" vertical="center" wrapText="1"/>
    </xf>
    <xf numFmtId="0" fontId="54" fillId="34" borderId="8" xfId="0" applyFont="1" applyFill="1" applyBorder="1"/>
    <xf numFmtId="0" fontId="54" fillId="34" borderId="8" xfId="0" applyFont="1" applyFill="1" applyBorder="1" applyAlignment="1">
      <alignment horizontal="center" vertical="center"/>
    </xf>
    <xf numFmtId="0" fontId="54" fillId="34" borderId="8" xfId="0" applyFont="1" applyFill="1" applyBorder="1" applyAlignment="1">
      <alignment vertical="center"/>
    </xf>
    <xf numFmtId="0" fontId="55" fillId="34" borderId="8" xfId="0" applyFont="1" applyFill="1" applyBorder="1" applyAlignment="1">
      <alignment horizontal="center" vertical="center"/>
    </xf>
    <xf numFmtId="2" fontId="55" fillId="34" borderId="8" xfId="0" applyNumberFormat="1" applyFont="1" applyFill="1" applyBorder="1" applyAlignment="1">
      <alignment horizontal="center" vertical="center"/>
    </xf>
    <xf numFmtId="0" fontId="55" fillId="34" borderId="8" xfId="138" applyFont="1" applyFill="1" applyBorder="1"/>
    <xf numFmtId="0" fontId="55" fillId="34" borderId="8" xfId="138" applyFont="1" applyFill="1" applyBorder="1" applyAlignment="1">
      <alignment horizontal="center"/>
    </xf>
    <xf numFmtId="0" fontId="96" fillId="0" borderId="8" xfId="0" applyFont="1" applyBorder="1" applyAlignment="1">
      <alignment horizontal="center"/>
    </xf>
    <xf numFmtId="0" fontId="96" fillId="0" borderId="8" xfId="0" applyFont="1" applyBorder="1" applyAlignment="1">
      <alignment horizontal="left"/>
    </xf>
    <xf numFmtId="9" fontId="0" fillId="34" borderId="0" xfId="148" applyFont="1" applyFill="1"/>
    <xf numFmtId="2" fontId="97" fillId="0" borderId="8" xfId="0" applyNumberFormat="1" applyFont="1" applyBorder="1" applyAlignment="1">
      <alignment horizontal="center"/>
    </xf>
    <xf numFmtId="2" fontId="0" fillId="34" borderId="0" xfId="0" applyNumberFormat="1" applyFill="1" applyAlignment="1">
      <alignment horizontal="center"/>
    </xf>
    <xf numFmtId="0" fontId="9" fillId="34" borderId="0" xfId="0" applyFont="1" applyFill="1"/>
    <xf numFmtId="2" fontId="95" fillId="34" borderId="0" xfId="0" applyNumberFormat="1" applyFont="1" applyFill="1" applyAlignment="1">
      <alignment horizontal="center" vertical="center"/>
    </xf>
    <xf numFmtId="0" fontId="9" fillId="34" borderId="0" xfId="0" quotePrefix="1" applyFont="1" applyFill="1"/>
    <xf numFmtId="2" fontId="0" fillId="34" borderId="0" xfId="0" applyNumberFormat="1" applyFill="1"/>
    <xf numFmtId="2" fontId="9" fillId="34" borderId="0" xfId="0" applyNumberFormat="1" applyFont="1" applyFill="1"/>
    <xf numFmtId="0" fontId="17" fillId="0" borderId="8" xfId="139" applyFont="1" applyBorder="1" applyAlignment="1" applyProtection="1">
      <alignment horizontal="center"/>
      <protection hidden="1"/>
    </xf>
    <xf numFmtId="0" fontId="11" fillId="0" borderId="5" xfId="139" applyFont="1" applyBorder="1" applyAlignment="1">
      <alignment horizontal="center"/>
    </xf>
    <xf numFmtId="0" fontId="11" fillId="0" borderId="15" xfId="139" applyFont="1" applyBorder="1" applyAlignment="1">
      <alignment horizontal="center"/>
    </xf>
    <xf numFmtId="0" fontId="11" fillId="0" borderId="9" xfId="139" applyFont="1" applyBorder="1" applyAlignment="1">
      <alignment horizontal="center"/>
    </xf>
    <xf numFmtId="0" fontId="89" fillId="34" borderId="0" xfId="0" applyFont="1" applyFill="1" applyAlignment="1">
      <alignment horizontal="left" vertical="center"/>
    </xf>
    <xf numFmtId="0" fontId="9" fillId="0" borderId="0" xfId="0" applyFont="1" applyAlignment="1">
      <alignment horizontal="left" vertical="center"/>
    </xf>
    <xf numFmtId="0" fontId="89" fillId="34" borderId="32" xfId="0" applyFont="1" applyFill="1" applyBorder="1" applyAlignment="1">
      <alignment horizontal="left" vertical="center"/>
    </xf>
    <xf numFmtId="0" fontId="9" fillId="0" borderId="17" xfId="0" applyFont="1" applyBorder="1" applyAlignment="1">
      <alignment horizontal="left" vertical="center"/>
    </xf>
    <xf numFmtId="0" fontId="9" fillId="0" borderId="33" xfId="0" applyFont="1" applyBorder="1" applyAlignment="1">
      <alignment horizontal="left" vertical="center"/>
    </xf>
    <xf numFmtId="0" fontId="87" fillId="34" borderId="32" xfId="0" applyFont="1" applyFill="1" applyBorder="1" applyAlignment="1">
      <alignment horizontal="left" vertical="center"/>
    </xf>
    <xf numFmtId="0" fontId="91" fillId="36" borderId="41" xfId="139" applyFont="1" applyFill="1" applyBorder="1" applyAlignment="1" applyProtection="1">
      <alignment horizontal="center" vertical="center"/>
      <protection hidden="1"/>
    </xf>
  </cellXfs>
  <cellStyles count="151">
    <cellStyle name="20% - Énfasis1" xfId="26" builtinId="30" customBuiltin="1"/>
    <cellStyle name="20% - Énfasis1 2" xfId="65"/>
    <cellStyle name="20% - Énfasis1 3" xfId="119"/>
    <cellStyle name="20% - Énfasis2" xfId="30" builtinId="34" customBuiltin="1"/>
    <cellStyle name="20% - Énfasis2 2" xfId="67"/>
    <cellStyle name="20% - Énfasis2 3" xfId="122"/>
    <cellStyle name="20% - Énfasis3" xfId="34" builtinId="38" customBuiltin="1"/>
    <cellStyle name="20% - Énfasis3 2" xfId="69"/>
    <cellStyle name="20% - Énfasis3 3" xfId="125"/>
    <cellStyle name="20% - Énfasis4" xfId="38" builtinId="42" customBuiltin="1"/>
    <cellStyle name="20% - Énfasis4 2" xfId="71"/>
    <cellStyle name="20% - Énfasis4 3" xfId="128"/>
    <cellStyle name="20% - Énfasis5" xfId="42" builtinId="46" customBuiltin="1"/>
    <cellStyle name="20% - Énfasis5 2" xfId="73"/>
    <cellStyle name="20% - Énfasis5 3" xfId="131"/>
    <cellStyle name="20% - Énfasis6" xfId="46" builtinId="50" customBuiltin="1"/>
    <cellStyle name="20% - Énfasis6 2" xfId="75"/>
    <cellStyle name="20% - Énfasis6 3" xfId="134"/>
    <cellStyle name="40% - Énfasis1" xfId="27" builtinId="31" customBuiltin="1"/>
    <cellStyle name="40% - Énfasis1 2" xfId="66"/>
    <cellStyle name="40% - Énfasis1 3" xfId="120"/>
    <cellStyle name="40% - Énfasis2" xfId="31" builtinId="35" customBuiltin="1"/>
    <cellStyle name="40% - Énfasis2 2" xfId="68"/>
    <cellStyle name="40% - Énfasis2 3" xfId="123"/>
    <cellStyle name="40% - Énfasis3" xfId="35" builtinId="39" customBuiltin="1"/>
    <cellStyle name="40% - Énfasis3 2" xfId="70"/>
    <cellStyle name="40% - Énfasis3 3" xfId="126"/>
    <cellStyle name="40% - Énfasis4" xfId="39" builtinId="43" customBuiltin="1"/>
    <cellStyle name="40% - Énfasis4 2" xfId="72"/>
    <cellStyle name="40% - Énfasis4 3" xfId="129"/>
    <cellStyle name="40% - Énfasis5" xfId="43" builtinId="47" customBuiltin="1"/>
    <cellStyle name="40% - Énfasis5 2" xfId="74"/>
    <cellStyle name="40% - Énfasis5 3" xfId="132"/>
    <cellStyle name="40% - Énfasis6" xfId="47" builtinId="51" customBuiltin="1"/>
    <cellStyle name="40% - Énfasis6 2" xfId="76"/>
    <cellStyle name="40% - Énfasis6 3" xfId="135"/>
    <cellStyle name="60% - Énfasis1" xfId="28" builtinId="32" customBuiltin="1"/>
    <cellStyle name="60% - Énfasis1 2" xfId="121"/>
    <cellStyle name="60% - Énfasis2" xfId="32" builtinId="36" customBuiltin="1"/>
    <cellStyle name="60% - Énfasis2 2" xfId="124"/>
    <cellStyle name="60% - Énfasis3" xfId="36" builtinId="40" customBuiltin="1"/>
    <cellStyle name="60% - Énfasis3 2" xfId="127"/>
    <cellStyle name="60% - Énfasis4" xfId="40" builtinId="44" customBuiltin="1"/>
    <cellStyle name="60% - Énfasis4 2" xfId="130"/>
    <cellStyle name="60% - Énfasis5" xfId="44" builtinId="48" customBuiltin="1"/>
    <cellStyle name="60% - Énfasis5 2" xfId="133"/>
    <cellStyle name="60% - Énfasis6" xfId="48" builtinId="52" customBuiltin="1"/>
    <cellStyle name="60% - Énfasis6 2" xfId="136"/>
    <cellStyle name="Bueno" xfId="14" builtinId="26" customBuiltin="1"/>
    <cellStyle name="Cálculo" xfId="19" builtinId="22" customBuiltin="1"/>
    <cellStyle name="Celda de comprobación" xfId="21" builtinId="23" customBuiltin="1"/>
    <cellStyle name="Celda vinculada" xfId="20" builtinId="24" customBuiltin="1"/>
    <cellStyle name="Encabezado 1" xfId="10" builtinId="16" customBuiltin="1"/>
    <cellStyle name="Encabezado 4" xfId="13"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7" builtinId="20" customBuiltin="1"/>
    <cellStyle name="Euro" xfId="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77" builtinId="8" hidden="1"/>
    <cellStyle name="Hipervínculo" xfId="79" builtinId="8" hidden="1"/>
    <cellStyle name="Hipervínculo" xfId="81" builtinId="8" hidden="1"/>
    <cellStyle name="Hipervínculo" xfId="83" builtinId="8" hidden="1"/>
    <cellStyle name="Hipervínculo" xfId="85" builtinId="8" hidden="1"/>
    <cellStyle name="Hipervínculo" xfId="87" builtinId="8" hidden="1"/>
    <cellStyle name="Hipervínculo" xfId="89" builtinId="8" hidden="1"/>
    <cellStyle name="Hipervínculo" xfId="91" builtinId="8" hidden="1"/>
    <cellStyle name="Hipervínculo" xfId="93" builtinId="8" hidden="1"/>
    <cellStyle name="Hipervínculo" xfId="95" builtinId="8" hidden="1"/>
    <cellStyle name="Hipervínculo" xfId="97" builtinId="8" hidden="1"/>
    <cellStyle name="Hipervínculo" xfId="99" builtinId="8" hidden="1"/>
    <cellStyle name="Hipervínculo" xfId="101" builtinId="8" hidden="1"/>
    <cellStyle name="Hipervínculo" xfId="103" builtinId="8" hidden="1"/>
    <cellStyle name="Hipervínculo" xfId="105" builtinId="8" hidden="1"/>
    <cellStyle name="Hipervínculo" xfId="107" builtinId="8" hidden="1"/>
    <cellStyle name="Hipervínculo" xfId="109" builtinId="8" hidden="1"/>
    <cellStyle name="Hipervínculo" xfId="111" builtinId="8" hidden="1"/>
    <cellStyle name="Hipervínculo" xfId="113" builtinId="8" hidden="1"/>
    <cellStyle name="Hipervínculo" xfId="137" builtinId="8"/>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78" builtinId="9" hidden="1"/>
    <cellStyle name="Hipervínculo visitado" xfId="80" builtinId="9" hidden="1"/>
    <cellStyle name="Hipervínculo visitado" xfId="82" builtinId="9" hidden="1"/>
    <cellStyle name="Hipervínculo visitado" xfId="84" builtinId="9" hidden="1"/>
    <cellStyle name="Hipervínculo visitado" xfId="86" builtinId="9" hidden="1"/>
    <cellStyle name="Hipervínculo visitado" xfId="88" builtinId="9" hidden="1"/>
    <cellStyle name="Hipervínculo visitado" xfId="90" builtinId="9" hidden="1"/>
    <cellStyle name="Hipervínculo visitado" xfId="92" builtinId="9" hidden="1"/>
    <cellStyle name="Hipervínculo visitado" xfId="94" builtinId="9" hidden="1"/>
    <cellStyle name="Hipervínculo visitado" xfId="96" builtinId="9" hidden="1"/>
    <cellStyle name="Hipervínculo visitado" xfId="98" builtinId="9" hidden="1"/>
    <cellStyle name="Hipervínculo visitado" xfId="100" builtinId="9" hidden="1"/>
    <cellStyle name="Hipervínculo visitado" xfId="102" builtinId="9" hidden="1"/>
    <cellStyle name="Hipervínculo visitado" xfId="104" builtinId="9" hidden="1"/>
    <cellStyle name="Hipervínculo visitado" xfId="106" builtinId="9" hidden="1"/>
    <cellStyle name="Hipervínculo visitado" xfId="108" builtinId="9" hidden="1"/>
    <cellStyle name="Hipervínculo visitado" xfId="110" builtinId="9" hidden="1"/>
    <cellStyle name="Hipervínculo visitado" xfId="112" builtinId="9" hidden="1"/>
    <cellStyle name="Hipervínculo visitado" xfId="114" builtinId="9" hidden="1"/>
    <cellStyle name="Incorrecto" xfId="15" builtinId="27" customBuiltin="1"/>
    <cellStyle name="Moneda 2" xfId="142"/>
    <cellStyle name="Moneda 2 2" xfId="147"/>
    <cellStyle name="Moneda 3" xfId="143"/>
    <cellStyle name="Neutral" xfId="16" builtinId="28" customBuiltin="1"/>
    <cellStyle name="Neutral 2" xfId="117"/>
    <cellStyle name="Normal" xfId="0" builtinId="0"/>
    <cellStyle name="Normal 10" xfId="139"/>
    <cellStyle name="Normal 10 2" xfId="145"/>
    <cellStyle name="Normal 11" xfId="150"/>
    <cellStyle name="Normal 2" xfId="2"/>
    <cellStyle name="Normal 2 2" xfId="8"/>
    <cellStyle name="Normal 3" xfId="3"/>
    <cellStyle name="Normal 3 2" xfId="141"/>
    <cellStyle name="Normal 4" xfId="4"/>
    <cellStyle name="Normal 4 2" xfId="9"/>
    <cellStyle name="Normal 5" xfId="5"/>
    <cellStyle name="Normal 6" xfId="7"/>
    <cellStyle name="Normal 7" xfId="49"/>
    <cellStyle name="Normal 8" xfId="52"/>
    <cellStyle name="Normal 8 2" xfId="138"/>
    <cellStyle name="Normal 9" xfId="115"/>
    <cellStyle name="Notas 2" xfId="51"/>
    <cellStyle name="Notas 3" xfId="64"/>
    <cellStyle name="Notas 4" xfId="118"/>
    <cellStyle name="Porcentaje" xfId="148" builtinId="5"/>
    <cellStyle name="Porcentaje 2" xfId="140"/>
    <cellStyle name="Porcentaje 2 2" xfId="146"/>
    <cellStyle name="Porcentaje 3" xfId="144"/>
    <cellStyle name="Porcentaje 4" xfId="149"/>
    <cellStyle name="Porcentual 3" xfId="6"/>
    <cellStyle name="Salida" xfId="18" builtinId="21" customBuiltin="1"/>
    <cellStyle name="Texto de advertencia" xfId="22" builtinId="11" customBuiltin="1"/>
    <cellStyle name="Texto explicativo" xfId="23" builtinId="53" customBuiltin="1"/>
    <cellStyle name="Título" xfId="63" builtinId="15" customBuiltin="1"/>
    <cellStyle name="Título 2" xfId="11" builtinId="17" customBuiltin="1"/>
    <cellStyle name="Título 3" xfId="12" builtinId="18" customBuiltin="1"/>
    <cellStyle name="Título 4" xfId="50"/>
    <cellStyle name="Título 5" xfId="116"/>
    <cellStyle name="Total" xfId="24" builtinId="25" customBuiltin="1"/>
  </cellStyles>
  <dxfs count="9">
    <dxf>
      <font>
        <condense val="0"/>
        <extend val="0"/>
        <color indexed="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colors>
    <mruColors>
      <color rgb="FFAFCB49"/>
      <color rgb="FF5CB503"/>
      <color rgb="FFF8A15A"/>
      <color rgb="FF90B55F"/>
      <color rgb="FFFCC5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tmp"/><Relationship Id="rId13" Type="http://schemas.openxmlformats.org/officeDocument/2006/relationships/image" Target="../media/image13.png"/><Relationship Id="rId3" Type="http://schemas.openxmlformats.org/officeDocument/2006/relationships/image" Target="../media/image4.tmp"/><Relationship Id="rId7" Type="http://schemas.openxmlformats.org/officeDocument/2006/relationships/image" Target="../media/image8.tmp"/><Relationship Id="rId12" Type="http://schemas.openxmlformats.org/officeDocument/2006/relationships/image" Target="../media/image1.png"/><Relationship Id="rId2" Type="http://schemas.openxmlformats.org/officeDocument/2006/relationships/image" Target="../media/image3.tmp"/><Relationship Id="rId1" Type="http://schemas.openxmlformats.org/officeDocument/2006/relationships/image" Target="../media/image2.tmp"/><Relationship Id="rId6" Type="http://schemas.openxmlformats.org/officeDocument/2006/relationships/image" Target="../media/image7.tmp"/><Relationship Id="rId11" Type="http://schemas.openxmlformats.org/officeDocument/2006/relationships/image" Target="../media/image12.png"/><Relationship Id="rId5" Type="http://schemas.openxmlformats.org/officeDocument/2006/relationships/image" Target="../media/image6.tmp"/><Relationship Id="rId15" Type="http://schemas.openxmlformats.org/officeDocument/2006/relationships/image" Target="../media/image15.png"/><Relationship Id="rId10" Type="http://schemas.openxmlformats.org/officeDocument/2006/relationships/image" Target="../media/image11.png"/><Relationship Id="rId4" Type="http://schemas.openxmlformats.org/officeDocument/2006/relationships/image" Target="../media/image5.tmp"/><Relationship Id="rId9" Type="http://schemas.openxmlformats.org/officeDocument/2006/relationships/image" Target="../media/image10.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8.png"/><Relationship Id="rId7" Type="http://schemas.openxmlformats.org/officeDocument/2006/relationships/hyperlink" Target="#MUCHTEK!A1"/><Relationship Id="rId12" Type="http://schemas.openxmlformats.org/officeDocument/2006/relationships/image" Target="../media/image23.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0.png"/><Relationship Id="rId11" Type="http://schemas.openxmlformats.org/officeDocument/2006/relationships/hyperlink" Target="#'TARIFA MASTER'!A1"/><Relationship Id="rId5" Type="http://schemas.openxmlformats.org/officeDocument/2006/relationships/hyperlink" Target="#'Planilla de Pedidos (2)'!A1"/><Relationship Id="rId10" Type="http://schemas.openxmlformats.org/officeDocument/2006/relationships/image" Target="../media/image22.png"/><Relationship Id="rId4" Type="http://schemas.openxmlformats.org/officeDocument/2006/relationships/image" Target="../media/image19.png"/><Relationship Id="rId9" Type="http://schemas.openxmlformats.org/officeDocument/2006/relationships/hyperlink" Target="#'IN OUT DESING'!A1"/></Relationships>
</file>

<file path=xl/drawings/_rels/drawing4.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hyperlink" Target="#MUCHTEK!A1"/><Relationship Id="rId7" Type="http://schemas.openxmlformats.org/officeDocument/2006/relationships/image" Target="../media/image26.png"/><Relationship Id="rId2" Type="http://schemas.openxmlformats.org/officeDocument/2006/relationships/image" Target="../media/image20.png"/><Relationship Id="rId1" Type="http://schemas.openxmlformats.org/officeDocument/2006/relationships/hyperlink" Target="#'Planilla de Pedidos (2)'!A1"/><Relationship Id="rId6" Type="http://schemas.openxmlformats.org/officeDocument/2006/relationships/image" Target="../media/image25.png"/><Relationship Id="rId5" Type="http://schemas.openxmlformats.org/officeDocument/2006/relationships/image" Target="../media/image24.png"/><Relationship Id="rId10" Type="http://schemas.openxmlformats.org/officeDocument/2006/relationships/image" Target="../media/image29.png"/><Relationship Id="rId4" Type="http://schemas.openxmlformats.org/officeDocument/2006/relationships/image" Target="../media/image21.png"/><Relationship Id="rId9"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0</xdr:col>
      <xdr:colOff>0</xdr:colOff>
      <xdr:row>146</xdr:row>
      <xdr:rowOff>9525</xdr:rowOff>
    </xdr:from>
    <xdr:to>
      <xdr:col>10</xdr:col>
      <xdr:colOff>0</xdr:colOff>
      <xdr:row>148</xdr:row>
      <xdr:rowOff>742950</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38100" y="26384250"/>
          <a:ext cx="9848850" cy="590550"/>
        </a:xfrm>
        <a:prstGeom prst="rect">
          <a:avLst/>
        </a:prstGeom>
        <a:noFill/>
        <a:ln w="9525">
          <a:noFill/>
          <a:miter lim="800000"/>
          <a:headEnd/>
          <a:tailEnd/>
        </a:ln>
      </xdr:spPr>
      <xdr:txBody>
        <a:bodyPr vertOverflow="clip" wrap="square" lIns="27432" tIns="18288" rIns="0" bIns="0" anchor="t" upright="1"/>
        <a:lstStyle/>
        <a:p>
          <a:pPr algn="l" rtl="1">
            <a:defRPr sz="1000"/>
          </a:pPr>
          <a:r>
            <a:rPr lang="es-ES" sz="1000" b="0" i="0" strike="noStrike">
              <a:solidFill>
                <a:srgbClr val="000000"/>
              </a:solidFill>
              <a:latin typeface="Arial"/>
              <a:cs typeface="Arial"/>
            </a:rPr>
            <a:t>BANCO NEGOCIADOR  STANDARD CHARTERED BANK, NEW YORK – SWIFT:SCBLUS33XXX</a:t>
          </a:r>
        </a:p>
        <a:p>
          <a:pPr algn="l" rtl="1">
            <a:defRPr sz="1000"/>
          </a:pPr>
          <a:r>
            <a:rPr lang="es-ES" sz="1000" b="0" i="0" strike="noStrike">
              <a:solidFill>
                <a:srgbClr val="000000"/>
              </a:solidFill>
              <a:latin typeface="Arial"/>
              <a:cs typeface="Arial"/>
            </a:rPr>
            <a:t>BANCO DEL BENEFICIARIO:BBVA BANCO FRANCES S/A – Bs.As. </a:t>
          </a:r>
        </a:p>
        <a:p>
          <a:pPr algn="l" rtl="1">
            <a:defRPr sz="1000"/>
          </a:pPr>
          <a:r>
            <a:rPr lang="es-ES" sz="1000" b="0" i="0" strike="noStrike">
              <a:solidFill>
                <a:srgbClr val="000000"/>
              </a:solidFill>
              <a:latin typeface="Arial"/>
              <a:cs typeface="Arial"/>
            </a:rPr>
            <a:t>                                                Cta.3544033305-001  SWIFT: BFRPARBAXXX</a:t>
          </a:r>
        </a:p>
        <a:p>
          <a:pPr algn="l" rtl="1">
            <a:defRPr sz="1000"/>
          </a:pPr>
          <a:r>
            <a:rPr lang="es-ES" sz="1000" b="0" i="0" strike="noStrike">
              <a:solidFill>
                <a:srgbClr val="000000"/>
              </a:solidFill>
              <a:latin typeface="Arial"/>
              <a:cs typeface="Arial"/>
            </a:rPr>
            <a:t>BENEFICIARIO:  P.V.C. TECNOCOM S.A. – 0461/010/0002469</a:t>
          </a:r>
        </a:p>
        <a:p>
          <a:pPr algn="l" rtl="1">
            <a:defRPr sz="1000"/>
          </a:pPr>
          <a:endParaRPr lang="es-ES" sz="1000" b="0" i="0" strike="noStrike">
            <a:solidFill>
              <a:srgbClr val="000000"/>
            </a:solidFill>
            <a:latin typeface="Arial"/>
            <a:cs typeface="Arial"/>
          </a:endParaRPr>
        </a:p>
        <a:p>
          <a:pPr algn="l" rtl="1">
            <a:defRPr sz="1000"/>
          </a:pPr>
          <a:r>
            <a:rPr lang="es-ES" sz="1000" b="0" i="0" strike="noStrike">
              <a:solidFill>
                <a:srgbClr val="000000"/>
              </a:solidFill>
              <a:latin typeface="Arial"/>
              <a:cs typeface="Arial"/>
            </a:rPr>
            <a:t>ACEPTAMOS TODOS LOS TERMINOS Y CONDICIONES ESTABLECIDOS EN LA PRESENTE FACTURA PROFORMA :</a:t>
          </a:r>
        </a:p>
        <a:p>
          <a:pPr algn="l" rtl="1">
            <a:defRPr sz="1000"/>
          </a:pPr>
          <a:endParaRPr lang="es-ES" sz="1000" b="0" i="0" strike="noStrike">
            <a:solidFill>
              <a:srgbClr val="000000"/>
            </a:solidFill>
            <a:latin typeface="Arial"/>
            <a:cs typeface="Arial"/>
          </a:endParaRPr>
        </a:p>
      </xdr:txBody>
    </xdr:sp>
    <xdr:clientData/>
  </xdr:twoCellAnchor>
  <xdr:twoCellAnchor editAs="oneCell">
    <xdr:from>
      <xdr:col>10</xdr:col>
      <xdr:colOff>275949</xdr:colOff>
      <xdr:row>1</xdr:row>
      <xdr:rowOff>123825</xdr:rowOff>
    </xdr:from>
    <xdr:to>
      <xdr:col>11</xdr:col>
      <xdr:colOff>790576</xdr:colOff>
      <xdr:row>4</xdr:row>
      <xdr:rowOff>190500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0181949" y="142875"/>
          <a:ext cx="1981477" cy="742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51954</xdr:colOff>
      <xdr:row>1</xdr:row>
      <xdr:rowOff>40631</xdr:rowOff>
    </xdr:from>
    <xdr:to>
      <xdr:col>15</xdr:col>
      <xdr:colOff>141880</xdr:colOff>
      <xdr:row>29</xdr:row>
      <xdr:rowOff>69273</xdr:rowOff>
    </xdr:to>
    <xdr:pic>
      <xdr:nvPicPr>
        <xdr:cNvPr id="9" name="Imagen 8" descr="Recorte de pantalla">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954" y="352358"/>
          <a:ext cx="11996176" cy="5605097"/>
        </a:xfrm>
        <a:prstGeom prst="rect">
          <a:avLst/>
        </a:prstGeom>
      </xdr:spPr>
    </xdr:pic>
    <xdr:clientData/>
  </xdr:twoCellAnchor>
  <xdr:twoCellAnchor editAs="oneCell">
    <xdr:from>
      <xdr:col>0</xdr:col>
      <xdr:colOff>34636</xdr:colOff>
      <xdr:row>28</xdr:row>
      <xdr:rowOff>182888</xdr:rowOff>
    </xdr:from>
    <xdr:to>
      <xdr:col>15</xdr:col>
      <xdr:colOff>225136</xdr:colOff>
      <xdr:row>46</xdr:row>
      <xdr:rowOff>57414</xdr:rowOff>
    </xdr:to>
    <xdr:pic>
      <xdr:nvPicPr>
        <xdr:cNvPr id="10" name="Imagen 9" descr="Recorte de pantalla">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36" y="5871911"/>
          <a:ext cx="12096750" cy="3459389"/>
        </a:xfrm>
        <a:prstGeom prst="rect">
          <a:avLst/>
        </a:prstGeom>
      </xdr:spPr>
    </xdr:pic>
    <xdr:clientData/>
  </xdr:twoCellAnchor>
  <xdr:twoCellAnchor editAs="oneCell">
    <xdr:from>
      <xdr:col>1</xdr:col>
      <xdr:colOff>60613</xdr:colOff>
      <xdr:row>47</xdr:row>
      <xdr:rowOff>190500</xdr:rowOff>
    </xdr:from>
    <xdr:to>
      <xdr:col>16</xdr:col>
      <xdr:colOff>478249</xdr:colOff>
      <xdr:row>61</xdr:row>
      <xdr:rowOff>2960</xdr:rowOff>
    </xdr:to>
    <xdr:pic>
      <xdr:nvPicPr>
        <xdr:cNvPr id="11" name="Imagen 10" descr="Recorte de pantalla">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613" y="9152659"/>
          <a:ext cx="12096751" cy="2600688"/>
        </a:xfrm>
        <a:prstGeom prst="rect">
          <a:avLst/>
        </a:prstGeom>
      </xdr:spPr>
    </xdr:pic>
    <xdr:clientData/>
  </xdr:twoCellAnchor>
  <xdr:twoCellAnchor editAs="oneCell">
    <xdr:from>
      <xdr:col>1</xdr:col>
      <xdr:colOff>190500</xdr:colOff>
      <xdr:row>60</xdr:row>
      <xdr:rowOff>190500</xdr:rowOff>
    </xdr:from>
    <xdr:to>
      <xdr:col>14</xdr:col>
      <xdr:colOff>66610</xdr:colOff>
      <xdr:row>88</xdr:row>
      <xdr:rowOff>82157</xdr:rowOff>
    </xdr:to>
    <xdr:pic>
      <xdr:nvPicPr>
        <xdr:cNvPr id="12" name="Imagen 11" descr="Recorte de pantalla">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0500" y="11741727"/>
          <a:ext cx="10031225" cy="5468113"/>
        </a:xfrm>
        <a:prstGeom prst="rect">
          <a:avLst/>
        </a:prstGeom>
      </xdr:spPr>
    </xdr:pic>
    <xdr:clientData/>
  </xdr:twoCellAnchor>
  <xdr:twoCellAnchor editAs="oneCell">
    <xdr:from>
      <xdr:col>14</xdr:col>
      <xdr:colOff>248948</xdr:colOff>
      <xdr:row>61</xdr:row>
      <xdr:rowOff>8660</xdr:rowOff>
    </xdr:from>
    <xdr:to>
      <xdr:col>16</xdr:col>
      <xdr:colOff>277740</xdr:colOff>
      <xdr:row>87</xdr:row>
      <xdr:rowOff>127162</xdr:rowOff>
    </xdr:to>
    <xdr:pic>
      <xdr:nvPicPr>
        <xdr:cNvPr id="14" name="Imagen 13" descr="Recorte de pantalla">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154948" y="11950629"/>
          <a:ext cx="1552792" cy="5381064"/>
        </a:xfrm>
        <a:prstGeom prst="rect">
          <a:avLst/>
        </a:prstGeom>
      </xdr:spPr>
    </xdr:pic>
    <xdr:clientData/>
  </xdr:twoCellAnchor>
  <xdr:twoCellAnchor editAs="oneCell">
    <xdr:from>
      <xdr:col>15</xdr:col>
      <xdr:colOff>189890</xdr:colOff>
      <xdr:row>0</xdr:row>
      <xdr:rowOff>270485</xdr:rowOff>
    </xdr:from>
    <xdr:to>
      <xdr:col>21</xdr:col>
      <xdr:colOff>57160</xdr:colOff>
      <xdr:row>27</xdr:row>
      <xdr:rowOff>16481</xdr:rowOff>
    </xdr:to>
    <xdr:pic>
      <xdr:nvPicPr>
        <xdr:cNvPr id="15" name="Imagen 14" descr="Recorte de pantalla">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096140" y="270485"/>
          <a:ext cx="4439270" cy="5204554"/>
        </a:xfrm>
        <a:prstGeom prst="rect">
          <a:avLst/>
        </a:prstGeom>
      </xdr:spPr>
    </xdr:pic>
    <xdr:clientData/>
  </xdr:twoCellAnchor>
  <xdr:twoCellAnchor editAs="oneCell">
    <xdr:from>
      <xdr:col>15</xdr:col>
      <xdr:colOff>161802</xdr:colOff>
      <xdr:row>27</xdr:row>
      <xdr:rowOff>127000</xdr:rowOff>
    </xdr:from>
    <xdr:to>
      <xdr:col>20</xdr:col>
      <xdr:colOff>660887</xdr:colOff>
      <xdr:row>46</xdr:row>
      <xdr:rowOff>33851</xdr:rowOff>
    </xdr:to>
    <xdr:pic>
      <xdr:nvPicPr>
        <xdr:cNvPr id="16" name="Imagen 15" descr="Recorte de pantalla">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068052" y="5585558"/>
          <a:ext cx="4309085" cy="3665562"/>
        </a:xfrm>
        <a:prstGeom prst="rect">
          <a:avLst/>
        </a:prstGeom>
      </xdr:spPr>
    </xdr:pic>
    <xdr:clientData/>
  </xdr:twoCellAnchor>
  <xdr:twoCellAnchor editAs="oneCell">
    <xdr:from>
      <xdr:col>15</xdr:col>
      <xdr:colOff>137381</xdr:colOff>
      <xdr:row>47</xdr:row>
      <xdr:rowOff>9158</xdr:rowOff>
    </xdr:from>
    <xdr:to>
      <xdr:col>21</xdr:col>
      <xdr:colOff>623862</xdr:colOff>
      <xdr:row>59</xdr:row>
      <xdr:rowOff>104144</xdr:rowOff>
    </xdr:to>
    <xdr:pic>
      <xdr:nvPicPr>
        <xdr:cNvPr id="17" name="Imagen 16" descr="Recorte de pantalla">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043631" y="9424254"/>
          <a:ext cx="5058481" cy="2468909"/>
        </a:xfrm>
        <a:prstGeom prst="rect">
          <a:avLst/>
        </a:prstGeom>
      </xdr:spPr>
    </xdr:pic>
    <xdr:clientData/>
  </xdr:twoCellAnchor>
  <xdr:twoCellAnchor editAs="oneCell">
    <xdr:from>
      <xdr:col>1</xdr:col>
      <xdr:colOff>69272</xdr:colOff>
      <xdr:row>88</xdr:row>
      <xdr:rowOff>103909</xdr:rowOff>
    </xdr:from>
    <xdr:to>
      <xdr:col>10</xdr:col>
      <xdr:colOff>219300</xdr:colOff>
      <xdr:row>101</xdr:row>
      <xdr:rowOff>133889</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9"/>
        <a:stretch>
          <a:fillRect/>
        </a:stretch>
      </xdr:blipFill>
      <xdr:spPr>
        <a:xfrm>
          <a:off x="1056408" y="17742477"/>
          <a:ext cx="7259142" cy="2619048"/>
        </a:xfrm>
        <a:prstGeom prst="rect">
          <a:avLst/>
        </a:prstGeom>
      </xdr:spPr>
    </xdr:pic>
    <xdr:clientData/>
  </xdr:twoCellAnchor>
  <xdr:twoCellAnchor editAs="oneCell">
    <xdr:from>
      <xdr:col>21</xdr:col>
      <xdr:colOff>432289</xdr:colOff>
      <xdr:row>46</xdr:row>
      <xdr:rowOff>69272</xdr:rowOff>
    </xdr:from>
    <xdr:to>
      <xdr:col>25</xdr:col>
      <xdr:colOff>22384</xdr:colOff>
      <xdr:row>61</xdr:row>
      <xdr:rowOff>91409</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0"/>
        <a:stretch>
          <a:fillRect/>
        </a:stretch>
      </xdr:blipFill>
      <xdr:spPr>
        <a:xfrm>
          <a:off x="16910539" y="9286541"/>
          <a:ext cx="2638095" cy="2989541"/>
        </a:xfrm>
        <a:prstGeom prst="rect">
          <a:avLst/>
        </a:prstGeom>
      </xdr:spPr>
    </xdr:pic>
    <xdr:clientData/>
  </xdr:twoCellAnchor>
  <xdr:twoCellAnchor editAs="oneCell">
    <xdr:from>
      <xdr:col>18</xdr:col>
      <xdr:colOff>603471</xdr:colOff>
      <xdr:row>47</xdr:row>
      <xdr:rowOff>45294</xdr:rowOff>
    </xdr:from>
    <xdr:to>
      <xdr:col>21</xdr:col>
      <xdr:colOff>542858</xdr:colOff>
      <xdr:row>61</xdr:row>
      <xdr:rowOff>179543</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1"/>
        <a:stretch>
          <a:fillRect/>
        </a:stretch>
      </xdr:blipFill>
      <xdr:spPr>
        <a:xfrm>
          <a:off x="14795721" y="9460390"/>
          <a:ext cx="2225387" cy="2903826"/>
        </a:xfrm>
        <a:prstGeom prst="rect">
          <a:avLst/>
        </a:prstGeom>
      </xdr:spPr>
    </xdr:pic>
    <xdr:clientData/>
  </xdr:twoCellAnchor>
  <xdr:twoCellAnchor editAs="oneCell">
    <xdr:from>
      <xdr:col>0</xdr:col>
      <xdr:colOff>25978</xdr:colOff>
      <xdr:row>1</xdr:row>
      <xdr:rowOff>131884</xdr:rowOff>
    </xdr:from>
    <xdr:to>
      <xdr:col>1</xdr:col>
      <xdr:colOff>551811</xdr:colOff>
      <xdr:row>4</xdr:row>
      <xdr:rowOff>83879</xdr:rowOff>
    </xdr:to>
    <xdr:pic>
      <xdr:nvPicPr>
        <xdr:cNvPr id="6" name="Imagen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2"/>
        <a:stretch>
          <a:fillRect/>
        </a:stretch>
      </xdr:blipFill>
      <xdr:spPr>
        <a:xfrm>
          <a:off x="25978" y="443611"/>
          <a:ext cx="1512969" cy="549473"/>
        </a:xfrm>
        <a:prstGeom prst="rect">
          <a:avLst/>
        </a:prstGeom>
      </xdr:spPr>
    </xdr:pic>
    <xdr:clientData/>
  </xdr:twoCellAnchor>
  <xdr:twoCellAnchor editAs="oneCell">
    <xdr:from>
      <xdr:col>6</xdr:col>
      <xdr:colOff>727363</xdr:colOff>
      <xdr:row>55</xdr:row>
      <xdr:rowOff>112569</xdr:rowOff>
    </xdr:from>
    <xdr:to>
      <xdr:col>8</xdr:col>
      <xdr:colOff>606136</xdr:colOff>
      <xdr:row>60</xdr:row>
      <xdr:rowOff>42314</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3"/>
        <a:stretch>
          <a:fillRect/>
        </a:stretch>
      </xdr:blipFill>
      <xdr:spPr>
        <a:xfrm>
          <a:off x="5775613" y="11178887"/>
          <a:ext cx="1402773" cy="925541"/>
        </a:xfrm>
        <a:prstGeom prst="rect">
          <a:avLst/>
        </a:prstGeom>
      </xdr:spPr>
    </xdr:pic>
    <xdr:clientData/>
  </xdr:twoCellAnchor>
  <xdr:twoCellAnchor editAs="oneCell">
    <xdr:from>
      <xdr:col>20</xdr:col>
      <xdr:colOff>144539</xdr:colOff>
      <xdr:row>53</xdr:row>
      <xdr:rowOff>177845</xdr:rowOff>
    </xdr:from>
    <xdr:to>
      <xdr:col>21</xdr:col>
      <xdr:colOff>115872</xdr:colOff>
      <xdr:row>58</xdr:row>
      <xdr:rowOff>48717</xdr:rowOff>
    </xdr:to>
    <xdr:pic>
      <xdr:nvPicPr>
        <xdr:cNvPr id="7" name="Imagen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4"/>
        <a:stretch>
          <a:fillRect/>
        </a:stretch>
      </xdr:blipFill>
      <xdr:spPr>
        <a:xfrm>
          <a:off x="15860789" y="10845845"/>
          <a:ext cx="733333" cy="866667"/>
        </a:xfrm>
        <a:prstGeom prst="rect">
          <a:avLst/>
        </a:prstGeom>
      </xdr:spPr>
    </xdr:pic>
    <xdr:clientData/>
  </xdr:twoCellAnchor>
  <xdr:twoCellAnchor editAs="oneCell">
    <xdr:from>
      <xdr:col>11</xdr:col>
      <xdr:colOff>736022</xdr:colOff>
      <xdr:row>89</xdr:row>
      <xdr:rowOff>129887</xdr:rowOff>
    </xdr:from>
    <xdr:to>
      <xdr:col>19</xdr:col>
      <xdr:colOff>297165</xdr:colOff>
      <xdr:row>104</xdr:row>
      <xdr:rowOff>152024</xdr:rowOff>
    </xdr:to>
    <xdr:pic>
      <xdr:nvPicPr>
        <xdr:cNvPr id="8" name="Imagen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5"/>
        <a:stretch>
          <a:fillRect/>
        </a:stretch>
      </xdr:blipFill>
      <xdr:spPr>
        <a:xfrm>
          <a:off x="9594272" y="17967614"/>
          <a:ext cx="5657143" cy="30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32</xdr:col>
      <xdr:colOff>19051</xdr:colOff>
      <xdr:row>13</xdr:row>
      <xdr:rowOff>47625</xdr:rowOff>
    </xdr:from>
    <xdr:ext cx="1738399" cy="1282172"/>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384501" y="1838325"/>
          <a:ext cx="1738399" cy="1282172"/>
        </a:xfrm>
        <a:prstGeom prst="rect">
          <a:avLst/>
        </a:prstGeom>
      </xdr:spPr>
    </xdr:pic>
    <xdr:clientData/>
  </xdr:oneCellAnchor>
  <xdr:twoCellAnchor editAs="oneCell">
    <xdr:from>
      <xdr:col>31</xdr:col>
      <xdr:colOff>123826</xdr:colOff>
      <xdr:row>0</xdr:row>
      <xdr:rowOff>323850</xdr:rowOff>
    </xdr:from>
    <xdr:to>
      <xdr:col>34</xdr:col>
      <xdr:colOff>180976</xdr:colOff>
      <xdr:row>5</xdr:row>
      <xdr:rowOff>200138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7727276" y="323850"/>
          <a:ext cx="2343150" cy="809738"/>
        </a:xfrm>
        <a:prstGeom prst="rect">
          <a:avLst/>
        </a:prstGeom>
      </xdr:spPr>
    </xdr:pic>
    <xdr:clientData/>
  </xdr:twoCellAnchor>
  <xdr:twoCellAnchor editAs="oneCell">
    <xdr:from>
      <xdr:col>28</xdr:col>
      <xdr:colOff>28578</xdr:colOff>
      <xdr:row>0</xdr:row>
      <xdr:rowOff>295274</xdr:rowOff>
    </xdr:from>
    <xdr:to>
      <xdr:col>28</xdr:col>
      <xdr:colOff>318231</xdr:colOff>
      <xdr:row>3</xdr:row>
      <xdr:rowOff>66674</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rot="16200000">
          <a:off x="25324167" y="345710"/>
          <a:ext cx="390525" cy="289653"/>
        </a:xfrm>
        <a:prstGeom prst="rect">
          <a:avLst/>
        </a:prstGeom>
      </xdr:spPr>
    </xdr:pic>
    <xdr:clientData/>
  </xdr:twoCellAnchor>
  <xdr:twoCellAnchor editAs="oneCell">
    <xdr:from>
      <xdr:col>8</xdr:col>
      <xdr:colOff>838200</xdr:colOff>
      <xdr:row>10</xdr:row>
      <xdr:rowOff>19049</xdr:rowOff>
    </xdr:from>
    <xdr:to>
      <xdr:col>13</xdr:col>
      <xdr:colOff>314325</xdr:colOff>
      <xdr:row>25</xdr:row>
      <xdr:rowOff>14275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267575" y="1666874"/>
          <a:ext cx="1971675" cy="1795451"/>
        </a:xfrm>
        <a:prstGeom prst="rect">
          <a:avLst/>
        </a:prstGeom>
      </xdr:spPr>
    </xdr:pic>
    <xdr:clientData/>
  </xdr:twoCellAnchor>
  <xdr:twoCellAnchor editAs="oneCell">
    <xdr:from>
      <xdr:col>13</xdr:col>
      <xdr:colOff>1343025</xdr:colOff>
      <xdr:row>0</xdr:row>
      <xdr:rowOff>104775</xdr:rowOff>
    </xdr:from>
    <xdr:to>
      <xdr:col>15</xdr:col>
      <xdr:colOff>123825</xdr:colOff>
      <xdr:row>5</xdr:row>
      <xdr:rowOff>85725</xdr:rowOff>
    </xdr:to>
    <xdr:pic>
      <xdr:nvPicPr>
        <xdr:cNvPr id="6" name="Imagen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10267950" y="104775"/>
          <a:ext cx="1895475" cy="914400"/>
        </a:xfrm>
        <a:prstGeom prst="rect">
          <a:avLst/>
        </a:prstGeom>
      </xdr:spPr>
    </xdr:pic>
    <xdr:clientData/>
  </xdr:twoCellAnchor>
  <xdr:twoCellAnchor editAs="oneCell">
    <xdr:from>
      <xdr:col>7</xdr:col>
      <xdr:colOff>304800</xdr:colOff>
      <xdr:row>0</xdr:row>
      <xdr:rowOff>104775</xdr:rowOff>
    </xdr:from>
    <xdr:to>
      <xdr:col>10</xdr:col>
      <xdr:colOff>37870</xdr:colOff>
      <xdr:row>1</xdr:row>
      <xdr:rowOff>0</xdr:rowOff>
    </xdr:to>
    <xdr:pic>
      <xdr:nvPicPr>
        <xdr:cNvPr id="7" name="Imagen 6">
          <a:hlinkClick xmlns:r="http://schemas.openxmlformats.org/officeDocument/2006/relationships" r:id="rId5"/>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5638800" y="104775"/>
          <a:ext cx="1828570" cy="238125"/>
        </a:xfrm>
        <a:prstGeom prst="rect">
          <a:avLst/>
        </a:prstGeom>
      </xdr:spPr>
    </xdr:pic>
    <xdr:clientData/>
  </xdr:twoCellAnchor>
  <xdr:twoCellAnchor editAs="oneCell">
    <xdr:from>
      <xdr:col>7</xdr:col>
      <xdr:colOff>295275</xdr:colOff>
      <xdr:row>3</xdr:row>
      <xdr:rowOff>228600</xdr:rowOff>
    </xdr:from>
    <xdr:to>
      <xdr:col>8</xdr:col>
      <xdr:colOff>190375</xdr:colOff>
      <xdr:row>5</xdr:row>
      <xdr:rowOff>190465</xdr:rowOff>
    </xdr:to>
    <xdr:pic>
      <xdr:nvPicPr>
        <xdr:cNvPr id="8" name="Imagen 7">
          <a:hlinkClick xmlns:r="http://schemas.openxmlformats.org/officeDocument/2006/relationships" r:id="rId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8"/>
        <a:stretch>
          <a:fillRect/>
        </a:stretch>
      </xdr:blipFill>
      <xdr:spPr>
        <a:xfrm>
          <a:off x="5629275" y="847725"/>
          <a:ext cx="990475" cy="276190"/>
        </a:xfrm>
        <a:prstGeom prst="rect">
          <a:avLst/>
        </a:prstGeom>
      </xdr:spPr>
    </xdr:pic>
    <xdr:clientData/>
  </xdr:twoCellAnchor>
  <xdr:twoCellAnchor editAs="oneCell">
    <xdr:from>
      <xdr:col>7</xdr:col>
      <xdr:colOff>342900</xdr:colOff>
      <xdr:row>2</xdr:row>
      <xdr:rowOff>190500</xdr:rowOff>
    </xdr:from>
    <xdr:to>
      <xdr:col>10</xdr:col>
      <xdr:colOff>76200</xdr:colOff>
      <xdr:row>4</xdr:row>
      <xdr:rowOff>31672</xdr:rowOff>
    </xdr:to>
    <xdr:pic>
      <xdr:nvPicPr>
        <xdr:cNvPr id="9" name="Imagen 8">
          <a:hlinkClick xmlns:r="http://schemas.openxmlformats.org/officeDocument/2006/relationships" r:id="rId9"/>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0"/>
        <a:stretch>
          <a:fillRect/>
        </a:stretch>
      </xdr:blipFill>
      <xdr:spPr>
        <a:xfrm>
          <a:off x="5676900" y="581025"/>
          <a:ext cx="1828800" cy="307897"/>
        </a:xfrm>
        <a:prstGeom prst="rect">
          <a:avLst/>
        </a:prstGeom>
      </xdr:spPr>
    </xdr:pic>
    <xdr:clientData/>
  </xdr:twoCellAnchor>
  <xdr:twoCellAnchor editAs="oneCell">
    <xdr:from>
      <xdr:col>7</xdr:col>
      <xdr:colOff>323850</xdr:colOff>
      <xdr:row>0</xdr:row>
      <xdr:rowOff>304800</xdr:rowOff>
    </xdr:from>
    <xdr:to>
      <xdr:col>9</xdr:col>
      <xdr:colOff>56939</xdr:colOff>
      <xdr:row>3</xdr:row>
      <xdr:rowOff>9485</xdr:rowOff>
    </xdr:to>
    <xdr:pic>
      <xdr:nvPicPr>
        <xdr:cNvPr id="10" name="Imagen 9">
          <a:hlinkClick xmlns:r="http://schemas.openxmlformats.org/officeDocument/2006/relationships" r:id="rId11"/>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2"/>
        <a:stretch>
          <a:fillRect/>
        </a:stretch>
      </xdr:blipFill>
      <xdr:spPr>
        <a:xfrm>
          <a:off x="5657850" y="304800"/>
          <a:ext cx="1676189" cy="3238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433916</xdr:colOff>
      <xdr:row>4</xdr:row>
      <xdr:rowOff>52918</xdr:rowOff>
    </xdr:from>
    <xdr:to>
      <xdr:col>14</xdr:col>
      <xdr:colOff>345844</xdr:colOff>
      <xdr:row>6</xdr:row>
      <xdr:rowOff>25370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stretch>
          <a:fillRect/>
        </a:stretch>
      </xdr:blipFill>
      <xdr:spPr>
        <a:xfrm>
          <a:off x="11568641" y="1110193"/>
          <a:ext cx="1816928" cy="239152"/>
        </a:xfrm>
        <a:prstGeom prst="rect">
          <a:avLst/>
        </a:prstGeom>
      </xdr:spPr>
    </xdr:pic>
    <xdr:clientData/>
  </xdr:twoCellAnchor>
  <xdr:twoCellAnchor editAs="oneCell">
    <xdr:from>
      <xdr:col>12</xdr:col>
      <xdr:colOff>423336</xdr:colOff>
      <xdr:row>6</xdr:row>
      <xdr:rowOff>117476</xdr:rowOff>
    </xdr:from>
    <xdr:to>
      <xdr:col>13</xdr:col>
      <xdr:colOff>539751</xdr:colOff>
      <xdr:row>7</xdr:row>
      <xdr:rowOff>112334</xdr:rowOff>
    </xdr:to>
    <xdr:pic>
      <xdr:nvPicPr>
        <xdr:cNvPr id="3" name="Imagen 2">
          <a:hlinkClick xmlns:r="http://schemas.openxmlformats.org/officeDocument/2006/relationships" r:id="rId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4"/>
        <a:stretch>
          <a:fillRect/>
        </a:stretch>
      </xdr:blipFill>
      <xdr:spPr>
        <a:xfrm>
          <a:off x="11567586" y="1450976"/>
          <a:ext cx="1015998" cy="280608"/>
        </a:xfrm>
        <a:prstGeom prst="rect">
          <a:avLst/>
        </a:prstGeom>
      </xdr:spPr>
    </xdr:pic>
    <xdr:clientData/>
  </xdr:twoCellAnchor>
  <xdr:twoCellAnchor editAs="oneCell">
    <xdr:from>
      <xdr:col>12</xdr:col>
      <xdr:colOff>313386</xdr:colOff>
      <xdr:row>0</xdr:row>
      <xdr:rowOff>31749</xdr:rowOff>
    </xdr:from>
    <xdr:to>
      <xdr:col>14</xdr:col>
      <xdr:colOff>374492</xdr:colOff>
      <xdr:row>3</xdr:row>
      <xdr:rowOff>0</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5"/>
        <a:stretch>
          <a:fillRect/>
        </a:stretch>
      </xdr:blipFill>
      <xdr:spPr>
        <a:xfrm>
          <a:off x="11448111" y="31749"/>
          <a:ext cx="1966106" cy="796926"/>
        </a:xfrm>
        <a:prstGeom prst="rect">
          <a:avLst/>
        </a:prstGeom>
      </xdr:spPr>
    </xdr:pic>
    <xdr:clientData/>
  </xdr:twoCellAnchor>
  <xdr:twoCellAnchor editAs="oneCell">
    <xdr:from>
      <xdr:col>8</xdr:col>
      <xdr:colOff>42328</xdr:colOff>
      <xdr:row>10</xdr:row>
      <xdr:rowOff>68552</xdr:rowOff>
    </xdr:from>
    <xdr:to>
      <xdr:col>13</xdr:col>
      <xdr:colOff>169333</xdr:colOff>
      <xdr:row>15</xdr:row>
      <xdr:rowOff>72467</xdr:rowOff>
    </xdr:to>
    <xdr:pic>
      <xdr:nvPicPr>
        <xdr:cNvPr id="6" name="Imagen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6"/>
        <a:stretch>
          <a:fillRect/>
        </a:stretch>
      </xdr:blipFill>
      <xdr:spPr>
        <a:xfrm>
          <a:off x="7328953" y="2202152"/>
          <a:ext cx="4870455" cy="1127865"/>
        </a:xfrm>
        <a:prstGeom prst="rect">
          <a:avLst/>
        </a:prstGeom>
      </xdr:spPr>
    </xdr:pic>
    <xdr:clientData/>
  </xdr:twoCellAnchor>
  <xdr:twoCellAnchor editAs="oneCell">
    <xdr:from>
      <xdr:col>9</xdr:col>
      <xdr:colOff>179919</xdr:colOff>
      <xdr:row>15</xdr:row>
      <xdr:rowOff>150352</xdr:rowOff>
    </xdr:from>
    <xdr:to>
      <xdr:col>11</xdr:col>
      <xdr:colOff>412752</xdr:colOff>
      <xdr:row>22</xdr:row>
      <xdr:rowOff>21169</xdr:rowOff>
    </xdr:to>
    <xdr:pic>
      <xdr:nvPicPr>
        <xdr:cNvPr id="7" name="Imagen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7"/>
        <a:stretch>
          <a:fillRect/>
        </a:stretch>
      </xdr:blipFill>
      <xdr:spPr>
        <a:xfrm>
          <a:off x="8657169" y="3407902"/>
          <a:ext cx="1871133" cy="1299567"/>
        </a:xfrm>
        <a:prstGeom prst="rect">
          <a:avLst/>
        </a:prstGeom>
      </xdr:spPr>
    </xdr:pic>
    <xdr:clientData/>
  </xdr:twoCellAnchor>
  <xdr:twoCellAnchor editAs="oneCell">
    <xdr:from>
      <xdr:col>7</xdr:col>
      <xdr:colOff>273340</xdr:colOff>
      <xdr:row>15</xdr:row>
      <xdr:rowOff>243519</xdr:rowOff>
    </xdr:from>
    <xdr:to>
      <xdr:col>8</xdr:col>
      <xdr:colOff>959909</xdr:colOff>
      <xdr:row>22</xdr:row>
      <xdr:rowOff>179917</xdr:rowOff>
    </xdr:to>
    <xdr:pic>
      <xdr:nvPicPr>
        <xdr:cNvPr id="8" name="Imagen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8"/>
        <a:stretch>
          <a:fillRect/>
        </a:stretch>
      </xdr:blipFill>
      <xdr:spPr>
        <a:xfrm>
          <a:off x="6521740" y="3501069"/>
          <a:ext cx="1724794" cy="1365148"/>
        </a:xfrm>
        <a:prstGeom prst="rect">
          <a:avLst/>
        </a:prstGeom>
      </xdr:spPr>
    </xdr:pic>
    <xdr:clientData/>
  </xdr:twoCellAnchor>
  <xdr:twoCellAnchor editAs="oneCell">
    <xdr:from>
      <xdr:col>11</xdr:col>
      <xdr:colOff>740833</xdr:colOff>
      <xdr:row>15</xdr:row>
      <xdr:rowOff>257484</xdr:rowOff>
    </xdr:from>
    <xdr:to>
      <xdr:col>14</xdr:col>
      <xdr:colOff>645583</xdr:colOff>
      <xdr:row>22</xdr:row>
      <xdr:rowOff>135263</xdr:rowOff>
    </xdr:to>
    <xdr:pic>
      <xdr:nvPicPr>
        <xdr:cNvPr id="9" name="Imagen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9"/>
        <a:stretch>
          <a:fillRect/>
        </a:stretch>
      </xdr:blipFill>
      <xdr:spPr>
        <a:xfrm>
          <a:off x="10856383" y="3515034"/>
          <a:ext cx="2828925" cy="1306529"/>
        </a:xfrm>
        <a:prstGeom prst="rect">
          <a:avLst/>
        </a:prstGeom>
      </xdr:spPr>
    </xdr:pic>
    <xdr:clientData/>
  </xdr:twoCellAnchor>
  <xdr:twoCellAnchor editAs="oneCell">
    <xdr:from>
      <xdr:col>13</xdr:col>
      <xdr:colOff>497417</xdr:colOff>
      <xdr:row>2</xdr:row>
      <xdr:rowOff>222250</xdr:rowOff>
    </xdr:from>
    <xdr:to>
      <xdr:col>14</xdr:col>
      <xdr:colOff>339619</xdr:colOff>
      <xdr:row>3</xdr:row>
      <xdr:rowOff>188357</xdr:rowOff>
    </xdr:to>
    <xdr:pic>
      <xdr:nvPicPr>
        <xdr:cNvPr id="10" name="Imagen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0"/>
        <a:stretch>
          <a:fillRect/>
        </a:stretch>
      </xdr:blipFill>
      <xdr:spPr>
        <a:xfrm>
          <a:off x="12527492" y="803275"/>
          <a:ext cx="851852" cy="2137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jaime/Desktop/tarifas%202024/prototipo/Tarifa%20Nacional%20%20IN&amp;OUT%20DESIGN%20PROTOT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Users\rodrigosuarez\Documents\Tecnoperfiles\TARIFAS%202023\Septiembre%2023\AA%20TARIFA%20SEPTIEMBRE%202023%20NACIO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MUCHTEK"/>
      <sheetName val="TARIFA MASTER"/>
      <sheetName val="Planilla de Pedidos "/>
      <sheetName val="PESOS"/>
      <sheetName val=" WALL PANELLS INT"/>
      <sheetName val="WALL PANELS EXT"/>
      <sheetName val=" CIELORRASO INT "/>
      <sheetName val=" CIELORRASO EXT"/>
      <sheetName val="IN OUT DESING"/>
      <sheetName val="MACHIMBRE"/>
      <sheetName val="REMATES"/>
      <sheetName val="COVER PROFILE"/>
      <sheetName val="tubulares combinados"/>
      <sheetName val="ROTULA"/>
      <sheetName val="TUBULAR 28 x 23"/>
      <sheetName val="TUBULAR 38 X 38"/>
      <sheetName val="TUBULAR 58 X 58"/>
      <sheetName val="TUBULAR 76 X 38"/>
      <sheetName val="TUBULAR 63 X 127"/>
      <sheetName val="TUBULAR 127 X 127"/>
      <sheetName val="ZOCALOS"/>
      <sheetName val="DECK"/>
      <sheetName val="PISOS"/>
    </sheetNames>
    <sheetDataSet>
      <sheetData sheetId="0"/>
      <sheetData sheetId="1"/>
      <sheetData sheetId="2">
        <row r="2">
          <cell r="C2" t="str">
            <v>Codigo</v>
          </cell>
        </row>
        <row r="46">
          <cell r="C46">
            <v>913052830</v>
          </cell>
          <cell r="D46" t="str">
            <v>Remate interior 40x10 mm</v>
          </cell>
          <cell r="E46" t="str">
            <v>MARRON</v>
          </cell>
          <cell r="F46" t="str">
            <v>MARFIL</v>
          </cell>
          <cell r="G46">
            <v>1.30453526064</v>
          </cell>
          <cell r="H46">
            <v>10</v>
          </cell>
          <cell r="I46" t="str">
            <v>tira</v>
          </cell>
          <cell r="J46">
            <v>5.8</v>
          </cell>
          <cell r="K46">
            <v>7.5663045117119996</v>
          </cell>
        </row>
        <row r="47">
          <cell r="C47">
            <v>913050010</v>
          </cell>
          <cell r="D47" t="str">
            <v>Remate interior 40x10 mm</v>
          </cell>
          <cell r="E47" t="str">
            <v>GENERICA</v>
          </cell>
          <cell r="F47" t="str">
            <v>GOLDEN OAK</v>
          </cell>
          <cell r="G47">
            <v>2.6184556670400005</v>
          </cell>
          <cell r="H47">
            <v>10</v>
          </cell>
          <cell r="I47" t="str">
            <v>tira</v>
          </cell>
          <cell r="J47">
            <v>5.8</v>
          </cell>
          <cell r="K47">
            <v>15.187042868832002</v>
          </cell>
        </row>
        <row r="48">
          <cell r="C48">
            <v>913050020</v>
          </cell>
          <cell r="D48" t="str">
            <v>Remate interior 40x10 mm discont. 90 dias</v>
          </cell>
          <cell r="E48" t="str">
            <v>GENERICA</v>
          </cell>
          <cell r="F48" t="str">
            <v>NATURAL OAK</v>
          </cell>
          <cell r="G48">
            <v>3.51</v>
          </cell>
          <cell r="H48">
            <v>10</v>
          </cell>
          <cell r="I48" t="str">
            <v>tira</v>
          </cell>
          <cell r="J48">
            <v>5.8</v>
          </cell>
          <cell r="K48">
            <v>20.357999999999997</v>
          </cell>
        </row>
        <row r="49">
          <cell r="C49">
            <v>913050280</v>
          </cell>
          <cell r="D49" t="str">
            <v>Remate interior 40x10 mm</v>
          </cell>
          <cell r="E49" t="str">
            <v>GENERICA</v>
          </cell>
          <cell r="F49" t="str">
            <v>JET BLACK</v>
          </cell>
          <cell r="G49">
            <v>3.0661271197920006</v>
          </cell>
          <cell r="H49">
            <v>10</v>
          </cell>
          <cell r="I49" t="str">
            <v>tira</v>
          </cell>
          <cell r="J49">
            <v>5.8</v>
          </cell>
          <cell r="K49">
            <v>17.783537294793604</v>
          </cell>
        </row>
        <row r="50">
          <cell r="C50">
            <v>913055280</v>
          </cell>
          <cell r="D50" t="str">
            <v>Remate interior 40x10 mm</v>
          </cell>
          <cell r="E50" t="str">
            <v>GRIS</v>
          </cell>
          <cell r="F50" t="str">
            <v>JET BLACK M . N</v>
          </cell>
          <cell r="G50">
            <v>3.0661271197920006</v>
          </cell>
          <cell r="H50">
            <v>10</v>
          </cell>
          <cell r="I50" t="str">
            <v>tira</v>
          </cell>
          <cell r="J50">
            <v>5.8</v>
          </cell>
          <cell r="K50">
            <v>17.783537294793604</v>
          </cell>
        </row>
        <row r="51">
          <cell r="C51">
            <v>913050090</v>
          </cell>
          <cell r="D51" t="str">
            <v>Remate interior 40x10 mm</v>
          </cell>
          <cell r="E51" t="str">
            <v>GENERICA</v>
          </cell>
          <cell r="F51" t="str">
            <v>GRIS METALIZADO</v>
          </cell>
          <cell r="G51">
            <v>2.7873882907200005</v>
          </cell>
          <cell r="H51">
            <v>10</v>
          </cell>
          <cell r="I51" t="str">
            <v>tira</v>
          </cell>
          <cell r="J51">
            <v>5.8</v>
          </cell>
          <cell r="K51">
            <v>16.166852086176004</v>
          </cell>
        </row>
        <row r="52">
          <cell r="C52">
            <v>913050100</v>
          </cell>
          <cell r="D52" t="str">
            <v>Remate interior 40x10 mm</v>
          </cell>
          <cell r="E52" t="str">
            <v>GENERICA</v>
          </cell>
          <cell r="F52" t="str">
            <v>NOGAL</v>
          </cell>
          <cell r="G52">
            <v>2.5621447924800003</v>
          </cell>
          <cell r="H52">
            <v>10</v>
          </cell>
          <cell r="I52" t="str">
            <v>tira</v>
          </cell>
          <cell r="J52">
            <v>5.8</v>
          </cell>
          <cell r="K52">
            <v>14.860439796384002</v>
          </cell>
        </row>
        <row r="53">
          <cell r="C53">
            <v>913050110</v>
          </cell>
          <cell r="D53" t="str">
            <v>Remate interior 40x10 mm</v>
          </cell>
          <cell r="E53" t="str">
            <v>GENERICA</v>
          </cell>
          <cell r="F53" t="str">
            <v>GRIS GRAFITO</v>
          </cell>
          <cell r="G53">
            <v>2.5621447924800003</v>
          </cell>
          <cell r="H53">
            <v>10</v>
          </cell>
          <cell r="I53" t="str">
            <v>tira</v>
          </cell>
          <cell r="J53">
            <v>5.8</v>
          </cell>
          <cell r="K53">
            <v>14.860439796384002</v>
          </cell>
        </row>
        <row r="54">
          <cell r="C54">
            <v>913050120</v>
          </cell>
          <cell r="D54" t="str">
            <v>Remate interior 40x10 mm</v>
          </cell>
          <cell r="E54" t="str">
            <v>GENERICA</v>
          </cell>
          <cell r="F54" t="str">
            <v>SCHWARTZBRAUN</v>
          </cell>
          <cell r="G54">
            <v>3.5926337969280002</v>
          </cell>
          <cell r="H54">
            <v>10</v>
          </cell>
          <cell r="I54" t="str">
            <v>tira</v>
          </cell>
          <cell r="J54">
            <v>5.8</v>
          </cell>
          <cell r="K54">
            <v>20.837276022182401</v>
          </cell>
        </row>
        <row r="55">
          <cell r="C55">
            <v>913050140</v>
          </cell>
          <cell r="D55" t="str">
            <v>Remate interior 40x10 mm</v>
          </cell>
          <cell r="E55" t="str">
            <v>GENERICA</v>
          </cell>
          <cell r="F55" t="str">
            <v>PELTRE</v>
          </cell>
          <cell r="G55">
            <v>2.7873882907200005</v>
          </cell>
          <cell r="H55">
            <v>10</v>
          </cell>
          <cell r="I55" t="str">
            <v>tira</v>
          </cell>
          <cell r="J55">
            <v>5.8</v>
          </cell>
          <cell r="K55">
            <v>16.166852086176004</v>
          </cell>
        </row>
        <row r="56">
          <cell r="C56">
            <v>913050250</v>
          </cell>
          <cell r="D56" t="str">
            <v>Remate interior 40x10 mm</v>
          </cell>
          <cell r="E56" t="str">
            <v>GENERICA</v>
          </cell>
          <cell r="F56" t="str">
            <v>WENGUE</v>
          </cell>
          <cell r="G56">
            <v>2.7873882907200005</v>
          </cell>
          <cell r="H56">
            <v>10</v>
          </cell>
          <cell r="I56" t="str">
            <v>tira</v>
          </cell>
          <cell r="J56">
            <v>5.8</v>
          </cell>
          <cell r="K56">
            <v>16.166852086176004</v>
          </cell>
        </row>
        <row r="57">
          <cell r="C57">
            <v>913050270</v>
          </cell>
          <cell r="D57" t="str">
            <v>Remate interior 40x10 mm</v>
          </cell>
          <cell r="E57" t="str">
            <v>GENERICA</v>
          </cell>
          <cell r="F57" t="str">
            <v>GREY OAK</v>
          </cell>
          <cell r="G57">
            <v>2.7873882907200005</v>
          </cell>
          <cell r="H57">
            <v>10</v>
          </cell>
          <cell r="I57" t="str">
            <v>tira</v>
          </cell>
          <cell r="J57">
            <v>5.8</v>
          </cell>
          <cell r="K57">
            <v>16.166852086176004</v>
          </cell>
        </row>
        <row r="58">
          <cell r="C58">
            <v>913050380</v>
          </cell>
          <cell r="D58" t="str">
            <v>Remate interior 40x10 mm</v>
          </cell>
          <cell r="E58" t="str">
            <v>GENERICA</v>
          </cell>
          <cell r="F58" t="str">
            <v>BLANCO ALTWEISSE</v>
          </cell>
          <cell r="G58">
            <v>1.4403993940819495</v>
          </cell>
          <cell r="H58">
            <v>10</v>
          </cell>
          <cell r="I58" t="str">
            <v>tira</v>
          </cell>
          <cell r="J58">
            <v>5.8</v>
          </cell>
          <cell r="K58">
            <v>8.3543164856753069</v>
          </cell>
        </row>
        <row r="59">
          <cell r="C59">
            <v>913050370</v>
          </cell>
          <cell r="D59" t="str">
            <v>Remate interior 40x10 mm</v>
          </cell>
          <cell r="E59" t="str">
            <v>GENERICA</v>
          </cell>
          <cell r="F59" t="str">
            <v>ALPINE</v>
          </cell>
          <cell r="G59">
            <v>1.2236333932351697</v>
          </cell>
          <cell r="H59">
            <v>10</v>
          </cell>
          <cell r="I59" t="str">
            <v>tira</v>
          </cell>
          <cell r="J59">
            <v>5.8</v>
          </cell>
          <cell r="K59">
            <v>7.0970736807639838</v>
          </cell>
        </row>
        <row r="60">
          <cell r="C60">
            <v>913050360</v>
          </cell>
          <cell r="D60" t="str">
            <v>Remate interior 40x10 mm</v>
          </cell>
          <cell r="E60" t="str">
            <v>GENERICA</v>
          </cell>
          <cell r="F60" t="str">
            <v>TOFFEE</v>
          </cell>
          <cell r="G60">
            <v>1.2015489523451102</v>
          </cell>
          <cell r="H60">
            <v>10</v>
          </cell>
          <cell r="I60" t="str">
            <v>tira</v>
          </cell>
          <cell r="J60">
            <v>5.8</v>
          </cell>
          <cell r="K60">
            <v>6.9689839236016384</v>
          </cell>
        </row>
        <row r="61">
          <cell r="C61">
            <v>913050390</v>
          </cell>
          <cell r="D61" t="str">
            <v>Remate interior 40x10 mm</v>
          </cell>
          <cell r="E61" t="str">
            <v>GENERICA</v>
          </cell>
          <cell r="F61" t="str">
            <v>GOLDBRONZE</v>
          </cell>
          <cell r="G61">
            <v>1.4403993940819495</v>
          </cell>
          <cell r="H61">
            <v>10</v>
          </cell>
          <cell r="I61" t="str">
            <v>tira</v>
          </cell>
          <cell r="J61">
            <v>5.8</v>
          </cell>
          <cell r="K61">
            <v>8.3543164856753069</v>
          </cell>
        </row>
        <row r="62">
          <cell r="C62">
            <v>913050240</v>
          </cell>
          <cell r="D62" t="str">
            <v>Remate interior 40x10 mm</v>
          </cell>
          <cell r="E62" t="str">
            <v>GENERICA</v>
          </cell>
          <cell r="F62" t="str">
            <v xml:space="preserve"> TURNER OAK</v>
          </cell>
          <cell r="G62">
            <v>3.3655132695359997</v>
          </cell>
          <cell r="H62">
            <v>10</v>
          </cell>
          <cell r="I62" t="str">
            <v>tira</v>
          </cell>
          <cell r="J62">
            <v>5.8</v>
          </cell>
          <cell r="K62">
            <v>19.519976963308796</v>
          </cell>
        </row>
        <row r="63">
          <cell r="C63">
            <v>913050180</v>
          </cell>
          <cell r="D63" t="str">
            <v>Remate interior 40x10 mm</v>
          </cell>
          <cell r="E63" t="str">
            <v>GENERICA</v>
          </cell>
          <cell r="F63" t="str">
            <v>LENGA</v>
          </cell>
          <cell r="G63">
            <v>2.6184556670400005</v>
          </cell>
          <cell r="H63">
            <v>10</v>
          </cell>
          <cell r="I63" t="str">
            <v>tira</v>
          </cell>
          <cell r="J63">
            <v>5.8</v>
          </cell>
          <cell r="K63">
            <v>15.187042868832002</v>
          </cell>
        </row>
        <row r="64">
          <cell r="C64">
            <v>913050070</v>
          </cell>
          <cell r="D64" t="str">
            <v>Remate interior 40x10 mm</v>
          </cell>
          <cell r="E64" t="str">
            <v>GENERICA</v>
          </cell>
          <cell r="F64" t="str">
            <v>Black Matt</v>
          </cell>
          <cell r="G64">
            <v>1.6606238591001188</v>
          </cell>
          <cell r="H64">
            <v>10</v>
          </cell>
          <cell r="I64" t="str">
            <v>tira</v>
          </cell>
          <cell r="J64">
            <v>5.8</v>
          </cell>
          <cell r="K64">
            <v>9.6316183827806885</v>
          </cell>
        </row>
        <row r="65">
          <cell r="C65">
            <v>913050410</v>
          </cell>
          <cell r="D65" t="str">
            <v>Remate interior 40x10 mm</v>
          </cell>
          <cell r="E65" t="str">
            <v>GENERICA</v>
          </cell>
          <cell r="F65" t="str">
            <v>Matex Kitami</v>
          </cell>
          <cell r="G65">
            <v>2.102024834005336</v>
          </cell>
          <cell r="H65">
            <v>10</v>
          </cell>
          <cell r="I65" t="str">
            <v>tira</v>
          </cell>
          <cell r="J65">
            <v>5.8</v>
          </cell>
          <cell r="K65">
            <v>12.191744037230949</v>
          </cell>
        </row>
        <row r="66">
          <cell r="C66">
            <v>913061000</v>
          </cell>
          <cell r="D66" t="str">
            <v>Remate interior 60x10 mm</v>
          </cell>
          <cell r="E66" t="str">
            <v>BLANCO</v>
          </cell>
          <cell r="F66" t="str">
            <v>BLANCO</v>
          </cell>
          <cell r="G66">
            <v>2.3212990122786774</v>
          </cell>
          <cell r="H66">
            <v>10</v>
          </cell>
          <cell r="I66" t="str">
            <v>tira</v>
          </cell>
          <cell r="J66">
            <v>5.8</v>
          </cell>
          <cell r="K66">
            <v>13.463534271216329</v>
          </cell>
        </row>
        <row r="67">
          <cell r="C67">
            <v>913062000</v>
          </cell>
          <cell r="D67" t="str">
            <v>Remate interior 60x10 mm</v>
          </cell>
          <cell r="E67" t="str">
            <v>MARFIL</v>
          </cell>
          <cell r="F67" t="str">
            <v>MARFIL</v>
          </cell>
          <cell r="G67">
            <v>1.365920674486137</v>
          </cell>
          <cell r="H67">
            <v>10</v>
          </cell>
          <cell r="I67" t="str">
            <v>tira</v>
          </cell>
          <cell r="J67">
            <v>5.8</v>
          </cell>
          <cell r="K67">
            <v>7.9223399120195941</v>
          </cell>
        </row>
        <row r="68">
          <cell r="C68">
            <v>913060010</v>
          </cell>
          <cell r="D68" t="str">
            <v>Remate interior 60x10 mm</v>
          </cell>
          <cell r="E68" t="str">
            <v>GENERICA</v>
          </cell>
          <cell r="F68" t="str">
            <v>GOLDEN OAK</v>
          </cell>
          <cell r="G68">
            <v>1.8230857141762453</v>
          </cell>
          <cell r="H68">
            <v>10</v>
          </cell>
          <cell r="I68" t="str">
            <v>tira</v>
          </cell>
          <cell r="J68">
            <v>5.8</v>
          </cell>
          <cell r="K68">
            <v>10.573897142222222</v>
          </cell>
        </row>
        <row r="69">
          <cell r="C69">
            <v>913060020</v>
          </cell>
          <cell r="D69" t="str">
            <v>Remate interior 60x10 mm discont. 90 dias</v>
          </cell>
          <cell r="E69" t="str">
            <v>GENERICA</v>
          </cell>
          <cell r="F69" t="str">
            <v>NATURAL OAK</v>
          </cell>
          <cell r="G69">
            <v>3.29</v>
          </cell>
          <cell r="H69">
            <v>10</v>
          </cell>
          <cell r="I69" t="str">
            <v>tira</v>
          </cell>
          <cell r="J69">
            <v>5.8</v>
          </cell>
          <cell r="K69">
            <v>19.082000000000001</v>
          </cell>
        </row>
        <row r="70">
          <cell r="C70">
            <v>913060280</v>
          </cell>
          <cell r="D70" t="str">
            <v>Remate interior 60x10 mm</v>
          </cell>
          <cell r="E70" t="str">
            <v>GENERICA</v>
          </cell>
          <cell r="F70" t="str">
            <v>JET BLACK</v>
          </cell>
          <cell r="G70">
            <v>2.4096413232643683</v>
          </cell>
          <cell r="H70">
            <v>10</v>
          </cell>
          <cell r="I70" t="str">
            <v>tira</v>
          </cell>
          <cell r="J70">
            <v>5.8</v>
          </cell>
          <cell r="K70">
            <v>13.975919674933335</v>
          </cell>
        </row>
        <row r="71">
          <cell r="C71">
            <v>913065280</v>
          </cell>
          <cell r="D71" t="str">
            <v>Remate interior 60x10 mm</v>
          </cell>
          <cell r="E71" t="str">
            <v>GENERICA</v>
          </cell>
          <cell r="F71" t="str">
            <v>JET BLACK M . N</v>
          </cell>
          <cell r="G71">
            <v>2.4096413232643683</v>
          </cell>
          <cell r="H71">
            <v>10</v>
          </cell>
          <cell r="I71" t="str">
            <v>tira</v>
          </cell>
          <cell r="J71">
            <v>5.8</v>
          </cell>
          <cell r="K71">
            <v>13.975919674933335</v>
          </cell>
        </row>
        <row r="72">
          <cell r="C72">
            <v>913060090</v>
          </cell>
          <cell r="D72" t="str">
            <v>Remate interior 60x10 mm</v>
          </cell>
          <cell r="E72" t="str">
            <v>GENERICA</v>
          </cell>
          <cell r="F72" t="str">
            <v>GRIS METALIZADO</v>
          </cell>
          <cell r="G72">
            <v>2.0060488683524906</v>
          </cell>
          <cell r="H72">
            <v>10</v>
          </cell>
          <cell r="I72" t="str">
            <v>tira</v>
          </cell>
          <cell r="J72">
            <v>5.8</v>
          </cell>
          <cell r="K72">
            <v>11.635083436444445</v>
          </cell>
        </row>
        <row r="73">
          <cell r="C73">
            <v>913060100</v>
          </cell>
          <cell r="D73" t="str">
            <v>Remate interior 60x10 mm</v>
          </cell>
          <cell r="E73" t="str">
            <v>GENERICA</v>
          </cell>
          <cell r="F73" t="str">
            <v>NOGAL</v>
          </cell>
          <cell r="G73">
            <v>1.8230857141762453</v>
          </cell>
          <cell r="H73">
            <v>10</v>
          </cell>
          <cell r="I73" t="str">
            <v>tira</v>
          </cell>
          <cell r="J73">
            <v>5.8</v>
          </cell>
          <cell r="K73">
            <v>10.573897142222222</v>
          </cell>
        </row>
        <row r="74">
          <cell r="C74">
            <v>913060110</v>
          </cell>
          <cell r="D74" t="str">
            <v>Remate interior 60x10 mm</v>
          </cell>
          <cell r="E74" t="str">
            <v>GENERICA</v>
          </cell>
          <cell r="F74" t="str">
            <v>GRIS GRAFITO</v>
          </cell>
          <cell r="G74">
            <v>1.8423449935632188</v>
          </cell>
          <cell r="H74">
            <v>10</v>
          </cell>
          <cell r="I74" t="str">
            <v>tira</v>
          </cell>
          <cell r="J74">
            <v>5.8</v>
          </cell>
          <cell r="K74">
            <v>10.685600962666669</v>
          </cell>
        </row>
        <row r="75">
          <cell r="C75">
            <v>913060120</v>
          </cell>
          <cell r="D75" t="str">
            <v>Remate interior 60x10 mm</v>
          </cell>
          <cell r="E75" t="str">
            <v>GENERICA</v>
          </cell>
          <cell r="F75" t="str">
            <v>SCHWARTZBRAUN</v>
          </cell>
          <cell r="G75">
            <v>2.6324641253737351</v>
          </cell>
          <cell r="H75">
            <v>10</v>
          </cell>
          <cell r="I75" t="str">
            <v>tira</v>
          </cell>
          <cell r="J75">
            <v>5.8</v>
          </cell>
          <cell r="K75">
            <v>15.268291927167663</v>
          </cell>
        </row>
        <row r="76">
          <cell r="C76">
            <v>913060140</v>
          </cell>
          <cell r="D76" t="str">
            <v>Remate interior 60x10 mm</v>
          </cell>
          <cell r="E76" t="str">
            <v>GENERICA</v>
          </cell>
          <cell r="F76" t="str">
            <v>PELTRE</v>
          </cell>
          <cell r="G76">
            <v>2.0060488683524906</v>
          </cell>
          <cell r="H76">
            <v>10</v>
          </cell>
          <cell r="I76" t="str">
            <v>tira</v>
          </cell>
          <cell r="J76">
            <v>5.8</v>
          </cell>
          <cell r="K76">
            <v>11.635083436444445</v>
          </cell>
        </row>
        <row r="77">
          <cell r="C77">
            <v>913060250</v>
          </cell>
          <cell r="D77" t="str">
            <v>Remate interior 60x10 mm</v>
          </cell>
          <cell r="E77" t="str">
            <v>GENERICA</v>
          </cell>
          <cell r="F77" t="str">
            <v>WENGUE</v>
          </cell>
          <cell r="G77">
            <v>1.8230857141762453</v>
          </cell>
          <cell r="H77">
            <v>10</v>
          </cell>
          <cell r="I77" t="str">
            <v>tira</v>
          </cell>
          <cell r="J77">
            <v>5.8</v>
          </cell>
          <cell r="K77">
            <v>10.573897142222222</v>
          </cell>
        </row>
        <row r="78">
          <cell r="C78">
            <v>913060270</v>
          </cell>
          <cell r="D78" t="str">
            <v>Remate interior 60x10 mm</v>
          </cell>
          <cell r="E78" t="str">
            <v>GENERICA</v>
          </cell>
          <cell r="F78" t="str">
            <v>GREY OAK</v>
          </cell>
          <cell r="G78">
            <v>2.0060488683524906</v>
          </cell>
          <cell r="H78">
            <v>10</v>
          </cell>
          <cell r="I78" t="str">
            <v>tira</v>
          </cell>
          <cell r="J78">
            <v>5.8</v>
          </cell>
          <cell r="K78">
            <v>11.635083436444445</v>
          </cell>
        </row>
        <row r="79">
          <cell r="C79">
            <v>913060380</v>
          </cell>
          <cell r="D79" t="str">
            <v>Remate interior 60x10 mm</v>
          </cell>
          <cell r="E79" t="str">
            <v>GENERICA</v>
          </cell>
          <cell r="F79" t="str">
            <v>BLANCO ALTWEISSE</v>
          </cell>
          <cell r="G79">
            <v>1.8541219852283954</v>
          </cell>
          <cell r="H79">
            <v>10</v>
          </cell>
          <cell r="I79" t="str">
            <v>tira</v>
          </cell>
          <cell r="J79">
            <v>5.8</v>
          </cell>
          <cell r="K79">
            <v>10.753907514324693</v>
          </cell>
        </row>
        <row r="80">
          <cell r="C80">
            <v>913060370</v>
          </cell>
          <cell r="D80" t="str">
            <v>Remate interior 60x10 mm</v>
          </cell>
          <cell r="E80" t="str">
            <v>GENERICA</v>
          </cell>
          <cell r="F80" t="str">
            <v>ALPINE</v>
          </cell>
          <cell r="G80">
            <v>1.4932799774192034</v>
          </cell>
          <cell r="H80">
            <v>10</v>
          </cell>
          <cell r="I80" t="str">
            <v>tira</v>
          </cell>
          <cell r="J80">
            <v>5.8</v>
          </cell>
          <cell r="K80">
            <v>8.6610238690313786</v>
          </cell>
        </row>
        <row r="81">
          <cell r="C81">
            <v>913060360</v>
          </cell>
          <cell r="D81" t="str">
            <v>Remate interior 60x10 mm</v>
          </cell>
          <cell r="E81" t="str">
            <v>GENERICA</v>
          </cell>
          <cell r="F81" t="str">
            <v>TOFFEE</v>
          </cell>
          <cell r="G81">
            <v>1.5833101416004143</v>
          </cell>
          <cell r="H81">
            <v>10</v>
          </cell>
          <cell r="I81" t="str">
            <v>tira</v>
          </cell>
          <cell r="J81">
            <v>5.8</v>
          </cell>
          <cell r="K81">
            <v>9.1831988212824029</v>
          </cell>
        </row>
        <row r="82">
          <cell r="C82">
            <v>913060390</v>
          </cell>
          <cell r="D82" t="str">
            <v>Remate interior 60x10 mm</v>
          </cell>
          <cell r="E82" t="str">
            <v>GENERICA</v>
          </cell>
          <cell r="F82" t="str">
            <v>GOLDBRONZE</v>
          </cell>
          <cell r="G82">
            <v>1.8541219852283954</v>
          </cell>
          <cell r="H82">
            <v>10</v>
          </cell>
          <cell r="I82" t="str">
            <v>tira</v>
          </cell>
          <cell r="J82">
            <v>5.8</v>
          </cell>
          <cell r="K82">
            <v>10.753907514324693</v>
          </cell>
        </row>
        <row r="83">
          <cell r="C83">
            <v>913060240</v>
          </cell>
          <cell r="D83" t="str">
            <v>Remate interior 60x10 mm</v>
          </cell>
          <cell r="E83" t="str">
            <v>GENERICA</v>
          </cell>
          <cell r="F83" t="str">
            <v xml:space="preserve"> TURNER OAK</v>
          </cell>
          <cell r="G83">
            <v>3.1579309292401412</v>
          </cell>
          <cell r="H83">
            <v>10</v>
          </cell>
          <cell r="I83" t="str">
            <v>tira</v>
          </cell>
          <cell r="J83">
            <v>5.8</v>
          </cell>
          <cell r="K83">
            <v>18.315999389592818</v>
          </cell>
        </row>
        <row r="84">
          <cell r="C84">
            <v>913060180</v>
          </cell>
          <cell r="D84" t="str">
            <v>Remate interior 60x10 mm</v>
          </cell>
          <cell r="E84" t="str">
            <v>GENERICA</v>
          </cell>
          <cell r="F84" t="str">
            <v>LENGA</v>
          </cell>
          <cell r="G84">
            <v>1.9983393380842918</v>
          </cell>
          <cell r="H84">
            <v>10</v>
          </cell>
          <cell r="I84" t="str">
            <v>tira</v>
          </cell>
          <cell r="J84">
            <v>5.8</v>
          </cell>
          <cell r="K84">
            <v>11.590368160888891</v>
          </cell>
        </row>
        <row r="85">
          <cell r="C85">
            <v>913060070</v>
          </cell>
          <cell r="D85" t="str">
            <v>Remate interior 60x10 mm</v>
          </cell>
          <cell r="E85" t="str">
            <v>GENERICA</v>
          </cell>
          <cell r="F85" t="str">
            <v>Black Matt</v>
          </cell>
          <cell r="G85">
            <v>2.261293855689956</v>
          </cell>
          <cell r="H85">
            <v>10</v>
          </cell>
          <cell r="I85" t="str">
            <v>tira</v>
          </cell>
          <cell r="J85">
            <v>5.8</v>
          </cell>
          <cell r="K85">
            <v>13.115504363001744</v>
          </cell>
        </row>
        <row r="86">
          <cell r="C86">
            <v>913060410</v>
          </cell>
          <cell r="D86" t="str">
            <v>Remate interior 60x10 mm</v>
          </cell>
          <cell r="E86" t="str">
            <v>GENERICA</v>
          </cell>
          <cell r="F86" t="str">
            <v>Matex Kitami</v>
          </cell>
          <cell r="G86">
            <v>2.6115423963410969</v>
          </cell>
          <cell r="H86">
            <v>10</v>
          </cell>
          <cell r="I86" t="str">
            <v>tira</v>
          </cell>
          <cell r="J86">
            <v>5.8</v>
          </cell>
          <cell r="K86">
            <v>15.146945898778361</v>
          </cell>
        </row>
        <row r="87">
          <cell r="C87">
            <v>913271000</v>
          </cell>
          <cell r="D87" t="str">
            <v>Remate interior 80 x 10 mm</v>
          </cell>
          <cell r="E87" t="str">
            <v>BLANCO</v>
          </cell>
          <cell r="F87" t="str">
            <v>Sin foliado</v>
          </cell>
          <cell r="G87">
            <v>2.9375506228799999</v>
          </cell>
          <cell r="H87">
            <v>10</v>
          </cell>
          <cell r="I87" t="str">
            <v>tira</v>
          </cell>
          <cell r="J87">
            <v>5.8</v>
          </cell>
          <cell r="K87">
            <v>17.037793612704</v>
          </cell>
        </row>
        <row r="88">
          <cell r="C88">
            <v>913272000</v>
          </cell>
          <cell r="D88" t="str">
            <v>Remate interior 80 x 10 mm</v>
          </cell>
          <cell r="E88" t="str">
            <v>MARFIL</v>
          </cell>
          <cell r="F88" t="str">
            <v>Sin foliado</v>
          </cell>
          <cell r="G88">
            <v>2.69353683312</v>
          </cell>
          <cell r="H88">
            <v>10</v>
          </cell>
          <cell r="I88" t="str">
            <v>tira</v>
          </cell>
          <cell r="J88">
            <v>5.8</v>
          </cell>
          <cell r="K88">
            <v>15.622513632096</v>
          </cell>
        </row>
        <row r="89">
          <cell r="C89">
            <v>913270010</v>
          </cell>
          <cell r="D89" t="str">
            <v>Remate interior 80 x 10 mm</v>
          </cell>
          <cell r="E89" t="str">
            <v>GENERICA</v>
          </cell>
          <cell r="F89" t="str">
            <v>GOLDEN OAK</v>
          </cell>
          <cell r="G89">
            <v>5.4339993950400007</v>
          </cell>
          <cell r="H89">
            <v>10</v>
          </cell>
          <cell r="I89" t="str">
            <v>tira</v>
          </cell>
          <cell r="J89">
            <v>5.8</v>
          </cell>
          <cell r="K89">
            <v>31.517196491232003</v>
          </cell>
        </row>
        <row r="90">
          <cell r="C90">
            <v>913270020</v>
          </cell>
          <cell r="D90" t="str">
            <v>Remate interior 80 x 10 mm discont. 90 dias</v>
          </cell>
          <cell r="E90" t="str">
            <v>GENERICA</v>
          </cell>
          <cell r="F90" t="str">
            <v>NATURAL OAK</v>
          </cell>
          <cell r="G90">
            <v>7.37</v>
          </cell>
          <cell r="H90">
            <v>10</v>
          </cell>
          <cell r="I90" t="str">
            <v>tira</v>
          </cell>
          <cell r="J90">
            <v>5.8</v>
          </cell>
          <cell r="K90">
            <v>42.746000000000002</v>
          </cell>
        </row>
        <row r="91">
          <cell r="C91">
            <v>913270280</v>
          </cell>
          <cell r="D91" t="str">
            <v>Remate interior 80 x 10 mm</v>
          </cell>
          <cell r="E91" t="str">
            <v>GENERICA</v>
          </cell>
          <cell r="F91" t="str">
            <v>JET BLACK</v>
          </cell>
          <cell r="G91">
            <v>6.2664618239520014</v>
          </cell>
          <cell r="H91">
            <v>10</v>
          </cell>
          <cell r="I91" t="str">
            <v>tira</v>
          </cell>
          <cell r="J91">
            <v>5.8</v>
          </cell>
          <cell r="K91">
            <v>36.345478578921607</v>
          </cell>
        </row>
        <row r="92">
          <cell r="C92">
            <v>913275280</v>
          </cell>
          <cell r="D92" t="str">
            <v>Remate interior 80 x 10 mm</v>
          </cell>
          <cell r="E92" t="str">
            <v>Negra</v>
          </cell>
          <cell r="F92" t="str">
            <v>JET BLACK M . N</v>
          </cell>
          <cell r="G92">
            <v>6.2664618239520014</v>
          </cell>
          <cell r="H92">
            <v>10</v>
          </cell>
          <cell r="I92" t="str">
            <v>tira</v>
          </cell>
          <cell r="J92">
            <v>5.8</v>
          </cell>
          <cell r="K92">
            <v>36.345478578921607</v>
          </cell>
        </row>
        <row r="93">
          <cell r="C93">
            <v>913270090</v>
          </cell>
          <cell r="D93" t="str">
            <v>Remate interior 80 x 10 mm</v>
          </cell>
          <cell r="E93" t="str">
            <v>GENERICA</v>
          </cell>
          <cell r="F93" t="str">
            <v>GRIS METALIZADO</v>
          </cell>
          <cell r="G93">
            <v>5.8375606627199996</v>
          </cell>
          <cell r="H93">
            <v>10</v>
          </cell>
          <cell r="I93" t="str">
            <v>tira</v>
          </cell>
          <cell r="J93">
            <v>5.8</v>
          </cell>
          <cell r="K93">
            <v>33.857851843775997</v>
          </cell>
        </row>
        <row r="94">
          <cell r="C94">
            <v>913270100</v>
          </cell>
          <cell r="D94" t="str">
            <v>Remate interior 80 x 10 mm</v>
          </cell>
          <cell r="E94" t="str">
            <v>GENERICA</v>
          </cell>
          <cell r="F94" t="str">
            <v>NOGAL</v>
          </cell>
          <cell r="G94">
            <v>5.4339993950400007</v>
          </cell>
          <cell r="H94">
            <v>10</v>
          </cell>
          <cell r="I94" t="str">
            <v>tira</v>
          </cell>
          <cell r="J94">
            <v>5.8</v>
          </cell>
          <cell r="K94">
            <v>31.517196491232003</v>
          </cell>
        </row>
        <row r="95">
          <cell r="C95">
            <v>913270110</v>
          </cell>
          <cell r="D95" t="str">
            <v>Remate interior 80 x 10 mm</v>
          </cell>
          <cell r="E95" t="str">
            <v>GENERICA</v>
          </cell>
          <cell r="F95" t="str">
            <v>GRIS GRAFITO</v>
          </cell>
          <cell r="G95">
            <v>5.4809251238400005</v>
          </cell>
          <cell r="H95">
            <v>10</v>
          </cell>
          <cell r="I95" t="str">
            <v>tira</v>
          </cell>
          <cell r="J95">
            <v>5.8</v>
          </cell>
          <cell r="K95">
            <v>31.789365718272002</v>
          </cell>
        </row>
        <row r="96">
          <cell r="C96">
            <v>913270120</v>
          </cell>
          <cell r="D96" t="str">
            <v>Remate interior 80 x 10 mm</v>
          </cell>
          <cell r="E96" t="str">
            <v>GENERICA</v>
          </cell>
          <cell r="F96" t="str">
            <v>SCHWARTZBRAUN</v>
          </cell>
          <cell r="G96">
            <v>8.2486046084640012</v>
          </cell>
          <cell r="H96">
            <v>10</v>
          </cell>
          <cell r="I96" t="str">
            <v>tira</v>
          </cell>
          <cell r="J96">
            <v>5.8</v>
          </cell>
          <cell r="K96">
            <v>47.841906729091207</v>
          </cell>
        </row>
        <row r="97">
          <cell r="C97">
            <v>913270140</v>
          </cell>
          <cell r="D97" t="str">
            <v>Remate interior 80 x 10 mm</v>
          </cell>
          <cell r="E97" t="str">
            <v>GENERICA</v>
          </cell>
          <cell r="F97" t="str">
            <v>PELTRE</v>
          </cell>
          <cell r="G97">
            <v>5.8375606627199996</v>
          </cell>
          <cell r="H97">
            <v>10</v>
          </cell>
          <cell r="I97" t="str">
            <v>tira</v>
          </cell>
          <cell r="J97">
            <v>5.8</v>
          </cell>
          <cell r="K97">
            <v>33.857851843775997</v>
          </cell>
        </row>
        <row r="98">
          <cell r="C98">
            <v>913270250</v>
          </cell>
          <cell r="D98" t="str">
            <v>Remate interior 80 x 10 mm</v>
          </cell>
          <cell r="E98" t="str">
            <v>GENERICA</v>
          </cell>
          <cell r="F98" t="str">
            <v>WENGUE</v>
          </cell>
          <cell r="G98">
            <v>5.4339993950400007</v>
          </cell>
          <cell r="H98">
            <v>10</v>
          </cell>
          <cell r="I98" t="str">
            <v>tira</v>
          </cell>
          <cell r="J98">
            <v>5.8</v>
          </cell>
          <cell r="K98">
            <v>31.517196491232003</v>
          </cell>
        </row>
        <row r="99">
          <cell r="C99">
            <v>913270270</v>
          </cell>
          <cell r="D99" t="str">
            <v>Remate interior 80 x 10 mm</v>
          </cell>
          <cell r="E99" t="str">
            <v>GENERICA</v>
          </cell>
          <cell r="F99" t="str">
            <v>GREY OAK</v>
          </cell>
          <cell r="G99">
            <v>5.6686280390400006</v>
          </cell>
          <cell r="H99">
            <v>10</v>
          </cell>
          <cell r="I99" t="str">
            <v>tira</v>
          </cell>
          <cell r="J99">
            <v>5.8</v>
          </cell>
          <cell r="K99">
            <v>32.878042626432006</v>
          </cell>
        </row>
        <row r="100">
          <cell r="C100">
            <v>913270380</v>
          </cell>
          <cell r="D100" t="str">
            <v>Remate interior 80 x 10 mm</v>
          </cell>
          <cell r="E100" t="str">
            <v>GENERICA</v>
          </cell>
          <cell r="F100" t="str">
            <v>BLANCO ALTWEISSE</v>
          </cell>
          <cell r="G100">
            <v>1.9907070386225714</v>
          </cell>
          <cell r="H100">
            <v>10</v>
          </cell>
          <cell r="I100" t="str">
            <v>tira</v>
          </cell>
          <cell r="J100">
            <v>5.8</v>
          </cell>
          <cell r="K100">
            <v>11.546100824010914</v>
          </cell>
        </row>
        <row r="101">
          <cell r="C101">
            <v>913270370</v>
          </cell>
          <cell r="D101" t="str">
            <v>Remate interior 80 x 10 mm</v>
          </cell>
          <cell r="E101" t="str">
            <v>GENERICA</v>
          </cell>
          <cell r="F101" t="str">
            <v>ALPINE</v>
          </cell>
          <cell r="G101">
            <v>2.3712</v>
          </cell>
          <cell r="H101">
            <v>10</v>
          </cell>
          <cell r="I101" t="str">
            <v>tira</v>
          </cell>
          <cell r="J101">
            <v>5.8</v>
          </cell>
          <cell r="K101">
            <v>13.75296</v>
          </cell>
        </row>
        <row r="102">
          <cell r="C102">
            <v>913270360</v>
          </cell>
          <cell r="D102" t="str">
            <v>Remate interior 80 x 10 mm</v>
          </cell>
          <cell r="E102" t="str">
            <v>GENERICA</v>
          </cell>
          <cell r="F102" t="str">
            <v>TOFFEE</v>
          </cell>
          <cell r="G102">
            <v>2.3712</v>
          </cell>
          <cell r="H102">
            <v>10</v>
          </cell>
          <cell r="I102" t="str">
            <v>tira</v>
          </cell>
          <cell r="J102">
            <v>5.8</v>
          </cell>
          <cell r="K102">
            <v>13.75296</v>
          </cell>
        </row>
        <row r="103">
          <cell r="C103">
            <v>913270390</v>
          </cell>
          <cell r="D103" t="str">
            <v>Remate interior 80 x 10 mm</v>
          </cell>
          <cell r="E103" t="str">
            <v>GENERICA</v>
          </cell>
          <cell r="F103" t="str">
            <v>GOLDBRONZE</v>
          </cell>
          <cell r="G103">
            <v>1.9907070386225714</v>
          </cell>
          <cell r="H103">
            <v>10</v>
          </cell>
          <cell r="I103" t="str">
            <v>tira</v>
          </cell>
          <cell r="J103">
            <v>5.8</v>
          </cell>
          <cell r="K103">
            <v>11.546100824010914</v>
          </cell>
        </row>
        <row r="104">
          <cell r="C104">
            <v>913270240</v>
          </cell>
          <cell r="D104" t="str">
            <v>Remate interior 80 x 10 mm</v>
          </cell>
          <cell r="E104" t="str">
            <v>GENERICA</v>
          </cell>
          <cell r="F104" t="str">
            <v xml:space="preserve"> TURNER OAK</v>
          </cell>
          <cell r="G104">
            <v>7.0717073301599997</v>
          </cell>
          <cell r="H104">
            <v>10</v>
          </cell>
          <cell r="I104" t="str">
            <v>tira</v>
          </cell>
          <cell r="J104">
            <v>5.8</v>
          </cell>
          <cell r="K104">
            <v>41.015902514927994</v>
          </cell>
        </row>
        <row r="105">
          <cell r="C105">
            <v>913270180</v>
          </cell>
          <cell r="D105" t="str">
            <v>Remate interior 80 x 10 mm</v>
          </cell>
          <cell r="E105" t="str">
            <v>GENERICA</v>
          </cell>
          <cell r="F105" t="str">
            <v>LENGA</v>
          </cell>
          <cell r="G105">
            <v>5.4339993950400007</v>
          </cell>
          <cell r="H105">
            <v>10</v>
          </cell>
          <cell r="I105" t="str">
            <v>tira</v>
          </cell>
          <cell r="J105">
            <v>5.8</v>
          </cell>
          <cell r="K105">
            <v>31.517196491232003</v>
          </cell>
        </row>
        <row r="106">
          <cell r="C106">
            <v>913270070</v>
          </cell>
          <cell r="D106" t="str">
            <v>Remate interior 80 x 10 mm</v>
          </cell>
          <cell r="E106" t="str">
            <v>GENERICA</v>
          </cell>
          <cell r="F106" t="str">
            <v>Black Matt</v>
          </cell>
          <cell r="G106">
            <v>4.4933012376883115</v>
          </cell>
          <cell r="H106">
            <v>10</v>
          </cell>
          <cell r="I106" t="str">
            <v>tira</v>
          </cell>
          <cell r="J106">
            <v>5.8</v>
          </cell>
          <cell r="K106">
            <v>26.061147178592204</v>
          </cell>
        </row>
        <row r="107">
          <cell r="C107">
            <v>913270410</v>
          </cell>
          <cell r="D107" t="str">
            <v>Remate interior 80 x 10 mm</v>
          </cell>
          <cell r="E107" t="str">
            <v>GENERICA</v>
          </cell>
          <cell r="F107" t="str">
            <v>Matex Kitami</v>
          </cell>
          <cell r="G107">
            <v>4.9403582676375608</v>
          </cell>
          <cell r="H107">
            <v>10</v>
          </cell>
          <cell r="I107" t="str">
            <v>tira</v>
          </cell>
          <cell r="J107">
            <v>5.8</v>
          </cell>
          <cell r="K107">
            <v>28.65407795229785</v>
          </cell>
        </row>
        <row r="108">
          <cell r="C108">
            <v>913161000</v>
          </cell>
          <cell r="D108" t="str">
            <v>Remate 15x15 mm</v>
          </cell>
          <cell r="E108" t="str">
            <v>BLANCO</v>
          </cell>
          <cell r="F108" t="str">
            <v>BLANCO</v>
          </cell>
          <cell r="G108">
            <v>0.61941962016000007</v>
          </cell>
          <cell r="H108">
            <v>10</v>
          </cell>
          <cell r="I108" t="str">
            <v>tira</v>
          </cell>
          <cell r="J108">
            <v>5.8</v>
          </cell>
          <cell r="K108">
            <v>3.5926337969280002</v>
          </cell>
        </row>
        <row r="109">
          <cell r="C109">
            <v>913162000</v>
          </cell>
          <cell r="D109" t="str">
            <v>Remate 15x15 mm</v>
          </cell>
          <cell r="E109" t="str">
            <v>MARFIL</v>
          </cell>
          <cell r="F109" t="str">
            <v>MARFIL</v>
          </cell>
          <cell r="G109">
            <v>0.66634534895999986</v>
          </cell>
          <cell r="H109">
            <v>10</v>
          </cell>
          <cell r="I109" t="str">
            <v>tira</v>
          </cell>
          <cell r="J109">
            <v>5.8</v>
          </cell>
          <cell r="K109">
            <v>3.8648030239679989</v>
          </cell>
        </row>
        <row r="110">
          <cell r="C110">
            <v>913160010</v>
          </cell>
          <cell r="D110" t="str">
            <v>Remate 15x15 mm</v>
          </cell>
          <cell r="E110" t="str">
            <v>GENERICA</v>
          </cell>
          <cell r="F110" t="str">
            <v>GOLDEN OAK</v>
          </cell>
          <cell r="G110">
            <v>1.37961642672</v>
          </cell>
          <cell r="H110">
            <v>10</v>
          </cell>
          <cell r="I110" t="str">
            <v>tira</v>
          </cell>
          <cell r="J110">
            <v>5.8</v>
          </cell>
          <cell r="K110">
            <v>8.0017752749759996</v>
          </cell>
        </row>
        <row r="111">
          <cell r="C111">
            <v>913160020</v>
          </cell>
          <cell r="D111" t="str">
            <v>Remate 15x15 mm discont. 90 dias</v>
          </cell>
          <cell r="E111" t="str">
            <v>GENERICA</v>
          </cell>
          <cell r="F111" t="str">
            <v>NATURAL OAK</v>
          </cell>
          <cell r="G111">
            <v>1.9</v>
          </cell>
          <cell r="H111">
            <v>10</v>
          </cell>
          <cell r="I111" t="str">
            <v>tira</v>
          </cell>
          <cell r="J111">
            <v>5.8</v>
          </cell>
          <cell r="K111">
            <v>11.02</v>
          </cell>
        </row>
        <row r="112">
          <cell r="C112">
            <v>913160280</v>
          </cell>
          <cell r="D112" t="str">
            <v>Remate 15x15 mm</v>
          </cell>
          <cell r="E112" t="str">
            <v>GENERICA</v>
          </cell>
          <cell r="F112" t="str">
            <v>JET BLACK</v>
          </cell>
          <cell r="G112">
            <v>1.6517856537600004</v>
          </cell>
          <cell r="H112">
            <v>10</v>
          </cell>
          <cell r="I112" t="str">
            <v>tira</v>
          </cell>
          <cell r="J112">
            <v>5.8</v>
          </cell>
          <cell r="K112">
            <v>9.5803567918080024</v>
          </cell>
        </row>
        <row r="113">
          <cell r="C113">
            <v>913165280</v>
          </cell>
          <cell r="D113" t="str">
            <v>Remate 15x15 mm</v>
          </cell>
          <cell r="E113" t="str">
            <v>GENERICA</v>
          </cell>
          <cell r="F113" t="str">
            <v>JET BLACK M . N</v>
          </cell>
          <cell r="G113">
            <v>1.6517856537600004</v>
          </cell>
          <cell r="H113">
            <v>10</v>
          </cell>
          <cell r="I113" t="str">
            <v>tira</v>
          </cell>
          <cell r="J113">
            <v>5.8</v>
          </cell>
          <cell r="K113">
            <v>9.5803567918080024</v>
          </cell>
        </row>
        <row r="114">
          <cell r="C114">
            <v>913160090</v>
          </cell>
          <cell r="D114" t="str">
            <v>Remate 15x15 mm</v>
          </cell>
          <cell r="E114" t="str">
            <v>GENERICA</v>
          </cell>
          <cell r="F114" t="str">
            <v>GRIS METALIZADO</v>
          </cell>
          <cell r="G114">
            <v>1.5016233216000003</v>
          </cell>
          <cell r="H114">
            <v>10</v>
          </cell>
          <cell r="I114" t="str">
            <v>tira</v>
          </cell>
          <cell r="J114">
            <v>5.8</v>
          </cell>
          <cell r="K114">
            <v>8.7094152652800023</v>
          </cell>
        </row>
        <row r="115">
          <cell r="C115">
            <v>913160100</v>
          </cell>
          <cell r="D115" t="str">
            <v>Remate 15x15 mm</v>
          </cell>
          <cell r="E115" t="str">
            <v>GENERICA</v>
          </cell>
          <cell r="F115" t="str">
            <v>NOGAL</v>
          </cell>
          <cell r="G115">
            <v>1.37961642672</v>
          </cell>
          <cell r="H115">
            <v>10</v>
          </cell>
          <cell r="I115" t="str">
            <v>tira</v>
          </cell>
          <cell r="J115">
            <v>5.8</v>
          </cell>
          <cell r="K115">
            <v>8.0017752749759996</v>
          </cell>
        </row>
        <row r="116">
          <cell r="C116">
            <v>913160110</v>
          </cell>
          <cell r="D116" t="str">
            <v>Remate 15x15 mm</v>
          </cell>
          <cell r="E116" t="str">
            <v>GENERICA</v>
          </cell>
          <cell r="F116" t="str">
            <v>GRIS GRAFITO</v>
          </cell>
          <cell r="G116">
            <v>1.37961642672</v>
          </cell>
          <cell r="H116">
            <v>10</v>
          </cell>
          <cell r="I116" t="str">
            <v>tira</v>
          </cell>
          <cell r="J116">
            <v>5.8</v>
          </cell>
          <cell r="K116">
            <v>8.0017752749759996</v>
          </cell>
        </row>
        <row r="117">
          <cell r="C117">
            <v>913160120</v>
          </cell>
          <cell r="D117" t="str">
            <v>Remate 15x15 mm</v>
          </cell>
          <cell r="E117" t="str">
            <v>GENERICA</v>
          </cell>
          <cell r="F117" t="str">
            <v>SCHWARTZBRAUN</v>
          </cell>
          <cell r="G117">
            <v>2.240234292912</v>
          </cell>
          <cell r="H117">
            <v>10</v>
          </cell>
          <cell r="I117" t="str">
            <v>tira</v>
          </cell>
          <cell r="J117">
            <v>5.8</v>
          </cell>
          <cell r="K117">
            <v>12.9933588988896</v>
          </cell>
        </row>
        <row r="118">
          <cell r="C118">
            <v>913160140</v>
          </cell>
          <cell r="D118" t="str">
            <v>Remate 15x15 mm</v>
          </cell>
          <cell r="E118" t="str">
            <v>GENERICA</v>
          </cell>
          <cell r="F118" t="str">
            <v>PELTRE</v>
          </cell>
          <cell r="G118">
            <v>1.5016233216000003</v>
          </cell>
          <cell r="H118">
            <v>10</v>
          </cell>
          <cell r="I118" t="str">
            <v>tira</v>
          </cell>
          <cell r="J118">
            <v>5.8</v>
          </cell>
          <cell r="K118">
            <v>8.7094152652800023</v>
          </cell>
        </row>
        <row r="119">
          <cell r="C119">
            <v>913160250</v>
          </cell>
          <cell r="D119" t="str">
            <v>Remate 15x15 mm</v>
          </cell>
          <cell r="E119" t="str">
            <v>GENERICA</v>
          </cell>
          <cell r="F119" t="str">
            <v>WENGUE</v>
          </cell>
          <cell r="G119">
            <v>1.2200689488000001</v>
          </cell>
          <cell r="H119">
            <v>10</v>
          </cell>
          <cell r="I119" t="str">
            <v>tira</v>
          </cell>
          <cell r="J119">
            <v>5.8</v>
          </cell>
          <cell r="K119">
            <v>7.0763999030400004</v>
          </cell>
        </row>
        <row r="120">
          <cell r="C120">
            <v>913160270</v>
          </cell>
          <cell r="D120" t="str">
            <v>Remate 15x15 mm</v>
          </cell>
          <cell r="E120" t="str">
            <v>GENERICA</v>
          </cell>
          <cell r="F120" t="str">
            <v>GREY OAK</v>
          </cell>
          <cell r="G120">
            <v>1.5016233216000003</v>
          </cell>
          <cell r="H120">
            <v>10</v>
          </cell>
          <cell r="I120" t="str">
            <v>tira</v>
          </cell>
          <cell r="J120">
            <v>5.8</v>
          </cell>
          <cell r="K120">
            <v>8.7094152652800023</v>
          </cell>
        </row>
        <row r="121">
          <cell r="C121">
            <v>913160380</v>
          </cell>
          <cell r="D121" t="str">
            <v>Remate 15x15 mm</v>
          </cell>
          <cell r="E121" t="str">
            <v>GENERICA</v>
          </cell>
          <cell r="F121" t="str">
            <v>BLANCO ALTWEISSE</v>
          </cell>
          <cell r="G121">
            <v>0.74723649056781294</v>
          </cell>
          <cell r="H121">
            <v>10</v>
          </cell>
          <cell r="I121" t="str">
            <v>tira</v>
          </cell>
          <cell r="J121">
            <v>5.8</v>
          </cell>
          <cell r="K121">
            <v>4.3339716452933148</v>
          </cell>
        </row>
        <row r="122">
          <cell r="C122">
            <v>913160370</v>
          </cell>
          <cell r="D122" t="str">
            <v>Remate 15x15 mm</v>
          </cell>
          <cell r="E122" t="str">
            <v>GENERICA</v>
          </cell>
          <cell r="F122" t="str">
            <v>ALPINE</v>
          </cell>
          <cell r="G122">
            <v>0.63889510655313542</v>
          </cell>
          <cell r="H122">
            <v>10</v>
          </cell>
          <cell r="I122" t="str">
            <v>tira</v>
          </cell>
          <cell r="J122">
            <v>5.8</v>
          </cell>
          <cell r="K122">
            <v>3.7055916180081852</v>
          </cell>
        </row>
        <row r="123">
          <cell r="C123">
            <v>913160360</v>
          </cell>
          <cell r="D123" t="str">
            <v>Remate 15x15 mm</v>
          </cell>
          <cell r="E123" t="str">
            <v>GENERICA</v>
          </cell>
          <cell r="F123" t="str">
            <v>TOFFEE</v>
          </cell>
          <cell r="G123">
            <v>0.63889510655313542</v>
          </cell>
          <cell r="H123">
            <v>10</v>
          </cell>
          <cell r="I123" t="str">
            <v>tira</v>
          </cell>
          <cell r="J123">
            <v>5.8</v>
          </cell>
          <cell r="K123">
            <v>3.7055916180081852</v>
          </cell>
        </row>
        <row r="124">
          <cell r="C124">
            <v>913160390</v>
          </cell>
          <cell r="D124" t="str">
            <v>Remate 15x15 mm</v>
          </cell>
          <cell r="E124" t="str">
            <v>GENERICA</v>
          </cell>
          <cell r="F124" t="str">
            <v>GOLDBRONZE</v>
          </cell>
          <cell r="G124">
            <v>0.74723649056781294</v>
          </cell>
          <cell r="H124">
            <v>10</v>
          </cell>
          <cell r="I124" t="str">
            <v>tira</v>
          </cell>
          <cell r="J124">
            <v>5.8</v>
          </cell>
          <cell r="K124">
            <v>4.3339716452933148</v>
          </cell>
        </row>
        <row r="125">
          <cell r="C125">
            <v>913160240</v>
          </cell>
          <cell r="D125" t="str">
            <v>Remate 15x15 mm</v>
          </cell>
          <cell r="E125" t="str">
            <v>GENERICA</v>
          </cell>
          <cell r="F125" t="str">
            <v xml:space="preserve"> TURNER OAK</v>
          </cell>
          <cell r="G125">
            <v>1.8272878794720004</v>
          </cell>
          <cell r="H125">
            <v>10</v>
          </cell>
          <cell r="I125" t="str">
            <v>tira</v>
          </cell>
          <cell r="J125">
            <v>5.8</v>
          </cell>
          <cell r="K125">
            <v>10.598269700937601</v>
          </cell>
        </row>
        <row r="126">
          <cell r="C126">
            <v>913160180</v>
          </cell>
          <cell r="D126" t="str">
            <v>Remate 15x15 mm</v>
          </cell>
          <cell r="E126" t="str">
            <v>GENERICA</v>
          </cell>
          <cell r="F126" t="str">
            <v>LENGA</v>
          </cell>
          <cell r="G126">
            <v>1.37961642672</v>
          </cell>
          <cell r="H126">
            <v>10</v>
          </cell>
          <cell r="I126" t="str">
            <v>tira</v>
          </cell>
          <cell r="J126">
            <v>5.8</v>
          </cell>
          <cell r="K126">
            <v>8.0017752749759996</v>
          </cell>
        </row>
        <row r="127">
          <cell r="C127">
            <v>913160070</v>
          </cell>
          <cell r="D127" t="str">
            <v>Remate 15x15 mm</v>
          </cell>
          <cell r="E127" t="str">
            <v>GENERICA</v>
          </cell>
          <cell r="F127" t="str">
            <v>Black Matt</v>
          </cell>
          <cell r="G127">
            <v>0.9037186816713807</v>
          </cell>
          <cell r="H127">
            <v>10</v>
          </cell>
          <cell r="I127" t="str">
            <v>tira</v>
          </cell>
          <cell r="J127">
            <v>5.8</v>
          </cell>
          <cell r="K127">
            <v>5.2415683536940083</v>
          </cell>
        </row>
        <row r="128">
          <cell r="C128">
            <v>913160410</v>
          </cell>
          <cell r="D128" t="str">
            <v>Remate 15x15 mm</v>
          </cell>
          <cell r="E128" t="str">
            <v>GENERICA</v>
          </cell>
          <cell r="F128" t="str">
            <v>Matex Kitami</v>
          </cell>
          <cell r="G128">
            <v>1.0902465346733266</v>
          </cell>
          <cell r="H128">
            <v>10</v>
          </cell>
          <cell r="I128" t="str">
            <v>tira</v>
          </cell>
          <cell r="J128">
            <v>5.8</v>
          </cell>
          <cell r="K128">
            <v>6.3234299011052935</v>
          </cell>
        </row>
        <row r="129">
          <cell r="C129">
            <v>913230410</v>
          </cell>
          <cell r="D129" t="str">
            <v>Machimbre 100  x 18</v>
          </cell>
          <cell r="E129" t="str">
            <v>GENERICA</v>
          </cell>
          <cell r="F129" t="str">
            <v>Matex Kitami</v>
          </cell>
          <cell r="G129">
            <v>7.6945440000000005</v>
          </cell>
          <cell r="H129">
            <v>5</v>
          </cell>
          <cell r="I129" t="str">
            <v>tira</v>
          </cell>
          <cell r="J129">
            <v>5.8</v>
          </cell>
          <cell r="K129">
            <v>44.628355200000001</v>
          </cell>
        </row>
        <row r="130">
          <cell r="C130">
            <v>913231000</v>
          </cell>
          <cell r="D130" t="str">
            <v>Machimbre 100  x 18</v>
          </cell>
          <cell r="E130" t="str">
            <v>BLANCO</v>
          </cell>
          <cell r="F130" t="str">
            <v>BLANCO</v>
          </cell>
          <cell r="G130">
            <v>5.5357714613501434</v>
          </cell>
          <cell r="H130">
            <v>5</v>
          </cell>
          <cell r="I130" t="str">
            <v>tira</v>
          </cell>
          <cell r="J130">
            <v>5.8</v>
          </cell>
          <cell r="K130">
            <v>32.107474475830834</v>
          </cell>
        </row>
        <row r="131">
          <cell r="C131">
            <v>913232000</v>
          </cell>
          <cell r="D131" t="str">
            <v>Machimbre 100  x 18</v>
          </cell>
          <cell r="E131" t="str">
            <v>MARFIL</v>
          </cell>
          <cell r="F131" t="str">
            <v>MARFIL</v>
          </cell>
          <cell r="G131">
            <v>7.3586165236336267</v>
          </cell>
          <cell r="H131">
            <v>5</v>
          </cell>
          <cell r="I131" t="str">
            <v>tira</v>
          </cell>
          <cell r="J131">
            <v>5.8</v>
          </cell>
          <cell r="K131">
            <v>42.679975837075034</v>
          </cell>
        </row>
        <row r="132">
          <cell r="C132">
            <v>913230010</v>
          </cell>
          <cell r="D132" t="str">
            <v>Machimbre 100  x 18</v>
          </cell>
          <cell r="E132" t="str">
            <v>GENERICA</v>
          </cell>
          <cell r="F132" t="str">
            <v>GOLDEN OAK</v>
          </cell>
          <cell r="G132">
            <v>9.2646726518323383</v>
          </cell>
          <cell r="H132">
            <v>5</v>
          </cell>
          <cell r="I132" t="str">
            <v>tira</v>
          </cell>
          <cell r="J132">
            <v>5.8</v>
          </cell>
          <cell r="K132">
            <v>53.735101380627562</v>
          </cell>
        </row>
        <row r="133">
          <cell r="C133">
            <v>913230020</v>
          </cell>
          <cell r="D133" t="str">
            <v>Machimbre 100  x 18 discont. 90 dias</v>
          </cell>
          <cell r="E133" t="str">
            <v>GENERICA</v>
          </cell>
          <cell r="F133" t="str">
            <v>NATURAL OAK</v>
          </cell>
          <cell r="G133">
            <v>11.5</v>
          </cell>
          <cell r="H133">
            <v>5</v>
          </cell>
          <cell r="I133" t="str">
            <v>tira</v>
          </cell>
          <cell r="J133">
            <v>5.8</v>
          </cell>
          <cell r="K133">
            <v>66.7</v>
          </cell>
        </row>
        <row r="134">
          <cell r="C134">
            <v>913230280</v>
          </cell>
          <cell r="D134" t="str">
            <v>Machimbre 100  x 18</v>
          </cell>
          <cell r="E134" t="str">
            <v>GENERICA</v>
          </cell>
          <cell r="F134" t="str">
            <v>JET BLACK</v>
          </cell>
          <cell r="G134">
            <v>11.420458111680858</v>
          </cell>
          <cell r="H134">
            <v>5</v>
          </cell>
          <cell r="I134" t="str">
            <v>tira</v>
          </cell>
          <cell r="J134">
            <v>5.8</v>
          </cell>
          <cell r="K134">
            <v>66.238657047748973</v>
          </cell>
        </row>
        <row r="135">
          <cell r="C135">
            <v>913230280</v>
          </cell>
          <cell r="D135" t="str">
            <v>Machimbre 100  x 18</v>
          </cell>
          <cell r="E135" t="str">
            <v>GENERICA</v>
          </cell>
          <cell r="F135" t="str">
            <v>JET BLACK M . N</v>
          </cell>
          <cell r="G135">
            <v>11.420458111680858</v>
          </cell>
          <cell r="H135">
            <v>5</v>
          </cell>
          <cell r="I135" t="str">
            <v>tira</v>
          </cell>
          <cell r="J135">
            <v>5.8</v>
          </cell>
          <cell r="K135">
            <v>66.238657047748973</v>
          </cell>
        </row>
        <row r="136">
          <cell r="C136">
            <v>913230090</v>
          </cell>
          <cell r="D136" t="str">
            <v>Machimbre 100  x 18</v>
          </cell>
          <cell r="E136" t="str">
            <v>GENERICA</v>
          </cell>
          <cell r="F136" t="str">
            <v>GRIS METALIZADO</v>
          </cell>
          <cell r="G136">
            <v>10.054524344921672</v>
          </cell>
          <cell r="H136">
            <v>5</v>
          </cell>
          <cell r="I136" t="str">
            <v>tira</v>
          </cell>
          <cell r="J136">
            <v>5.8</v>
          </cell>
          <cell r="K136">
            <v>58.316241200545697</v>
          </cell>
        </row>
        <row r="137">
          <cell r="C137">
            <v>913230100</v>
          </cell>
          <cell r="D137" t="str">
            <v>Machimbre 100  x 18</v>
          </cell>
          <cell r="E137" t="str">
            <v>GENERICA</v>
          </cell>
          <cell r="F137" t="str">
            <v>NOGAL</v>
          </cell>
          <cell r="G137">
            <v>9.2646726518323383</v>
          </cell>
          <cell r="H137">
            <v>5</v>
          </cell>
          <cell r="I137" t="str">
            <v>tira</v>
          </cell>
          <cell r="J137">
            <v>5.8</v>
          </cell>
          <cell r="K137">
            <v>53.735101380627562</v>
          </cell>
        </row>
        <row r="138">
          <cell r="C138">
            <v>913230110</v>
          </cell>
          <cell r="D138" t="str">
            <v>Machimbre 100  x 18</v>
          </cell>
          <cell r="E138" t="str">
            <v>GENERICA</v>
          </cell>
          <cell r="F138" t="str">
            <v>GRIS GRAFITO</v>
          </cell>
          <cell r="G138">
            <v>9.2314072691348752</v>
          </cell>
          <cell r="H138">
            <v>5</v>
          </cell>
          <cell r="I138" t="str">
            <v>tira</v>
          </cell>
          <cell r="J138">
            <v>5.8</v>
          </cell>
          <cell r="K138">
            <v>53.542162160982272</v>
          </cell>
        </row>
        <row r="139">
          <cell r="C139">
            <v>913230120</v>
          </cell>
          <cell r="D139" t="str">
            <v>Machimbre 100  x 18</v>
          </cell>
          <cell r="E139" t="str">
            <v>GENERICA</v>
          </cell>
          <cell r="F139" t="str">
            <v>SCHWARTZBRAUN</v>
          </cell>
          <cell r="G139">
            <v>11.51334593592699</v>
          </cell>
          <cell r="H139">
            <v>5</v>
          </cell>
          <cell r="I139" t="str">
            <v>tira</v>
          </cell>
          <cell r="J139">
            <v>5.8</v>
          </cell>
          <cell r="K139">
            <v>66.777406428376537</v>
          </cell>
        </row>
        <row r="140">
          <cell r="C140">
            <v>913230140</v>
          </cell>
          <cell r="D140" t="str">
            <v>Machimbre 100  x 18</v>
          </cell>
          <cell r="E140" t="str">
            <v>GENERICA</v>
          </cell>
          <cell r="F140" t="str">
            <v>PELTRE</v>
          </cell>
          <cell r="G140">
            <v>10.054524344921672</v>
          </cell>
          <cell r="H140">
            <v>5</v>
          </cell>
          <cell r="I140" t="str">
            <v>tira</v>
          </cell>
          <cell r="J140">
            <v>5.8</v>
          </cell>
          <cell r="K140">
            <v>58.316241200545697</v>
          </cell>
        </row>
        <row r="141">
          <cell r="C141">
            <v>913230250</v>
          </cell>
          <cell r="D141" t="str">
            <v>Machimbre 100  x 18</v>
          </cell>
          <cell r="E141" t="str">
            <v>GENERICA</v>
          </cell>
          <cell r="F141" t="str">
            <v>WENGUE</v>
          </cell>
          <cell r="G141">
            <v>9.2646726518323383</v>
          </cell>
          <cell r="H141">
            <v>5</v>
          </cell>
          <cell r="I141" t="str">
            <v>tira</v>
          </cell>
          <cell r="J141">
            <v>5.8</v>
          </cell>
          <cell r="K141">
            <v>53.735101380627562</v>
          </cell>
        </row>
        <row r="142">
          <cell r="C142">
            <v>913230270</v>
          </cell>
          <cell r="D142" t="str">
            <v>Machimbre 100  x 18</v>
          </cell>
          <cell r="E142" t="str">
            <v>GENERICA</v>
          </cell>
          <cell r="F142" t="str">
            <v>GREY OAK</v>
          </cell>
          <cell r="G142">
            <v>10.054524344921672</v>
          </cell>
          <cell r="H142">
            <v>5</v>
          </cell>
          <cell r="I142" t="str">
            <v>tira</v>
          </cell>
          <cell r="J142">
            <v>5.8</v>
          </cell>
          <cell r="K142">
            <v>58.316241200545697</v>
          </cell>
        </row>
        <row r="143">
          <cell r="C143">
            <v>913230380</v>
          </cell>
          <cell r="D143" t="str">
            <v>Machimbre 100  x 18</v>
          </cell>
          <cell r="E143" t="str">
            <v>GENERICA</v>
          </cell>
          <cell r="F143" t="str">
            <v>BLANCO ALTWEISSE</v>
          </cell>
          <cell r="G143">
            <v>9.8551262586442121</v>
          </cell>
          <cell r="H143">
            <v>5</v>
          </cell>
          <cell r="I143" t="str">
            <v>tira</v>
          </cell>
          <cell r="J143">
            <v>5.8</v>
          </cell>
          <cell r="K143">
            <v>57.159732300136426</v>
          </cell>
        </row>
        <row r="144">
          <cell r="C144">
            <v>913230370</v>
          </cell>
          <cell r="D144" t="str">
            <v>Machimbre 100  x 18</v>
          </cell>
          <cell r="E144" t="str">
            <v>GENERICA</v>
          </cell>
          <cell r="F144" t="str">
            <v>ALPINE</v>
          </cell>
          <cell r="G144">
            <v>9.8551262586442121</v>
          </cell>
          <cell r="H144">
            <v>5</v>
          </cell>
          <cell r="I144" t="str">
            <v>tira</v>
          </cell>
          <cell r="J144">
            <v>5.8</v>
          </cell>
          <cell r="K144">
            <v>57.159732300136426</v>
          </cell>
        </row>
        <row r="145">
          <cell r="C145">
            <v>913230360</v>
          </cell>
          <cell r="D145" t="str">
            <v>Machimbre 100  x 18</v>
          </cell>
          <cell r="E145" t="str">
            <v>GENERICA</v>
          </cell>
          <cell r="F145" t="str">
            <v>TOFFEE</v>
          </cell>
          <cell r="G145">
            <v>9.0302058051465401</v>
          </cell>
          <cell r="H145">
            <v>5</v>
          </cell>
          <cell r="I145" t="str">
            <v>tira</v>
          </cell>
          <cell r="J145">
            <v>5.8</v>
          </cell>
          <cell r="K145">
            <v>52.375193669849928</v>
          </cell>
        </row>
        <row r="146">
          <cell r="C146">
            <v>913230390</v>
          </cell>
          <cell r="D146" t="str">
            <v>Machimbre 100  x 18</v>
          </cell>
          <cell r="E146" t="str">
            <v>GENERICA</v>
          </cell>
          <cell r="F146" t="str">
            <v>GOLDBRONZE</v>
          </cell>
          <cell r="G146">
            <v>10.054524344921672</v>
          </cell>
          <cell r="H146">
            <v>5</v>
          </cell>
          <cell r="I146" t="str">
            <v>tira</v>
          </cell>
          <cell r="J146">
            <v>5.8</v>
          </cell>
          <cell r="K146">
            <v>58.316241200545697</v>
          </cell>
        </row>
        <row r="147">
          <cell r="C147">
            <v>913230240</v>
          </cell>
          <cell r="D147" t="str">
            <v>Machimbre 100  x 18</v>
          </cell>
          <cell r="E147" t="str">
            <v>GENERICA</v>
          </cell>
          <cell r="F147" t="str">
            <v xml:space="preserve"> TURNER OAK</v>
          </cell>
          <cell r="G147">
            <v>11.040611277226327</v>
          </cell>
          <cell r="H147">
            <v>5</v>
          </cell>
          <cell r="I147" t="str">
            <v>tira</v>
          </cell>
          <cell r="J147">
            <v>5.8</v>
          </cell>
          <cell r="K147">
            <v>64.035545407912693</v>
          </cell>
        </row>
        <row r="148">
          <cell r="C148">
            <v>913230180</v>
          </cell>
          <cell r="D148" t="str">
            <v>Machimbre 100  x 18</v>
          </cell>
          <cell r="E148" t="str">
            <v>GENERICA</v>
          </cell>
          <cell r="F148" t="str">
            <v>LENGA</v>
          </cell>
          <cell r="G148">
            <v>10.021286706496687</v>
          </cell>
          <cell r="H148">
            <v>5</v>
          </cell>
          <cell r="I148" t="str">
            <v>tira</v>
          </cell>
          <cell r="J148">
            <v>5.8</v>
          </cell>
          <cell r="K148">
            <v>58.123462897680781</v>
          </cell>
        </row>
        <row r="149">
          <cell r="C149">
            <v>913230070</v>
          </cell>
          <cell r="D149" t="str">
            <v>Machimbre 100  x 18</v>
          </cell>
          <cell r="E149" t="str">
            <v>GENERICA</v>
          </cell>
          <cell r="F149" t="str">
            <v>Black Matt</v>
          </cell>
          <cell r="G149">
            <v>3.8747026137890921</v>
          </cell>
          <cell r="H149">
            <v>5</v>
          </cell>
          <cell r="I149" t="str">
            <v>tira</v>
          </cell>
          <cell r="J149">
            <v>5.8</v>
          </cell>
          <cell r="K149">
            <v>22.473275159976733</v>
          </cell>
        </row>
        <row r="150">
          <cell r="C150">
            <v>913230410</v>
          </cell>
          <cell r="D150" t="str">
            <v>Machimbre 100  x 18</v>
          </cell>
          <cell r="E150" t="str">
            <v>GENERICA</v>
          </cell>
          <cell r="F150" t="str">
            <v>Matex Kitami</v>
          </cell>
          <cell r="G150">
            <v>7.6945440000000005</v>
          </cell>
          <cell r="H150">
            <v>5</v>
          </cell>
          <cell r="I150" t="str">
            <v>tira</v>
          </cell>
          <cell r="J150">
            <v>5.8</v>
          </cell>
          <cell r="K150">
            <v>44.628355200000001</v>
          </cell>
        </row>
        <row r="151">
          <cell r="C151">
            <v>913391000</v>
          </cell>
          <cell r="D151" t="str">
            <v>Cover 150 x 6 mm</v>
          </cell>
          <cell r="E151" t="str">
            <v>BLANCO</v>
          </cell>
          <cell r="F151" t="str">
            <v>BLANCO</v>
          </cell>
          <cell r="G151">
            <v>5.6430740443148135</v>
          </cell>
          <cell r="H151">
            <v>5</v>
          </cell>
          <cell r="I151" t="str">
            <v>tira</v>
          </cell>
          <cell r="J151">
            <v>5.8</v>
          </cell>
          <cell r="K151">
            <v>32.729829457025915</v>
          </cell>
        </row>
        <row r="152">
          <cell r="C152">
            <v>913392000</v>
          </cell>
          <cell r="D152" t="str">
            <v>Cover 150 x 6 mm</v>
          </cell>
          <cell r="E152" t="str">
            <v>MARFIL</v>
          </cell>
          <cell r="F152" t="str">
            <v>MARFIL</v>
          </cell>
          <cell r="G152">
            <v>0</v>
          </cell>
          <cell r="H152">
            <v>5</v>
          </cell>
          <cell r="I152" t="str">
            <v>tira</v>
          </cell>
          <cell r="J152">
            <v>5.8</v>
          </cell>
          <cell r="K152">
            <v>0</v>
          </cell>
        </row>
        <row r="153">
          <cell r="C153">
            <v>913390010</v>
          </cell>
          <cell r="D153" t="str">
            <v>Cover 150 x 6 mm</v>
          </cell>
          <cell r="E153" t="str">
            <v>GENERICA</v>
          </cell>
          <cell r="F153" t="str">
            <v>GOLDEN OAK</v>
          </cell>
          <cell r="G153">
            <v>8.5531985284847334</v>
          </cell>
          <cell r="H153">
            <v>5</v>
          </cell>
          <cell r="I153" t="str">
            <v>tira</v>
          </cell>
          <cell r="J153">
            <v>5.8</v>
          </cell>
          <cell r="K153">
            <v>49.608551465211455</v>
          </cell>
        </row>
        <row r="154">
          <cell r="C154">
            <v>913390020</v>
          </cell>
          <cell r="D154" t="str">
            <v>Cover 150 x 6 mm discont. 90 dias</v>
          </cell>
          <cell r="E154" t="str">
            <v>GENERICA</v>
          </cell>
          <cell r="F154" t="str">
            <v>NATURAL OAK</v>
          </cell>
          <cell r="G154">
            <v>10.3</v>
          </cell>
          <cell r="H154">
            <v>5</v>
          </cell>
          <cell r="I154" t="str">
            <v>tira</v>
          </cell>
          <cell r="J154">
            <v>5.8</v>
          </cell>
          <cell r="K154">
            <v>59.74</v>
          </cell>
        </row>
        <row r="155">
          <cell r="C155">
            <v>913390280</v>
          </cell>
          <cell r="D155" t="str">
            <v>Cover 150 x 6 mm</v>
          </cell>
          <cell r="E155" t="str">
            <v>GENERICA</v>
          </cell>
          <cell r="F155" t="str">
            <v>JET BLACK</v>
          </cell>
          <cell r="G155">
            <v>10.050973078044882</v>
          </cell>
          <cell r="H155">
            <v>5</v>
          </cell>
          <cell r="I155" t="str">
            <v>tira</v>
          </cell>
          <cell r="J155">
            <v>5.8</v>
          </cell>
          <cell r="K155">
            <v>58.295643852660312</v>
          </cell>
        </row>
        <row r="156">
          <cell r="C156">
            <v>913395280</v>
          </cell>
          <cell r="D156" t="str">
            <v>Cover 150 x 6 mm</v>
          </cell>
          <cell r="E156" t="str">
            <v>Negra</v>
          </cell>
          <cell r="F156" t="str">
            <v>JET BLACK M . N</v>
          </cell>
          <cell r="G156">
            <v>8.5531985284847334</v>
          </cell>
          <cell r="H156">
            <v>5</v>
          </cell>
          <cell r="I156" t="str">
            <v>tira</v>
          </cell>
          <cell r="J156">
            <v>5.8</v>
          </cell>
          <cell r="K156">
            <v>49.608551465211455</v>
          </cell>
        </row>
        <row r="157">
          <cell r="C157">
            <v>913390090</v>
          </cell>
          <cell r="D157" t="str">
            <v>Cover 150 x 6 mm</v>
          </cell>
          <cell r="E157" t="str">
            <v>GENERICA</v>
          </cell>
          <cell r="F157" t="str">
            <v>GRIS METALIZADO</v>
          </cell>
          <cell r="G157">
            <v>9.094822215740697</v>
          </cell>
          <cell r="H157">
            <v>5</v>
          </cell>
          <cell r="I157" t="str">
            <v>tira</v>
          </cell>
          <cell r="J157">
            <v>5.8</v>
          </cell>
          <cell r="K157">
            <v>52.749968851296039</v>
          </cell>
        </row>
        <row r="158">
          <cell r="C158">
            <v>913390100</v>
          </cell>
          <cell r="D158" t="str">
            <v>Cover 150 x 6 mm</v>
          </cell>
          <cell r="E158" t="str">
            <v>GENERICA</v>
          </cell>
          <cell r="F158" t="str">
            <v>NOGAL</v>
          </cell>
          <cell r="G158">
            <v>8.5531985284847334</v>
          </cell>
          <cell r="H158">
            <v>5</v>
          </cell>
          <cell r="I158" t="str">
            <v>tira</v>
          </cell>
          <cell r="J158">
            <v>5.8</v>
          </cell>
          <cell r="K158">
            <v>49.608551465211455</v>
          </cell>
        </row>
        <row r="159">
          <cell r="C159">
            <v>913390110</v>
          </cell>
          <cell r="D159" t="str">
            <v>Cover 150 x 6 mm</v>
          </cell>
          <cell r="E159" t="str">
            <v>GENERICA</v>
          </cell>
          <cell r="F159" t="str">
            <v>GRIS GRAFITO</v>
          </cell>
          <cell r="G159">
            <v>8.6102130084207555</v>
          </cell>
          <cell r="H159">
            <v>5</v>
          </cell>
          <cell r="I159" t="str">
            <v>tira</v>
          </cell>
          <cell r="J159">
            <v>5.8</v>
          </cell>
          <cell r="K159">
            <v>49.939235448840378</v>
          </cell>
        </row>
        <row r="160">
          <cell r="C160">
            <v>913390120</v>
          </cell>
          <cell r="D160" t="str">
            <v>Cover 150 x 6 mm</v>
          </cell>
          <cell r="E160" t="str">
            <v>GENERICA</v>
          </cell>
          <cell r="F160" t="str">
            <v>SCHWARTZBRAUN</v>
          </cell>
          <cell r="G160">
            <v>10.15715040880651</v>
          </cell>
          <cell r="H160">
            <v>5</v>
          </cell>
          <cell r="I160" t="str">
            <v>tira</v>
          </cell>
          <cell r="J160">
            <v>5.8</v>
          </cell>
          <cell r="K160">
            <v>58.911472371077757</v>
          </cell>
        </row>
        <row r="161">
          <cell r="C161">
            <v>913390140</v>
          </cell>
          <cell r="D161" t="str">
            <v>Cover 150 x 6 mm</v>
          </cell>
          <cell r="E161" t="str">
            <v>GENERICA</v>
          </cell>
          <cell r="F161" t="str">
            <v>PELTRE</v>
          </cell>
          <cell r="G161">
            <v>9.094822215740697</v>
          </cell>
          <cell r="H161">
            <v>5</v>
          </cell>
          <cell r="I161" t="str">
            <v>tira</v>
          </cell>
          <cell r="J161">
            <v>5.8</v>
          </cell>
          <cell r="K161">
            <v>52.749968851296039</v>
          </cell>
        </row>
        <row r="162">
          <cell r="C162">
            <v>913390250</v>
          </cell>
          <cell r="D162" t="str">
            <v>Cover 150 x 6 mm</v>
          </cell>
          <cell r="E162" t="str">
            <v>GENERICA</v>
          </cell>
          <cell r="F162" t="str">
            <v>WENGUE</v>
          </cell>
          <cell r="G162">
            <v>8.5531985284847334</v>
          </cell>
          <cell r="H162">
            <v>5</v>
          </cell>
          <cell r="I162" t="str">
            <v>tira</v>
          </cell>
          <cell r="J162">
            <v>5.8</v>
          </cell>
          <cell r="K162">
            <v>49.608551465211455</v>
          </cell>
        </row>
        <row r="163">
          <cell r="C163">
            <v>913390270</v>
          </cell>
          <cell r="D163" t="str">
            <v>Cover 150 x 6 mm</v>
          </cell>
          <cell r="E163" t="str">
            <v>GENERICA</v>
          </cell>
          <cell r="F163" t="str">
            <v>GREY OAK</v>
          </cell>
          <cell r="G163">
            <v>9.094822215740697</v>
          </cell>
          <cell r="H163">
            <v>5</v>
          </cell>
          <cell r="I163" t="str">
            <v>tira</v>
          </cell>
          <cell r="J163">
            <v>5.8</v>
          </cell>
          <cell r="K163">
            <v>52.749968851296039</v>
          </cell>
        </row>
        <row r="164">
          <cell r="C164">
            <v>913390380</v>
          </cell>
          <cell r="D164" t="str">
            <v>Cover 150 x 6 mm</v>
          </cell>
          <cell r="E164" t="str">
            <v>GENERICA</v>
          </cell>
          <cell r="F164" t="str">
            <v>BLANCO ALTWEISSE</v>
          </cell>
          <cell r="G164">
            <v>9.094822215740697</v>
          </cell>
          <cell r="H164">
            <v>5</v>
          </cell>
          <cell r="I164" t="str">
            <v>tira</v>
          </cell>
          <cell r="J164">
            <v>5.8</v>
          </cell>
          <cell r="K164">
            <v>52.749968851296039</v>
          </cell>
        </row>
        <row r="165">
          <cell r="C165">
            <v>913390370</v>
          </cell>
          <cell r="D165" t="str">
            <v>Cover 150 x 6 mm</v>
          </cell>
          <cell r="E165" t="str">
            <v>GENERICA</v>
          </cell>
          <cell r="F165" t="str">
            <v>ALPINE</v>
          </cell>
          <cell r="G165">
            <v>8.5531985284847334</v>
          </cell>
          <cell r="H165">
            <v>5</v>
          </cell>
          <cell r="I165" t="str">
            <v>tira</v>
          </cell>
          <cell r="J165">
            <v>5.8</v>
          </cell>
          <cell r="K165">
            <v>49.608551465211455</v>
          </cell>
        </row>
        <row r="166">
          <cell r="C166">
            <v>913390360</v>
          </cell>
          <cell r="D166" t="str">
            <v>Cover 150 x 6 mm</v>
          </cell>
          <cell r="E166" t="str">
            <v>GENERICA</v>
          </cell>
          <cell r="F166" t="str">
            <v>TOFFEE</v>
          </cell>
          <cell r="G166">
            <v>8.2985615957096499</v>
          </cell>
          <cell r="H166">
            <v>5</v>
          </cell>
          <cell r="I166" t="str">
            <v>tira</v>
          </cell>
          <cell r="J166">
            <v>5.8</v>
          </cell>
          <cell r="K166">
            <v>48.131657255115968</v>
          </cell>
        </row>
        <row r="167">
          <cell r="C167">
            <v>913390390</v>
          </cell>
          <cell r="D167" t="str">
            <v>Cover 150 x 6 mm</v>
          </cell>
          <cell r="E167" t="str">
            <v>GENERICA</v>
          </cell>
          <cell r="F167" t="str">
            <v>GOLDBRONZE</v>
          </cell>
          <cell r="G167">
            <v>9.094822215740697</v>
          </cell>
          <cell r="H167">
            <v>5</v>
          </cell>
          <cell r="I167" t="str">
            <v>tira</v>
          </cell>
          <cell r="J167">
            <v>5.8</v>
          </cell>
          <cell r="K167">
            <v>52.749968851296039</v>
          </cell>
        </row>
        <row r="168">
          <cell r="C168">
            <v>913390240</v>
          </cell>
          <cell r="D168" t="str">
            <v>Cover 150 x 6 mm</v>
          </cell>
          <cell r="E168" t="str">
            <v>GENERICA</v>
          </cell>
          <cell r="F168" t="str">
            <v xml:space="preserve"> TURNER OAK</v>
          </cell>
          <cell r="G168">
            <v>9.8873096147151536</v>
          </cell>
          <cell r="H168">
            <v>5</v>
          </cell>
          <cell r="I168" t="str">
            <v>tira</v>
          </cell>
          <cell r="J168">
            <v>5.8</v>
          </cell>
          <cell r="K168">
            <v>57.346395765347886</v>
          </cell>
        </row>
        <row r="169">
          <cell r="C169">
            <v>913390180</v>
          </cell>
          <cell r="D169" t="str">
            <v>Cover 150 x 6 mm</v>
          </cell>
          <cell r="E169" t="str">
            <v>GENERICA</v>
          </cell>
          <cell r="F169" t="str">
            <v>LENGA</v>
          </cell>
          <cell r="G169">
            <v>9.0720164237662893</v>
          </cell>
          <cell r="H169">
            <v>5</v>
          </cell>
          <cell r="I169" t="str">
            <v>tira</v>
          </cell>
          <cell r="J169">
            <v>5.8</v>
          </cell>
          <cell r="K169">
            <v>52.617695257844474</v>
          </cell>
        </row>
        <row r="170">
          <cell r="C170">
            <v>913390070</v>
          </cell>
          <cell r="D170" t="str">
            <v>Cover 150 x 6 mm</v>
          </cell>
          <cell r="E170" t="str">
            <v>GENERICA</v>
          </cell>
          <cell r="F170" t="str">
            <v>Black Matt</v>
          </cell>
          <cell r="G170">
            <v>7.6071501073198142</v>
          </cell>
          <cell r="H170">
            <v>5</v>
          </cell>
          <cell r="I170" t="str">
            <v>tira</v>
          </cell>
          <cell r="J170">
            <v>5.8</v>
          </cell>
          <cell r="K170">
            <v>44.121470622454922</v>
          </cell>
        </row>
        <row r="171">
          <cell r="C171">
            <v>913390410</v>
          </cell>
          <cell r="D171" t="str">
            <v>Cover 150 x 6 mm</v>
          </cell>
          <cell r="E171" t="str">
            <v>GENERICA</v>
          </cell>
          <cell r="F171" t="str">
            <v>Matex Kitami</v>
          </cell>
          <cell r="G171">
            <v>9.0595976008505339</v>
          </cell>
          <cell r="H171">
            <v>5</v>
          </cell>
          <cell r="I171" t="str">
            <v>tira</v>
          </cell>
          <cell r="J171">
            <v>5.8</v>
          </cell>
          <cell r="K171">
            <v>52.545666084933096</v>
          </cell>
        </row>
        <row r="172">
          <cell r="C172">
            <v>913401000</v>
          </cell>
          <cell r="D172" t="str">
            <v>Perfil L</v>
          </cell>
          <cell r="E172" t="str">
            <v>BLANCO</v>
          </cell>
          <cell r="F172" t="str">
            <v>BLANCO</v>
          </cell>
          <cell r="G172">
            <v>1.1689771764595194</v>
          </cell>
          <cell r="H172">
            <v>5</v>
          </cell>
          <cell r="I172" t="str">
            <v>tira</v>
          </cell>
          <cell r="J172">
            <v>5.8</v>
          </cell>
          <cell r="K172">
            <v>6.7800676234652117</v>
          </cell>
        </row>
        <row r="173">
          <cell r="C173">
            <v>913402000</v>
          </cell>
          <cell r="D173" t="str">
            <v>Perfil L</v>
          </cell>
          <cell r="E173" t="str">
            <v>MARFIL</v>
          </cell>
          <cell r="F173" t="str">
            <v>MARFIL</v>
          </cell>
          <cell r="G173">
            <v>0</v>
          </cell>
          <cell r="H173">
            <v>5</v>
          </cell>
          <cell r="I173" t="str">
            <v>tira</v>
          </cell>
          <cell r="J173">
            <v>5.8</v>
          </cell>
          <cell r="K173">
            <v>0</v>
          </cell>
        </row>
        <row r="174">
          <cell r="C174">
            <v>913400011</v>
          </cell>
          <cell r="D174" t="str">
            <v>Perfil L</v>
          </cell>
          <cell r="E174" t="str">
            <v>GENERICA</v>
          </cell>
          <cell r="F174" t="str">
            <v>GOLDEN OAK</v>
          </cell>
          <cell r="G174">
            <v>0.95792649574257882</v>
          </cell>
          <cell r="H174">
            <v>5</v>
          </cell>
          <cell r="I174" t="str">
            <v>tira</v>
          </cell>
          <cell r="J174">
            <v>5.8</v>
          </cell>
          <cell r="K174">
            <v>5.5559736753069568</v>
          </cell>
        </row>
        <row r="175">
          <cell r="C175">
            <v>913400021</v>
          </cell>
          <cell r="D175" t="str">
            <v>Perfil L discont. 90 dias</v>
          </cell>
          <cell r="E175" t="str">
            <v>GENERICA</v>
          </cell>
          <cell r="F175" t="str">
            <v>NATURAL OAK</v>
          </cell>
          <cell r="G175">
            <v>1.4</v>
          </cell>
          <cell r="H175">
            <v>5</v>
          </cell>
          <cell r="I175" t="str">
            <v>tira</v>
          </cell>
          <cell r="J175">
            <v>5.8</v>
          </cell>
          <cell r="K175">
            <v>8.1199999999999992</v>
          </cell>
        </row>
        <row r="176">
          <cell r="C176">
            <v>913400281</v>
          </cell>
          <cell r="D176" t="str">
            <v>Perfil L</v>
          </cell>
          <cell r="E176" t="str">
            <v>GENERICA</v>
          </cell>
          <cell r="F176" t="str">
            <v>JET BLACK</v>
          </cell>
          <cell r="G176">
            <v>1.3891002342757681</v>
          </cell>
          <cell r="H176">
            <v>5</v>
          </cell>
          <cell r="I176" t="str">
            <v>tira</v>
          </cell>
          <cell r="J176">
            <v>5.8</v>
          </cell>
          <cell r="K176">
            <v>8.056781358799455</v>
          </cell>
        </row>
        <row r="177">
          <cell r="C177">
            <v>913400091</v>
          </cell>
          <cell r="D177" t="str">
            <v>Perfil L</v>
          </cell>
          <cell r="E177" t="str">
            <v>GENERICA</v>
          </cell>
          <cell r="F177" t="str">
            <v>GRIS METALIZADO</v>
          </cell>
          <cell r="G177">
            <v>1.1159023832149413</v>
          </cell>
          <cell r="H177">
            <v>5</v>
          </cell>
          <cell r="I177" t="str">
            <v>tira</v>
          </cell>
          <cell r="J177">
            <v>5.8</v>
          </cell>
          <cell r="K177">
            <v>6.4722338226466594</v>
          </cell>
        </row>
        <row r="178">
          <cell r="C178">
            <v>913400101</v>
          </cell>
          <cell r="D178" t="str">
            <v>Perfil L</v>
          </cell>
          <cell r="E178" t="str">
            <v>GENERICA</v>
          </cell>
          <cell r="F178" t="str">
            <v>NOGAL</v>
          </cell>
          <cell r="G178">
            <v>0.95792649574257882</v>
          </cell>
          <cell r="H178">
            <v>5</v>
          </cell>
          <cell r="I178" t="str">
            <v>tira</v>
          </cell>
          <cell r="J178">
            <v>5.8</v>
          </cell>
          <cell r="K178">
            <v>5.5559736753069568</v>
          </cell>
        </row>
        <row r="179">
          <cell r="C179">
            <v>913400111</v>
          </cell>
          <cell r="D179" t="str">
            <v>Perfil L</v>
          </cell>
          <cell r="E179" t="str">
            <v>GENERICA</v>
          </cell>
          <cell r="F179" t="str">
            <v>GRIS GRAFITO</v>
          </cell>
          <cell r="G179">
            <v>0.97457305922754867</v>
          </cell>
          <cell r="H179">
            <v>5</v>
          </cell>
          <cell r="I179" t="str">
            <v>tira</v>
          </cell>
          <cell r="J179">
            <v>5.8</v>
          </cell>
          <cell r="K179">
            <v>5.6525237435197822</v>
          </cell>
        </row>
        <row r="180">
          <cell r="C180">
            <v>913400121</v>
          </cell>
          <cell r="D180" t="str">
            <v>Perfil L</v>
          </cell>
          <cell r="E180" t="str">
            <v>GENERICA</v>
          </cell>
          <cell r="F180" t="str">
            <v>SCHWARTZBRAUN</v>
          </cell>
          <cell r="G180">
            <v>1.5161690022110366</v>
          </cell>
          <cell r="H180">
            <v>5</v>
          </cell>
          <cell r="I180" t="str">
            <v>tira</v>
          </cell>
          <cell r="J180">
            <v>5.8</v>
          </cell>
          <cell r="K180">
            <v>8.7937802128240126</v>
          </cell>
        </row>
        <row r="181">
          <cell r="C181">
            <v>913400141</v>
          </cell>
          <cell r="D181" t="str">
            <v>Perfil L</v>
          </cell>
          <cell r="E181" t="str">
            <v>GENERICA</v>
          </cell>
          <cell r="F181" t="str">
            <v>PELTRE</v>
          </cell>
          <cell r="G181">
            <v>1.1159023832149413</v>
          </cell>
          <cell r="H181">
            <v>5</v>
          </cell>
          <cell r="I181" t="str">
            <v>tira</v>
          </cell>
          <cell r="J181">
            <v>5.8</v>
          </cell>
          <cell r="K181">
            <v>6.4722338226466594</v>
          </cell>
        </row>
        <row r="182">
          <cell r="C182">
            <v>913400251</v>
          </cell>
          <cell r="D182" t="str">
            <v>Perfil L</v>
          </cell>
          <cell r="E182" t="str">
            <v>GENERICA</v>
          </cell>
          <cell r="F182" t="str">
            <v>WENGUE</v>
          </cell>
          <cell r="G182">
            <v>0.95792649574257882</v>
          </cell>
          <cell r="H182">
            <v>5</v>
          </cell>
          <cell r="I182" t="str">
            <v>tira</v>
          </cell>
          <cell r="J182">
            <v>5.8</v>
          </cell>
          <cell r="K182">
            <v>5.5559736753069568</v>
          </cell>
        </row>
        <row r="183">
          <cell r="C183">
            <v>913400271</v>
          </cell>
          <cell r="D183" t="str">
            <v>Perfil L</v>
          </cell>
          <cell r="E183" t="str">
            <v>GENERICA</v>
          </cell>
          <cell r="F183" t="str">
            <v>GREY OAK</v>
          </cell>
          <cell r="G183">
            <v>1.1159023832149413</v>
          </cell>
          <cell r="H183">
            <v>5</v>
          </cell>
          <cell r="I183" t="str">
            <v>tira</v>
          </cell>
          <cell r="J183">
            <v>5.8</v>
          </cell>
          <cell r="K183">
            <v>6.4722338226466594</v>
          </cell>
        </row>
        <row r="184">
          <cell r="C184">
            <v>913400381</v>
          </cell>
          <cell r="D184" t="str">
            <v>Perfil L</v>
          </cell>
          <cell r="E184" t="str">
            <v>GENERICA</v>
          </cell>
          <cell r="F184" t="str">
            <v>BLANCO ALTWEISSE</v>
          </cell>
          <cell r="G184">
            <v>1.1159023832149413</v>
          </cell>
          <cell r="H184">
            <v>5</v>
          </cell>
          <cell r="I184" t="str">
            <v>tira</v>
          </cell>
          <cell r="J184">
            <v>5.8</v>
          </cell>
          <cell r="K184">
            <v>6.4722338226466594</v>
          </cell>
        </row>
        <row r="185">
          <cell r="C185">
            <v>913400371</v>
          </cell>
          <cell r="D185" t="str">
            <v>Perfil L</v>
          </cell>
          <cell r="E185" t="str">
            <v>GENERICA</v>
          </cell>
          <cell r="F185" t="str">
            <v>ALPINE</v>
          </cell>
          <cell r="G185">
            <v>0.95792649574257882</v>
          </cell>
          <cell r="H185">
            <v>5</v>
          </cell>
          <cell r="I185" t="str">
            <v>tira</v>
          </cell>
          <cell r="J185">
            <v>5.8</v>
          </cell>
          <cell r="K185">
            <v>5.5559736753069568</v>
          </cell>
        </row>
        <row r="186">
          <cell r="C186">
            <v>913400361</v>
          </cell>
          <cell r="D186" t="str">
            <v>Perfil L</v>
          </cell>
          <cell r="E186" t="str">
            <v>GENERICA</v>
          </cell>
          <cell r="F186" t="str">
            <v>TOFFEE</v>
          </cell>
          <cell r="G186">
            <v>0.93389995577927309</v>
          </cell>
          <cell r="H186">
            <v>5</v>
          </cell>
          <cell r="I186" t="str">
            <v>tira</v>
          </cell>
          <cell r="J186">
            <v>5.8</v>
          </cell>
          <cell r="K186">
            <v>5.4166197435197834</v>
          </cell>
        </row>
        <row r="187">
          <cell r="C187">
            <v>913400391</v>
          </cell>
          <cell r="D187" t="str">
            <v>Perfil L</v>
          </cell>
          <cell r="E187" t="str">
            <v>GENERICA</v>
          </cell>
          <cell r="F187" t="str">
            <v>GOLDBRONZE</v>
          </cell>
          <cell r="G187">
            <v>1.1159023832149413</v>
          </cell>
          <cell r="H187">
            <v>5</v>
          </cell>
          <cell r="I187" t="str">
            <v>tira</v>
          </cell>
          <cell r="J187">
            <v>5.8</v>
          </cell>
          <cell r="K187">
            <v>6.4722338226466594</v>
          </cell>
        </row>
        <row r="188">
          <cell r="C188">
            <v>913400241</v>
          </cell>
          <cell r="D188" t="str">
            <v>Perfil L</v>
          </cell>
          <cell r="E188" t="str">
            <v>GENERICA</v>
          </cell>
          <cell r="F188" t="str">
            <v xml:space="preserve"> TURNER OAK</v>
          </cell>
          <cell r="G188">
            <v>1.3470399172037446</v>
          </cell>
          <cell r="H188">
            <v>5</v>
          </cell>
          <cell r="I188" t="str">
            <v>tira</v>
          </cell>
          <cell r="J188">
            <v>5.8</v>
          </cell>
          <cell r="K188">
            <v>7.8128315197817182</v>
          </cell>
        </row>
        <row r="189">
          <cell r="C189">
            <v>913400181</v>
          </cell>
          <cell r="D189" t="str">
            <v>Perfil L</v>
          </cell>
          <cell r="E189" t="str">
            <v>GENERICA</v>
          </cell>
          <cell r="F189" t="str">
            <v>LENGA</v>
          </cell>
          <cell r="G189">
            <v>1.1092437578209531</v>
          </cell>
          <cell r="H189">
            <v>5</v>
          </cell>
          <cell r="I189" t="str">
            <v>tira</v>
          </cell>
          <cell r="J189">
            <v>5.8</v>
          </cell>
          <cell r="K189">
            <v>6.433613795361528</v>
          </cell>
        </row>
        <row r="190">
          <cell r="C190">
            <v>913400070</v>
          </cell>
          <cell r="D190" t="str">
            <v>Perfil L</v>
          </cell>
          <cell r="E190" t="str">
            <v>GENERICA</v>
          </cell>
          <cell r="F190" t="str">
            <v>Black Matt</v>
          </cell>
          <cell r="G190">
            <v>1.3798030129786762</v>
          </cell>
          <cell r="H190">
            <v>5</v>
          </cell>
          <cell r="I190" t="str">
            <v>tira</v>
          </cell>
          <cell r="J190">
            <v>5.8</v>
          </cell>
          <cell r="K190">
            <v>8.002857475276322</v>
          </cell>
        </row>
        <row r="191">
          <cell r="C191">
            <v>913400411</v>
          </cell>
          <cell r="D191" t="str">
            <v>Perfil L</v>
          </cell>
          <cell r="E191" t="str">
            <v>GENERICA</v>
          </cell>
          <cell r="F191" t="str">
            <v>Matex Kitami</v>
          </cell>
          <cell r="G191" t="e">
            <v>#N/A</v>
          </cell>
          <cell r="H191">
            <v>5</v>
          </cell>
          <cell r="I191" t="str">
            <v>tira</v>
          </cell>
          <cell r="J191">
            <v>5.8</v>
          </cell>
          <cell r="K191" t="e">
            <v>#N/A</v>
          </cell>
        </row>
        <row r="192">
          <cell r="C192">
            <v>113361000</v>
          </cell>
          <cell r="D192" t="str">
            <v xml:space="preserve">Guía adicional Jumbo </v>
          </cell>
          <cell r="E192" t="str">
            <v>BLANCO</v>
          </cell>
          <cell r="F192" t="str">
            <v>SIN FOLIO</v>
          </cell>
          <cell r="G192">
            <v>2.3650567315200006</v>
          </cell>
          <cell r="H192">
            <v>10</v>
          </cell>
          <cell r="I192" t="str">
            <v>tira</v>
          </cell>
          <cell r="J192">
            <v>5.8</v>
          </cell>
          <cell r="K192">
            <v>13.717329042816003</v>
          </cell>
        </row>
        <row r="193">
          <cell r="C193">
            <v>113362000</v>
          </cell>
          <cell r="D193" t="str">
            <v xml:space="preserve">Guía adicional Jumbo </v>
          </cell>
          <cell r="E193" t="str">
            <v>MARFIL</v>
          </cell>
          <cell r="F193" t="str">
            <v>SIN FOLIO</v>
          </cell>
          <cell r="G193">
            <v>2.3650567315200006</v>
          </cell>
          <cell r="H193">
            <v>10</v>
          </cell>
          <cell r="I193" t="str">
            <v>tira</v>
          </cell>
          <cell r="J193">
            <v>5.8</v>
          </cell>
          <cell r="K193">
            <v>13.717329042816003</v>
          </cell>
        </row>
        <row r="194">
          <cell r="C194">
            <v>113360010</v>
          </cell>
          <cell r="D194" t="str">
            <v xml:space="preserve">Guía adicional Jumbo </v>
          </cell>
          <cell r="E194" t="str">
            <v>GENERICA</v>
          </cell>
          <cell r="F194" t="str">
            <v>GOLDEN OAK</v>
          </cell>
          <cell r="G194">
            <v>4.2420858835200006</v>
          </cell>
          <cell r="H194">
            <v>10</v>
          </cell>
          <cell r="I194" t="str">
            <v>tira</v>
          </cell>
          <cell r="J194">
            <v>5.8</v>
          </cell>
          <cell r="K194">
            <v>24.604098124416002</v>
          </cell>
        </row>
        <row r="195">
          <cell r="C195">
            <v>113360020</v>
          </cell>
          <cell r="D195" t="str">
            <v>Guía adicional Jumbo  discont. 90 dias</v>
          </cell>
          <cell r="E195" t="str">
            <v>GENERICA</v>
          </cell>
          <cell r="F195" t="str">
            <v>NATURAL OAK</v>
          </cell>
          <cell r="G195">
            <v>5.34</v>
          </cell>
          <cell r="H195">
            <v>10</v>
          </cell>
          <cell r="I195" t="str">
            <v>tira</v>
          </cell>
          <cell r="J195">
            <v>5.8</v>
          </cell>
          <cell r="K195">
            <v>30.971999999999998</v>
          </cell>
        </row>
        <row r="196">
          <cell r="C196">
            <v>113360090</v>
          </cell>
          <cell r="D196" t="str">
            <v xml:space="preserve">Guía adicional Jumbo </v>
          </cell>
          <cell r="E196" t="str">
            <v>GENERICA</v>
          </cell>
          <cell r="F196" t="str">
            <v>GRIS METALIZADO</v>
          </cell>
          <cell r="G196">
            <v>4.2420858835200006</v>
          </cell>
          <cell r="H196">
            <v>10</v>
          </cell>
          <cell r="I196" t="str">
            <v>tira</v>
          </cell>
          <cell r="J196">
            <v>5.8</v>
          </cell>
          <cell r="K196">
            <v>24.604098124416002</v>
          </cell>
        </row>
        <row r="197">
          <cell r="C197">
            <v>113360100</v>
          </cell>
          <cell r="D197" t="str">
            <v xml:space="preserve">Guía adicional Jumbo </v>
          </cell>
          <cell r="E197" t="str">
            <v>GENERICA</v>
          </cell>
          <cell r="F197" t="str">
            <v>NOGAL</v>
          </cell>
          <cell r="G197">
            <v>4.2420858835200006</v>
          </cell>
          <cell r="H197">
            <v>10</v>
          </cell>
          <cell r="I197" t="str">
            <v>tira</v>
          </cell>
          <cell r="J197">
            <v>5.8</v>
          </cell>
          <cell r="K197">
            <v>24.604098124416002</v>
          </cell>
        </row>
        <row r="198">
          <cell r="C198">
            <v>113360110</v>
          </cell>
          <cell r="D198" t="str">
            <v xml:space="preserve">Guía adicional Jumbo </v>
          </cell>
          <cell r="E198" t="str">
            <v>GENERICA</v>
          </cell>
          <cell r="F198" t="str">
            <v>GRAFITO</v>
          </cell>
          <cell r="G198">
            <v>4.2420858835200006</v>
          </cell>
          <cell r="H198">
            <v>10</v>
          </cell>
          <cell r="I198" t="str">
            <v>tira</v>
          </cell>
          <cell r="J198">
            <v>5.8</v>
          </cell>
          <cell r="K198">
            <v>24.604098124416002</v>
          </cell>
        </row>
        <row r="199">
          <cell r="C199">
            <v>113360120</v>
          </cell>
          <cell r="D199" t="str">
            <v xml:space="preserve">Guía adicional Jumbo </v>
          </cell>
          <cell r="E199" t="str">
            <v>GENERICA</v>
          </cell>
          <cell r="F199" t="str">
            <v>SCHWARTZBRAUN</v>
          </cell>
          <cell r="G199">
            <v>4.6662944718719999</v>
          </cell>
          <cell r="H199">
            <v>10</v>
          </cell>
          <cell r="I199" t="str">
            <v>tira</v>
          </cell>
          <cell r="J199">
            <v>5.8</v>
          </cell>
          <cell r="K199">
            <v>27.064507936857598</v>
          </cell>
        </row>
        <row r="200">
          <cell r="C200">
            <v>113360140</v>
          </cell>
          <cell r="D200" t="str">
            <v xml:space="preserve">Guía adicional Jumbo </v>
          </cell>
          <cell r="E200" t="str">
            <v>GENERICA</v>
          </cell>
          <cell r="F200" t="str">
            <v>PELTRE</v>
          </cell>
          <cell r="G200">
            <v>4.2420858835200006</v>
          </cell>
          <cell r="H200">
            <v>10</v>
          </cell>
          <cell r="I200" t="str">
            <v>tira</v>
          </cell>
          <cell r="J200">
            <v>5.8</v>
          </cell>
          <cell r="K200">
            <v>24.604098124416002</v>
          </cell>
        </row>
        <row r="201">
          <cell r="C201">
            <v>113360250</v>
          </cell>
          <cell r="D201" t="str">
            <v xml:space="preserve">Guía adicional Jumbo </v>
          </cell>
          <cell r="E201" t="str">
            <v>GENERICA</v>
          </cell>
          <cell r="F201" t="str">
            <v>WENGUE</v>
          </cell>
          <cell r="G201">
            <v>4.2420858835200006</v>
          </cell>
          <cell r="H201">
            <v>10</v>
          </cell>
          <cell r="I201" t="str">
            <v>tira</v>
          </cell>
          <cell r="J201">
            <v>5.8</v>
          </cell>
          <cell r="K201">
            <v>24.604098124416002</v>
          </cell>
        </row>
        <row r="202">
          <cell r="C202">
            <v>113360270</v>
          </cell>
          <cell r="D202" t="str">
            <v xml:space="preserve">Guía adicional Jumbo </v>
          </cell>
          <cell r="E202" t="str">
            <v>GENERICA</v>
          </cell>
          <cell r="F202" t="str">
            <v>GREY OAK</v>
          </cell>
          <cell r="G202">
            <v>4.2420858835200006</v>
          </cell>
          <cell r="H202">
            <v>10</v>
          </cell>
          <cell r="I202" t="str">
            <v>tira</v>
          </cell>
          <cell r="J202">
            <v>5.8</v>
          </cell>
          <cell r="K202">
            <v>24.604098124416002</v>
          </cell>
        </row>
        <row r="203">
          <cell r="C203">
            <v>113365280</v>
          </cell>
          <cell r="D203" t="str">
            <v xml:space="preserve">Guía adicional Jumbo </v>
          </cell>
          <cell r="E203" t="str">
            <v>GENERICA</v>
          </cell>
          <cell r="F203" t="str">
            <v>JET BLACK M . N</v>
          </cell>
          <cell r="G203">
            <v>4.6662944718719999</v>
          </cell>
          <cell r="H203">
            <v>10</v>
          </cell>
          <cell r="I203" t="str">
            <v>tira</v>
          </cell>
          <cell r="J203">
            <v>5.8</v>
          </cell>
          <cell r="K203">
            <v>27.064507936857598</v>
          </cell>
        </row>
        <row r="204">
          <cell r="C204">
            <v>113360280</v>
          </cell>
          <cell r="D204" t="str">
            <v xml:space="preserve">Guía adicional Jumbo </v>
          </cell>
          <cell r="E204" t="str">
            <v>GENERICA</v>
          </cell>
          <cell r="F204" t="str">
            <v>JET BLACK</v>
          </cell>
          <cell r="G204">
            <v>4.6662944718719999</v>
          </cell>
          <cell r="H204">
            <v>10</v>
          </cell>
          <cell r="I204" t="str">
            <v>tira</v>
          </cell>
          <cell r="J204">
            <v>5.8</v>
          </cell>
          <cell r="K204">
            <v>27.064507936857598</v>
          </cell>
        </row>
        <row r="205">
          <cell r="C205">
            <v>113360380</v>
          </cell>
          <cell r="D205" t="str">
            <v xml:space="preserve">Guía adicional Jumbo </v>
          </cell>
          <cell r="E205" t="str">
            <v>GENERICA</v>
          </cell>
          <cell r="F205" t="str">
            <v>BLANCO ALTWEISSE</v>
          </cell>
          <cell r="G205">
            <v>3.8712145839346435</v>
          </cell>
          <cell r="H205">
            <v>10</v>
          </cell>
          <cell r="I205" t="str">
            <v>tira</v>
          </cell>
          <cell r="J205">
            <v>5.8</v>
          </cell>
          <cell r="K205">
            <v>22.45304458682093</v>
          </cell>
        </row>
        <row r="206">
          <cell r="C206">
            <v>113360370</v>
          </cell>
          <cell r="D206" t="str">
            <v xml:space="preserve">Guía adicional Jumbo </v>
          </cell>
          <cell r="E206" t="str">
            <v>GENERICA</v>
          </cell>
          <cell r="F206" t="str">
            <v>ALPINE</v>
          </cell>
          <cell r="G206">
            <v>3.384218612221856</v>
          </cell>
          <cell r="H206">
            <v>10</v>
          </cell>
          <cell r="I206" t="str">
            <v>tira</v>
          </cell>
          <cell r="J206">
            <v>5.8</v>
          </cell>
          <cell r="K206">
            <v>19.628467950886765</v>
          </cell>
        </row>
        <row r="207">
          <cell r="C207">
            <v>113360360</v>
          </cell>
          <cell r="D207" t="str">
            <v xml:space="preserve">Guía adicional Jumbo </v>
          </cell>
          <cell r="E207" t="str">
            <v>GENERICA</v>
          </cell>
          <cell r="F207" t="str">
            <v>TOFFEE</v>
          </cell>
          <cell r="G207">
            <v>3.3049809700334012</v>
          </cell>
          <cell r="H207">
            <v>10</v>
          </cell>
          <cell r="I207" t="str">
            <v>tira</v>
          </cell>
          <cell r="J207">
            <v>5.8</v>
          </cell>
          <cell r="K207">
            <v>19.168889626193728</v>
          </cell>
        </row>
        <row r="208">
          <cell r="C208">
            <v>113360390</v>
          </cell>
          <cell r="D208" t="str">
            <v xml:space="preserve">Guía adicional Jumbo </v>
          </cell>
          <cell r="E208" t="str">
            <v>GENERICA</v>
          </cell>
          <cell r="F208" t="str">
            <v>GOLDBRONZE</v>
          </cell>
          <cell r="G208">
            <v>3.7123778670555576</v>
          </cell>
          <cell r="H208">
            <v>10</v>
          </cell>
          <cell r="I208" t="str">
            <v>tira</v>
          </cell>
          <cell r="J208">
            <v>5.8</v>
          </cell>
          <cell r="K208">
            <v>21.531791628922232</v>
          </cell>
        </row>
        <row r="209">
          <cell r="C209">
            <v>113360240</v>
          </cell>
          <cell r="D209" t="str">
            <v xml:space="preserve">Guía adicional Jumbo </v>
          </cell>
          <cell r="E209" t="str">
            <v>GENERICA</v>
          </cell>
          <cell r="F209" t="str">
            <v xml:space="preserve"> TURNER OAK</v>
          </cell>
          <cell r="G209">
            <v>5.1308591869919997</v>
          </cell>
          <cell r="H209">
            <v>10</v>
          </cell>
          <cell r="I209" t="str">
            <v>tira</v>
          </cell>
          <cell r="J209">
            <v>5.8</v>
          </cell>
          <cell r="K209">
            <v>29.758983284553597</v>
          </cell>
        </row>
        <row r="210">
          <cell r="C210">
            <v>113360180</v>
          </cell>
          <cell r="D210" t="str">
            <v xml:space="preserve">Guía adicional Jumbo </v>
          </cell>
          <cell r="E210" t="str">
            <v>GENERICA</v>
          </cell>
          <cell r="F210" t="str">
            <v>LENGA</v>
          </cell>
          <cell r="G210">
            <v>4.2420858835200006</v>
          </cell>
          <cell r="H210">
            <v>10</v>
          </cell>
          <cell r="I210" t="str">
            <v>tira</v>
          </cell>
          <cell r="J210">
            <v>5.8</v>
          </cell>
          <cell r="K210">
            <v>24.604098124416002</v>
          </cell>
        </row>
        <row r="211">
          <cell r="C211">
            <v>113360070</v>
          </cell>
          <cell r="D211" t="str">
            <v xml:space="preserve">Guía adicional Jumbo </v>
          </cell>
          <cell r="E211" t="str">
            <v>GENERICA</v>
          </cell>
          <cell r="F211" t="str">
            <v>Black Matt</v>
          </cell>
          <cell r="G211">
            <v>3.4881242101462364</v>
          </cell>
          <cell r="H211">
            <v>10</v>
          </cell>
          <cell r="I211" t="str">
            <v>tira</v>
          </cell>
          <cell r="J211">
            <v>5.8</v>
          </cell>
          <cell r="K211">
            <v>20.231120418848171</v>
          </cell>
        </row>
        <row r="212">
          <cell r="C212">
            <v>113360410</v>
          </cell>
          <cell r="D212" t="str">
            <v xml:space="preserve">Guía adicional Jumbo </v>
          </cell>
          <cell r="E212" t="str">
            <v>GENERICA</v>
          </cell>
          <cell r="F212" t="str">
            <v>Matex Kitami</v>
          </cell>
          <cell r="G212">
            <v>3.8134159796192666</v>
          </cell>
          <cell r="H212">
            <v>10</v>
          </cell>
          <cell r="I212" t="str">
            <v>tira</v>
          </cell>
          <cell r="J212">
            <v>5.8</v>
          </cell>
          <cell r="K212">
            <v>22.117812681791747</v>
          </cell>
        </row>
        <row r="213">
          <cell r="C213">
            <v>145185000</v>
          </cell>
          <cell r="D213" t="str">
            <v>Tapa Guía adicional Jumbo</v>
          </cell>
          <cell r="E213" t="str">
            <v>Aluminio / Acc</v>
          </cell>
          <cell r="F213" t="str">
            <v>NEGRO</v>
          </cell>
          <cell r="G213">
            <v>0.30399999999999999</v>
          </cell>
          <cell r="H213">
            <v>10</v>
          </cell>
          <cell r="I213" t="str">
            <v>Bolsa</v>
          </cell>
          <cell r="J213">
            <v>0</v>
          </cell>
          <cell r="K213">
            <v>0.3</v>
          </cell>
        </row>
        <row r="214">
          <cell r="C214">
            <v>913411000</v>
          </cell>
          <cell r="D214" t="str">
            <v xml:space="preserve">Tubular 38 x 38 </v>
          </cell>
          <cell r="E214" t="str">
            <v>BLANCO</v>
          </cell>
          <cell r="F214" t="str">
            <v>BLANCO</v>
          </cell>
          <cell r="G214">
            <v>1.6666724366896553</v>
          </cell>
          <cell r="H214">
            <v>1</v>
          </cell>
          <cell r="I214" t="str">
            <v>tira</v>
          </cell>
          <cell r="J214">
            <v>5.8</v>
          </cell>
          <cell r="K214">
            <v>0</v>
          </cell>
        </row>
        <row r="215">
          <cell r="C215">
            <v>913412000</v>
          </cell>
          <cell r="D215" t="str">
            <v xml:space="preserve">Tubular 38 x 38 </v>
          </cell>
          <cell r="E215" t="str">
            <v>MARFIL</v>
          </cell>
          <cell r="F215" t="str">
            <v>MARFIL</v>
          </cell>
          <cell r="G215">
            <v>1.8203946517241378</v>
          </cell>
          <cell r="H215">
            <v>1</v>
          </cell>
          <cell r="I215" t="str">
            <v>tira</v>
          </cell>
          <cell r="J215">
            <v>5.8</v>
          </cell>
          <cell r="K215">
            <v>10.558288979999999</v>
          </cell>
        </row>
        <row r="216">
          <cell r="C216">
            <v>913410010</v>
          </cell>
          <cell r="D216" t="str">
            <v>Tubular 38 x 38</v>
          </cell>
          <cell r="E216" t="str">
            <v>GENERICA</v>
          </cell>
          <cell r="F216" t="str">
            <v>GOLDEN OAK</v>
          </cell>
          <cell r="G216">
            <v>2.5202737891467986</v>
          </cell>
          <cell r="H216">
            <v>1</v>
          </cell>
          <cell r="I216" t="str">
            <v>tira</v>
          </cell>
          <cell r="J216">
            <v>5.8</v>
          </cell>
          <cell r="K216">
            <v>14.61758797705143</v>
          </cell>
        </row>
        <row r="217">
          <cell r="C217">
            <v>913410020</v>
          </cell>
          <cell r="D217" t="str">
            <v>Tubular 38 x 38 discont. 90 dias</v>
          </cell>
          <cell r="E217" t="str">
            <v>GENERICA</v>
          </cell>
          <cell r="F217" t="str">
            <v>NATURAL OAK</v>
          </cell>
          <cell r="G217">
            <v>3.96</v>
          </cell>
          <cell r="H217">
            <v>1</v>
          </cell>
          <cell r="I217" t="str">
            <v>tira</v>
          </cell>
          <cell r="J217">
            <v>5.8</v>
          </cell>
          <cell r="K217">
            <v>22.968</v>
          </cell>
        </row>
        <row r="218">
          <cell r="C218">
            <v>913410280</v>
          </cell>
          <cell r="D218" t="str">
            <v>Tubular 38 x 38</v>
          </cell>
          <cell r="E218" t="str">
            <v>GENERICA</v>
          </cell>
          <cell r="F218" t="str">
            <v>JET BLACK</v>
          </cell>
          <cell r="G218">
            <v>4.0520366818799998</v>
          </cell>
          <cell r="H218">
            <v>1</v>
          </cell>
          <cell r="I218" t="str">
            <v>tira</v>
          </cell>
          <cell r="J218">
            <v>5.8</v>
          </cell>
          <cell r="K218">
            <v>23.501812754903998</v>
          </cell>
        </row>
        <row r="219">
          <cell r="C219">
            <v>913415280</v>
          </cell>
          <cell r="D219" t="str">
            <v>Tubular 38 x 38</v>
          </cell>
          <cell r="E219" t="str">
            <v>Negra</v>
          </cell>
          <cell r="F219" t="str">
            <v>JET BLACK M . N</v>
          </cell>
          <cell r="G219">
            <v>4.0520366818799998</v>
          </cell>
          <cell r="H219">
            <v>1</v>
          </cell>
          <cell r="I219" t="str">
            <v>tira</v>
          </cell>
          <cell r="J219">
            <v>5.8</v>
          </cell>
          <cell r="K219">
            <v>23.501812754903998</v>
          </cell>
        </row>
        <row r="220">
          <cell r="C220">
            <v>913410090</v>
          </cell>
          <cell r="D220" t="str">
            <v>Tubular 38 x 38</v>
          </cell>
          <cell r="E220" t="str">
            <v>GENERICA</v>
          </cell>
          <cell r="F220" t="str">
            <v>GRIS METALIZADO</v>
          </cell>
          <cell r="G220">
            <v>2.9522370660807877</v>
          </cell>
          <cell r="H220">
            <v>1</v>
          </cell>
          <cell r="I220" t="str">
            <v>tira</v>
          </cell>
          <cell r="J220">
            <v>5.8</v>
          </cell>
          <cell r="K220">
            <v>17.12297498326857</v>
          </cell>
        </row>
        <row r="221">
          <cell r="C221">
            <v>913410100</v>
          </cell>
          <cell r="D221" t="str">
            <v>Tubular 38 x 38</v>
          </cell>
          <cell r="E221" t="str">
            <v>GENERICA</v>
          </cell>
          <cell r="F221" t="str">
            <v>NOGAL</v>
          </cell>
          <cell r="G221">
            <v>2.5202737891467986</v>
          </cell>
          <cell r="H221">
            <v>1</v>
          </cell>
          <cell r="I221" t="str">
            <v>tira</v>
          </cell>
          <cell r="J221">
            <v>5.8</v>
          </cell>
          <cell r="K221">
            <v>14.61758797705143</v>
          </cell>
        </row>
        <row r="222">
          <cell r="C222">
            <v>913410110</v>
          </cell>
          <cell r="D222" t="str">
            <v>Tubular 38 x 38</v>
          </cell>
          <cell r="E222" t="str">
            <v>GENERICA</v>
          </cell>
          <cell r="F222" t="str">
            <v>GRIS GRAFITO</v>
          </cell>
          <cell r="G222">
            <v>2.4774704355369459</v>
          </cell>
          <cell r="H222">
            <v>1</v>
          </cell>
          <cell r="I222" t="str">
            <v>tira</v>
          </cell>
          <cell r="J222">
            <v>5.8</v>
          </cell>
          <cell r="K222">
            <v>14.369328526114286</v>
          </cell>
        </row>
        <row r="223">
          <cell r="C223">
            <v>913410120</v>
          </cell>
          <cell r="D223" t="str">
            <v>Tubular 38 x 38</v>
          </cell>
          <cell r="E223" t="str">
            <v>GENERICA</v>
          </cell>
          <cell r="F223" t="str">
            <v>SCHWARTZBRAUN</v>
          </cell>
          <cell r="G223">
            <v>4.1370924548453205</v>
          </cell>
          <cell r="H223">
            <v>1</v>
          </cell>
          <cell r="I223" t="str">
            <v>tira</v>
          </cell>
          <cell r="J223">
            <v>5.8</v>
          </cell>
          <cell r="K223">
            <v>23.995136238102859</v>
          </cell>
        </row>
        <row r="224">
          <cell r="C224">
            <v>913410140</v>
          </cell>
          <cell r="D224" t="str">
            <v>Tubular 38 x 38</v>
          </cell>
          <cell r="E224" t="str">
            <v>GENERICA</v>
          </cell>
          <cell r="F224" t="str">
            <v>PELTRE</v>
          </cell>
          <cell r="G224">
            <v>2.9522370660807877</v>
          </cell>
          <cell r="H224">
            <v>1</v>
          </cell>
          <cell r="I224" t="str">
            <v>tira</v>
          </cell>
          <cell r="J224">
            <v>5.8</v>
          </cell>
          <cell r="K224">
            <v>17.12297498326857</v>
          </cell>
        </row>
        <row r="225">
          <cell r="C225">
            <v>913410250</v>
          </cell>
          <cell r="D225" t="str">
            <v>Tubular 38 x 38</v>
          </cell>
          <cell r="E225" t="str">
            <v>GENERICA</v>
          </cell>
          <cell r="F225" t="str">
            <v>WENGUE</v>
          </cell>
          <cell r="G225">
            <v>2.5202737891467986</v>
          </cell>
          <cell r="H225">
            <v>1</v>
          </cell>
          <cell r="I225" t="str">
            <v>tira</v>
          </cell>
          <cell r="J225">
            <v>5.8</v>
          </cell>
          <cell r="K225">
            <v>14.61758797705143</v>
          </cell>
        </row>
        <row r="226">
          <cell r="C226">
            <v>913410270</v>
          </cell>
          <cell r="D226" t="str">
            <v>Tubular 38 x 38</v>
          </cell>
          <cell r="E226" t="str">
            <v>GENERICA</v>
          </cell>
          <cell r="F226" t="str">
            <v>GREY OAK</v>
          </cell>
          <cell r="G226">
            <v>2.9522370660807877</v>
          </cell>
          <cell r="H226">
            <v>1</v>
          </cell>
          <cell r="I226" t="str">
            <v>tira</v>
          </cell>
          <cell r="J226">
            <v>5.8</v>
          </cell>
          <cell r="K226">
            <v>17.12297498326857</v>
          </cell>
        </row>
        <row r="227">
          <cell r="C227">
            <v>913410380</v>
          </cell>
          <cell r="D227" t="str">
            <v>Tubular 38 x 38</v>
          </cell>
          <cell r="E227" t="str">
            <v>GENERICA</v>
          </cell>
          <cell r="F227" t="str">
            <v>BLANCO ALTWEISSE</v>
          </cell>
          <cell r="G227">
            <v>4.1206903250693889</v>
          </cell>
          <cell r="H227">
            <v>1</v>
          </cell>
          <cell r="I227" t="str">
            <v>tira</v>
          </cell>
          <cell r="J227">
            <v>5.8</v>
          </cell>
          <cell r="K227">
            <v>23.900003885402455</v>
          </cell>
        </row>
        <row r="228">
          <cell r="C228">
            <v>913410370</v>
          </cell>
          <cell r="D228" t="str">
            <v>Tubular 38 x 38</v>
          </cell>
          <cell r="E228" t="str">
            <v>GENERICA</v>
          </cell>
          <cell r="F228" t="str">
            <v>ALPINE</v>
          </cell>
          <cell r="G228">
            <v>4.1206903250693889</v>
          </cell>
          <cell r="H228">
            <v>1</v>
          </cell>
          <cell r="I228" t="str">
            <v>tira</v>
          </cell>
          <cell r="J228">
            <v>5.8</v>
          </cell>
          <cell r="K228">
            <v>23.900003885402455</v>
          </cell>
        </row>
        <row r="229">
          <cell r="C229">
            <v>913410360</v>
          </cell>
          <cell r="D229" t="str">
            <v>Tubular 38 x 38</v>
          </cell>
          <cell r="E229" t="str">
            <v>GENERICA</v>
          </cell>
          <cell r="F229" t="str">
            <v>TOFFEE</v>
          </cell>
          <cell r="G229">
            <v>3.5875841294632358</v>
          </cell>
          <cell r="H229">
            <v>1</v>
          </cell>
          <cell r="I229" t="str">
            <v>tira</v>
          </cell>
          <cell r="J229">
            <v>5.8</v>
          </cell>
          <cell r="K229">
            <v>20.807987950886766</v>
          </cell>
        </row>
        <row r="230">
          <cell r="C230">
            <v>913410390</v>
          </cell>
          <cell r="D230" t="str">
            <v>Tubular 38 x 38</v>
          </cell>
          <cell r="E230" t="str">
            <v>GENERICA</v>
          </cell>
          <cell r="F230" t="str">
            <v>GOLDBRONZE</v>
          </cell>
          <cell r="G230">
            <v>4.151763910241332</v>
          </cell>
          <cell r="H230">
            <v>1</v>
          </cell>
          <cell r="I230" t="str">
            <v>tira</v>
          </cell>
          <cell r="J230">
            <v>5.8</v>
          </cell>
          <cell r="K230">
            <v>24.080230679399726</v>
          </cell>
        </row>
        <row r="231">
          <cell r="C231">
            <v>913410240</v>
          </cell>
          <cell r="D231" t="str">
            <v>Tubular 38 x 38</v>
          </cell>
          <cell r="E231" t="str">
            <v>GENERICA</v>
          </cell>
          <cell r="F231" t="str">
            <v xml:space="preserve"> TURNER OAK</v>
          </cell>
          <cell r="G231">
            <v>3.8004292458585232</v>
          </cell>
          <cell r="H231">
            <v>1</v>
          </cell>
          <cell r="I231" t="str">
            <v>tira</v>
          </cell>
          <cell r="J231">
            <v>5.8</v>
          </cell>
          <cell r="K231">
            <v>22.042489625979435</v>
          </cell>
        </row>
        <row r="232">
          <cell r="C232">
            <v>913410180</v>
          </cell>
          <cell r="D232" t="str">
            <v>Tubular 38 x 38</v>
          </cell>
          <cell r="E232" t="str">
            <v>GENERICA</v>
          </cell>
          <cell r="F232" t="str">
            <v>LENGA</v>
          </cell>
          <cell r="G232">
            <v>2.9316637170009852</v>
          </cell>
          <cell r="H232">
            <v>1</v>
          </cell>
          <cell r="I232" t="str">
            <v>tira</v>
          </cell>
          <cell r="J232">
            <v>5.8</v>
          </cell>
          <cell r="K232">
            <v>17.003649558605712</v>
          </cell>
        </row>
        <row r="233">
          <cell r="C233">
            <v>913410070</v>
          </cell>
          <cell r="D233" t="str">
            <v>Tubular 38 x 38</v>
          </cell>
          <cell r="E233" t="str">
            <v>GENERICA</v>
          </cell>
          <cell r="F233" t="str">
            <v>Black Matt</v>
          </cell>
          <cell r="G233">
            <v>3.6346023148983972</v>
          </cell>
          <cell r="H233">
            <v>1</v>
          </cell>
          <cell r="I233" t="str">
            <v>tira</v>
          </cell>
          <cell r="J233">
            <v>5.8</v>
          </cell>
          <cell r="K233">
            <v>21.080693426410704</v>
          </cell>
        </row>
        <row r="234">
          <cell r="C234">
            <v>913410410</v>
          </cell>
          <cell r="D234" t="str">
            <v>Tubular 38 x 38</v>
          </cell>
          <cell r="E234" t="str">
            <v>GENERICA</v>
          </cell>
          <cell r="F234" t="str">
            <v>Matex Kitami</v>
          </cell>
          <cell r="G234">
            <v>5.2207674871115932</v>
          </cell>
          <cell r="H234">
            <v>1</v>
          </cell>
          <cell r="I234" t="str">
            <v>tira</v>
          </cell>
          <cell r="J234">
            <v>5.8</v>
          </cell>
          <cell r="K234">
            <v>30.280451425247239</v>
          </cell>
        </row>
        <row r="235">
          <cell r="C235">
            <v>920010009</v>
          </cell>
          <cell r="D235" t="str">
            <v>Refuerzo 30 x 30 mm</v>
          </cell>
          <cell r="E235" t="str">
            <v>Galvanizado</v>
          </cell>
          <cell r="F235">
            <v>0</v>
          </cell>
          <cell r="G235">
            <v>3.67723076923077</v>
          </cell>
          <cell r="H235">
            <v>1</v>
          </cell>
          <cell r="I235" t="str">
            <v>tira</v>
          </cell>
          <cell r="J235">
            <v>5.8</v>
          </cell>
          <cell r="K235">
            <v>21.327938461538466</v>
          </cell>
        </row>
        <row r="236">
          <cell r="C236">
            <v>945325000</v>
          </cell>
          <cell r="D236" t="str">
            <v xml:space="preserve">Tapa Tubular 38 x 38 </v>
          </cell>
          <cell r="E236" t="str">
            <v>Aluminio / Acc</v>
          </cell>
          <cell r="F236" t="str">
            <v>NEGRO</v>
          </cell>
          <cell r="G236">
            <v>0.80704000000000009</v>
          </cell>
          <cell r="H236">
            <v>50</v>
          </cell>
          <cell r="I236" t="str">
            <v>Bolsa</v>
          </cell>
          <cell r="J236">
            <v>0</v>
          </cell>
          <cell r="K236">
            <v>0.81</v>
          </cell>
        </row>
        <row r="237">
          <cell r="C237">
            <v>913421000</v>
          </cell>
          <cell r="D237" t="str">
            <v xml:space="preserve">Tubular 76 x 38 </v>
          </cell>
          <cell r="E237" t="str">
            <v>BLANCO</v>
          </cell>
          <cell r="F237" t="str">
            <v>BLANCO</v>
          </cell>
          <cell r="G237">
            <v>2.9126314427586211</v>
          </cell>
          <cell r="H237">
            <v>1</v>
          </cell>
          <cell r="I237" t="str">
            <v>tira</v>
          </cell>
          <cell r="J237">
            <v>5.8</v>
          </cell>
          <cell r="K237">
            <v>16.893262368000002</v>
          </cell>
        </row>
        <row r="238">
          <cell r="C238">
            <v>913422000</v>
          </cell>
          <cell r="D238" t="str">
            <v xml:space="preserve">Tubular 76 x 38 </v>
          </cell>
          <cell r="E238" t="str">
            <v>MARFIL</v>
          </cell>
          <cell r="F238" t="str">
            <v>MARFIL</v>
          </cell>
          <cell r="G238">
            <v>3.0259004433103449</v>
          </cell>
          <cell r="H238">
            <v>1</v>
          </cell>
          <cell r="I238" t="str">
            <v>tira</v>
          </cell>
          <cell r="J238">
            <v>5.8</v>
          </cell>
          <cell r="K238">
            <v>17.550222571199999</v>
          </cell>
        </row>
        <row r="239">
          <cell r="C239">
            <v>913420010</v>
          </cell>
          <cell r="D239" t="str">
            <v xml:space="preserve">Tubular 76 x 38 </v>
          </cell>
          <cell r="E239" t="str">
            <v>GENERICA</v>
          </cell>
          <cell r="F239" t="str">
            <v>GOLDEN OAK</v>
          </cell>
          <cell r="G239">
            <v>3.6422533245438427</v>
          </cell>
          <cell r="H239">
            <v>1</v>
          </cell>
          <cell r="I239" t="str">
            <v>tira</v>
          </cell>
          <cell r="J239">
            <v>5.8</v>
          </cell>
          <cell r="K239">
            <v>21.125069282354286</v>
          </cell>
        </row>
        <row r="240">
          <cell r="C240">
            <v>913420020</v>
          </cell>
          <cell r="D240" t="str">
            <v>Tubular 76 x 38 discont. 90 dias</v>
          </cell>
          <cell r="E240" t="str">
            <v>GENERICA</v>
          </cell>
          <cell r="F240" t="str">
            <v>NATURAL OAK</v>
          </cell>
          <cell r="G240">
            <v>5.73</v>
          </cell>
          <cell r="H240">
            <v>1</v>
          </cell>
          <cell r="I240" t="str">
            <v>tira</v>
          </cell>
          <cell r="J240">
            <v>5.8</v>
          </cell>
          <cell r="K240">
            <v>33.234000000000002</v>
          </cell>
        </row>
        <row r="241">
          <cell r="C241">
            <v>913420280</v>
          </cell>
          <cell r="D241" t="str">
            <v>Tubular 76 x 38</v>
          </cell>
          <cell r="E241" t="str">
            <v>GENERICA</v>
          </cell>
          <cell r="F241" t="str">
            <v>JET BLACK</v>
          </cell>
          <cell r="G241">
            <v>5.8210865727077827</v>
          </cell>
          <cell r="H241">
            <v>1</v>
          </cell>
          <cell r="I241" t="str">
            <v>tira</v>
          </cell>
          <cell r="J241">
            <v>5.8</v>
          </cell>
          <cell r="K241">
            <v>33.76230212170514</v>
          </cell>
        </row>
        <row r="242">
          <cell r="C242">
            <v>913425280</v>
          </cell>
          <cell r="D242" t="str">
            <v>Tubular 76 x 38</v>
          </cell>
          <cell r="E242" t="str">
            <v>Negra</v>
          </cell>
          <cell r="F242" t="str">
            <v>JET BLACK M . N</v>
          </cell>
          <cell r="G242">
            <v>5.8210865727077827</v>
          </cell>
          <cell r="H242">
            <v>1</v>
          </cell>
          <cell r="I242" t="str">
            <v>tira</v>
          </cell>
          <cell r="J242">
            <v>5.8</v>
          </cell>
          <cell r="K242">
            <v>33.76230212170514</v>
          </cell>
        </row>
        <row r="243">
          <cell r="C243">
            <v>913420090</v>
          </cell>
          <cell r="D243" t="str">
            <v>Tubular 76 x 38</v>
          </cell>
          <cell r="E243" t="str">
            <v>GENERICA</v>
          </cell>
          <cell r="F243" t="str">
            <v>GRIS METALIZADO</v>
          </cell>
          <cell r="G243">
            <v>4.2469710907546805</v>
          </cell>
          <cell r="H243">
            <v>1</v>
          </cell>
          <cell r="I243" t="str">
            <v>tira</v>
          </cell>
          <cell r="J243">
            <v>5.8</v>
          </cell>
          <cell r="K243">
            <v>24.632432326377145</v>
          </cell>
        </row>
        <row r="244">
          <cell r="C244">
            <v>913420100</v>
          </cell>
          <cell r="D244" t="str">
            <v>Tubular 76 x 38</v>
          </cell>
          <cell r="E244" t="str">
            <v>GENERICA</v>
          </cell>
          <cell r="F244" t="str">
            <v>NOGAL</v>
          </cell>
          <cell r="G244">
            <v>3.6422533245438427</v>
          </cell>
          <cell r="H244">
            <v>1</v>
          </cell>
          <cell r="I244" t="str">
            <v>tira</v>
          </cell>
          <cell r="J244">
            <v>5.8</v>
          </cell>
          <cell r="K244">
            <v>21.125069282354286</v>
          </cell>
        </row>
        <row r="245">
          <cell r="C245">
            <v>913420110</v>
          </cell>
          <cell r="D245" t="str">
            <v>Tubular 76 x 38</v>
          </cell>
          <cell r="E245" t="str">
            <v>GENERICA</v>
          </cell>
          <cell r="F245" t="str">
            <v>GRIS GRAFITO</v>
          </cell>
          <cell r="G245">
            <v>3.6179813958541875</v>
          </cell>
          <cell r="H245">
            <v>1</v>
          </cell>
          <cell r="I245" t="str">
            <v>tira</v>
          </cell>
          <cell r="J245">
            <v>5.8</v>
          </cell>
          <cell r="K245">
            <v>20.984292095954288</v>
          </cell>
        </row>
        <row r="246">
          <cell r="C246">
            <v>913420120</v>
          </cell>
          <cell r="D246" t="str">
            <v>Tubular 76 x 38</v>
          </cell>
          <cell r="E246" t="str">
            <v>GENERICA</v>
          </cell>
          <cell r="F246" t="str">
            <v>SCHWARTZBRAUN</v>
          </cell>
          <cell r="G246">
            <v>5.8944032080989164</v>
          </cell>
          <cell r="H246">
            <v>1</v>
          </cell>
          <cell r="I246" t="str">
            <v>tira</v>
          </cell>
          <cell r="J246">
            <v>5.8</v>
          </cell>
          <cell r="K246">
            <v>34.187538606973717</v>
          </cell>
        </row>
        <row r="247">
          <cell r="C247">
            <v>913420140</v>
          </cell>
          <cell r="D247" t="str">
            <v>Tubular 76 x 38</v>
          </cell>
          <cell r="E247" t="str">
            <v>GENERICA</v>
          </cell>
          <cell r="F247" t="str">
            <v>PELTRE</v>
          </cell>
          <cell r="G247">
            <v>4.2469710907546805</v>
          </cell>
          <cell r="H247">
            <v>1</v>
          </cell>
          <cell r="I247" t="str">
            <v>tira</v>
          </cell>
          <cell r="J247">
            <v>5.8</v>
          </cell>
          <cell r="K247">
            <v>24.632432326377145</v>
          </cell>
        </row>
        <row r="248">
          <cell r="C248">
            <v>913420250</v>
          </cell>
          <cell r="D248" t="str">
            <v>Tubular 76 x 38</v>
          </cell>
          <cell r="E248" t="str">
            <v>GENERICA</v>
          </cell>
          <cell r="F248" t="str">
            <v>WENGUE</v>
          </cell>
          <cell r="G248">
            <v>3.6422533245438427</v>
          </cell>
          <cell r="H248">
            <v>1</v>
          </cell>
          <cell r="I248" t="str">
            <v>tira</v>
          </cell>
          <cell r="J248">
            <v>5.8</v>
          </cell>
          <cell r="K248">
            <v>21.125069282354286</v>
          </cell>
        </row>
        <row r="249">
          <cell r="C249">
            <v>913420270</v>
          </cell>
          <cell r="D249" t="str">
            <v>Tubular 76 x 38</v>
          </cell>
          <cell r="E249" t="str">
            <v>GENERICA</v>
          </cell>
          <cell r="F249" t="str">
            <v>GREY OAK</v>
          </cell>
          <cell r="G249">
            <v>4.2469710907546805</v>
          </cell>
          <cell r="H249">
            <v>1</v>
          </cell>
          <cell r="I249" t="str">
            <v>tira</v>
          </cell>
          <cell r="J249">
            <v>5.8</v>
          </cell>
          <cell r="K249">
            <v>24.632432326377145</v>
          </cell>
        </row>
        <row r="250">
          <cell r="C250">
            <v>913420380</v>
          </cell>
          <cell r="D250" t="str">
            <v>Tubular 76 x 38</v>
          </cell>
          <cell r="E250" t="str">
            <v>GENERICA</v>
          </cell>
          <cell r="F250" t="str">
            <v>BLANCO ALTWEISSE</v>
          </cell>
          <cell r="G250">
            <v>5.9901826372489069</v>
          </cell>
          <cell r="H250">
            <v>1</v>
          </cell>
          <cell r="I250" t="str">
            <v>tira</v>
          </cell>
          <cell r="J250">
            <v>5.8</v>
          </cell>
          <cell r="K250">
            <v>34.743059296043661</v>
          </cell>
        </row>
        <row r="251">
          <cell r="C251">
            <v>913420370</v>
          </cell>
          <cell r="D251" t="str">
            <v>Tubular 76 x 38</v>
          </cell>
          <cell r="E251" t="str">
            <v>GENERICA</v>
          </cell>
          <cell r="F251" t="str">
            <v>ALPINE</v>
          </cell>
          <cell r="G251">
            <v>5.9901826372489069</v>
          </cell>
          <cell r="H251">
            <v>1</v>
          </cell>
          <cell r="I251" t="str">
            <v>tira</v>
          </cell>
          <cell r="J251">
            <v>5.8</v>
          </cell>
          <cell r="K251">
            <v>34.743059296043661</v>
          </cell>
        </row>
        <row r="252">
          <cell r="C252">
            <v>913420360</v>
          </cell>
          <cell r="D252" t="str">
            <v>Tubular 76 x 38</v>
          </cell>
          <cell r="E252" t="str">
            <v>GENERICA</v>
          </cell>
          <cell r="F252" t="str">
            <v>TOFFEE</v>
          </cell>
          <cell r="G252">
            <v>5.1389328691725078</v>
          </cell>
          <cell r="H252">
            <v>1</v>
          </cell>
          <cell r="I252" t="str">
            <v>tira</v>
          </cell>
          <cell r="J252">
            <v>5.8</v>
          </cell>
          <cell r="K252">
            <v>29.805810641200544</v>
          </cell>
        </row>
        <row r="253">
          <cell r="C253">
            <v>913420390</v>
          </cell>
          <cell r="D253" t="str">
            <v>Tubular 76 x 38</v>
          </cell>
          <cell r="E253" t="str">
            <v>GENERICA</v>
          </cell>
          <cell r="F253" t="str">
            <v>GOLDBRONZE</v>
          </cell>
          <cell r="G253">
            <v>5.8430825045867252</v>
          </cell>
          <cell r="H253">
            <v>1</v>
          </cell>
          <cell r="I253" t="str">
            <v>tira</v>
          </cell>
          <cell r="J253">
            <v>5.8</v>
          </cell>
          <cell r="K253">
            <v>33.889878526603006</v>
          </cell>
        </row>
        <row r="254">
          <cell r="C254">
            <v>913420240</v>
          </cell>
          <cell r="D254" t="str">
            <v>Tubular 76 x 38</v>
          </cell>
          <cell r="E254" t="str">
            <v>GENERICA</v>
          </cell>
          <cell r="F254" t="str">
            <v xml:space="preserve"> TURNER OAK</v>
          </cell>
          <cell r="G254">
            <v>5.502985610137932</v>
          </cell>
          <cell r="H254">
            <v>1</v>
          </cell>
          <cell r="I254" t="str">
            <v>tira</v>
          </cell>
          <cell r="J254">
            <v>5.8</v>
          </cell>
          <cell r="K254">
            <v>31.917316538800005</v>
          </cell>
        </row>
        <row r="255">
          <cell r="C255">
            <v>913420180</v>
          </cell>
          <cell r="D255" t="str">
            <v>Tubular 76 x 38</v>
          </cell>
          <cell r="E255" t="str">
            <v>GENERICA</v>
          </cell>
          <cell r="F255" t="str">
            <v>LENGA</v>
          </cell>
          <cell r="G255">
            <v>4.2181915181655159</v>
          </cell>
          <cell r="H255">
            <v>1</v>
          </cell>
          <cell r="I255" t="str">
            <v>tira</v>
          </cell>
          <cell r="J255">
            <v>5.8</v>
          </cell>
          <cell r="K255">
            <v>24.46551080535999</v>
          </cell>
        </row>
        <row r="256">
          <cell r="C256">
            <v>913420070</v>
          </cell>
          <cell r="D256" t="str">
            <v>Tubular 76 x 38</v>
          </cell>
          <cell r="E256" t="str">
            <v>GENERICA</v>
          </cell>
          <cell r="F256" t="str">
            <v>Black Matt</v>
          </cell>
          <cell r="G256">
            <v>5.6146332069567304</v>
          </cell>
          <cell r="H256">
            <v>1</v>
          </cell>
          <cell r="I256" t="str">
            <v>tira</v>
          </cell>
          <cell r="J256">
            <v>5.8</v>
          </cell>
          <cell r="K256">
            <v>32.564872600349034</v>
          </cell>
        </row>
        <row r="257">
          <cell r="C257">
            <v>913420410</v>
          </cell>
          <cell r="D257" t="str">
            <v>Tubular 76 x 38</v>
          </cell>
          <cell r="E257" t="str">
            <v>GENERICA</v>
          </cell>
          <cell r="F257" t="str">
            <v>Matex Kitami</v>
          </cell>
          <cell r="G257">
            <v>7.5637311187338279</v>
          </cell>
          <cell r="H257">
            <v>1</v>
          </cell>
          <cell r="I257" t="str">
            <v>tira</v>
          </cell>
          <cell r="J257">
            <v>5.8</v>
          </cell>
          <cell r="K257">
            <v>43.869640488656202</v>
          </cell>
        </row>
        <row r="258">
          <cell r="C258">
            <v>920400009</v>
          </cell>
          <cell r="D258" t="str">
            <v>Refuerzo Tubular 70x30 mm</v>
          </cell>
          <cell r="E258" t="str">
            <v>Galvanizado</v>
          </cell>
          <cell r="F258">
            <v>0</v>
          </cell>
          <cell r="G258">
            <v>7.1560197799999994</v>
          </cell>
          <cell r="H258">
            <v>1</v>
          </cell>
          <cell r="I258" t="str">
            <v>tira</v>
          </cell>
          <cell r="J258">
            <v>3</v>
          </cell>
          <cell r="K258">
            <v>21.468059339999996</v>
          </cell>
        </row>
        <row r="259">
          <cell r="C259">
            <v>945335000</v>
          </cell>
          <cell r="D259" t="str">
            <v>Tapa Tubular 38 x 76</v>
          </cell>
          <cell r="E259" t="str">
            <v>Aluminio / Acc</v>
          </cell>
          <cell r="F259" t="str">
            <v>NEGRO</v>
          </cell>
          <cell r="G259">
            <v>1.6140800000000002</v>
          </cell>
          <cell r="H259">
            <v>50</v>
          </cell>
          <cell r="I259" t="str">
            <v>Bolsa</v>
          </cell>
          <cell r="J259">
            <v>0</v>
          </cell>
          <cell r="K259">
            <v>1.61</v>
          </cell>
        </row>
        <row r="260">
          <cell r="C260">
            <v>913371000</v>
          </cell>
          <cell r="D260" t="str">
            <v>Esquina 180°</v>
          </cell>
          <cell r="E260" t="str">
            <v>BLANCO</v>
          </cell>
          <cell r="F260" t="str">
            <v>Sin foliado</v>
          </cell>
          <cell r="G260">
            <v>7.8118160794091365</v>
          </cell>
          <cell r="H260">
            <v>1</v>
          </cell>
          <cell r="I260" t="str">
            <v>tira</v>
          </cell>
          <cell r="J260">
            <v>5.8</v>
          </cell>
          <cell r="K260">
            <v>45.308533260572993</v>
          </cell>
        </row>
        <row r="261">
          <cell r="C261">
            <v>913372000</v>
          </cell>
          <cell r="D261" t="str">
            <v>Esquina 180°</v>
          </cell>
          <cell r="E261" t="str">
            <v>MARFIL</v>
          </cell>
          <cell r="F261" t="str">
            <v>Sin foliado</v>
          </cell>
          <cell r="G261">
            <v>7.8670878722303259</v>
          </cell>
          <cell r="H261">
            <v>1</v>
          </cell>
          <cell r="I261" t="str">
            <v>tira</v>
          </cell>
          <cell r="J261">
            <v>5.8</v>
          </cell>
          <cell r="K261">
            <v>45.629109658935889</v>
          </cell>
        </row>
        <row r="262">
          <cell r="C262">
            <v>913370010</v>
          </cell>
          <cell r="D262" t="str">
            <v>Esquina 180°</v>
          </cell>
          <cell r="E262" t="str">
            <v>GENERICA</v>
          </cell>
          <cell r="F262" t="str">
            <v>GOLDEN OAK</v>
          </cell>
          <cell r="G262">
            <v>4.7716073716893268</v>
          </cell>
          <cell r="H262">
            <v>1</v>
          </cell>
          <cell r="I262" t="str">
            <v>tira</v>
          </cell>
          <cell r="J262">
            <v>5.8</v>
          </cell>
          <cell r="K262">
            <v>27.675322755798096</v>
          </cell>
        </row>
        <row r="263">
          <cell r="C263">
            <v>913370020</v>
          </cell>
          <cell r="D263" t="str">
            <v>Esquina 180° discont. 90 dias</v>
          </cell>
          <cell r="E263" t="str">
            <v>GENERICA</v>
          </cell>
          <cell r="F263" t="str">
            <v>NATURAL OAK</v>
          </cell>
          <cell r="G263">
            <v>6.76</v>
          </cell>
          <cell r="H263">
            <v>1</v>
          </cell>
          <cell r="I263" t="str">
            <v>tira</v>
          </cell>
          <cell r="J263">
            <v>5.8</v>
          </cell>
          <cell r="K263">
            <v>39.207999999999998</v>
          </cell>
        </row>
        <row r="264">
          <cell r="C264">
            <v>913370280</v>
          </cell>
          <cell r="D264" t="str">
            <v>Esquina 180°</v>
          </cell>
          <cell r="E264" t="str">
            <v>GENERICA</v>
          </cell>
          <cell r="F264" t="str">
            <v>JET BLACK</v>
          </cell>
          <cell r="G264">
            <v>6.8138285882297609</v>
          </cell>
          <cell r="H264">
            <v>1</v>
          </cell>
          <cell r="I264" t="str">
            <v>tira</v>
          </cell>
          <cell r="J264">
            <v>5.8</v>
          </cell>
          <cell r="K264">
            <v>39.520205811732609</v>
          </cell>
        </row>
        <row r="265">
          <cell r="C265">
            <v>913375280</v>
          </cell>
          <cell r="D265" t="str">
            <v>Esquina 180°</v>
          </cell>
          <cell r="E265" t="str">
            <v>Negra</v>
          </cell>
          <cell r="F265" t="str">
            <v>JET BLACK M . N</v>
          </cell>
          <cell r="G265">
            <v>4.7716073716893268</v>
          </cell>
          <cell r="H265">
            <v>1</v>
          </cell>
          <cell r="I265" t="str">
            <v>tira</v>
          </cell>
          <cell r="J265">
            <v>5.8</v>
          </cell>
          <cell r="K265">
            <v>27.675322755798096</v>
          </cell>
        </row>
        <row r="266">
          <cell r="C266">
            <v>913370090</v>
          </cell>
          <cell r="D266" t="str">
            <v>Esquina 180°</v>
          </cell>
          <cell r="E266" t="str">
            <v>GENERICA</v>
          </cell>
          <cell r="F266" t="str">
            <v>GRIS METALIZADO</v>
          </cell>
          <cell r="G266">
            <v>5.5332656818930239</v>
          </cell>
          <cell r="H266">
            <v>1</v>
          </cell>
          <cell r="I266" t="str">
            <v>tira</v>
          </cell>
          <cell r="J266">
            <v>5.8</v>
          </cell>
          <cell r="K266">
            <v>32.092940954979539</v>
          </cell>
        </row>
        <row r="267">
          <cell r="C267">
            <v>913370100</v>
          </cell>
          <cell r="D267" t="str">
            <v>Esquina 180°</v>
          </cell>
          <cell r="E267" t="str">
            <v>GENERICA</v>
          </cell>
          <cell r="F267" t="str">
            <v>NOGAL</v>
          </cell>
          <cell r="G267">
            <v>4.7716073716893268</v>
          </cell>
          <cell r="H267">
            <v>1</v>
          </cell>
          <cell r="I267" t="str">
            <v>tira</v>
          </cell>
          <cell r="J267">
            <v>5.8</v>
          </cell>
          <cell r="K267">
            <v>27.675322755798096</v>
          </cell>
        </row>
        <row r="268">
          <cell r="C268">
            <v>913370110</v>
          </cell>
          <cell r="D268" t="str">
            <v>Esquina 180°</v>
          </cell>
          <cell r="E268" t="str">
            <v>GENERICA</v>
          </cell>
          <cell r="F268" t="str">
            <v>GRIS GRAFITO</v>
          </cell>
          <cell r="G268">
            <v>4.7426579573787464</v>
          </cell>
          <cell r="H268">
            <v>1</v>
          </cell>
          <cell r="I268" t="str">
            <v>tira</v>
          </cell>
          <cell r="J268">
            <v>5.8</v>
          </cell>
          <cell r="K268">
            <v>27.507416152796729</v>
          </cell>
        </row>
        <row r="269">
          <cell r="C269">
            <v>913370120</v>
          </cell>
          <cell r="D269" t="str">
            <v>Esquina 180°</v>
          </cell>
          <cell r="E269" t="str">
            <v>GENERICA</v>
          </cell>
          <cell r="F269" t="str">
            <v>SCHWARTZBRAUN</v>
          </cell>
          <cell r="G269">
            <v>6.9000005645199227</v>
          </cell>
          <cell r="H269">
            <v>1</v>
          </cell>
          <cell r="I269" t="str">
            <v>tira</v>
          </cell>
          <cell r="J269">
            <v>5.8</v>
          </cell>
          <cell r="K269">
            <v>40.020003274215547</v>
          </cell>
        </row>
        <row r="270">
          <cell r="C270">
            <v>913370140</v>
          </cell>
          <cell r="D270" t="str">
            <v>Esquina 180°</v>
          </cell>
          <cell r="E270" t="str">
            <v>GENERICA</v>
          </cell>
          <cell r="F270" t="str">
            <v>PELTRE</v>
          </cell>
          <cell r="G270">
            <v>5.5332656818930239</v>
          </cell>
          <cell r="H270">
            <v>1</v>
          </cell>
          <cell r="I270" t="str">
            <v>tira</v>
          </cell>
          <cell r="J270">
            <v>5.8</v>
          </cell>
          <cell r="K270">
            <v>32.092940954979539</v>
          </cell>
        </row>
        <row r="271">
          <cell r="C271">
            <v>913370250</v>
          </cell>
          <cell r="D271" t="str">
            <v>Esquina 180°</v>
          </cell>
          <cell r="E271" t="str">
            <v>GENERICA</v>
          </cell>
          <cell r="F271" t="str">
            <v>WENGUE</v>
          </cell>
          <cell r="G271">
            <v>4.7716073716893268</v>
          </cell>
          <cell r="H271">
            <v>1</v>
          </cell>
          <cell r="I271" t="str">
            <v>tira</v>
          </cell>
          <cell r="J271">
            <v>5.8</v>
          </cell>
          <cell r="K271">
            <v>27.675322755798096</v>
          </cell>
        </row>
        <row r="272">
          <cell r="C272">
            <v>913370270</v>
          </cell>
          <cell r="D272" t="str">
            <v>Esquina 180°</v>
          </cell>
          <cell r="E272" t="str">
            <v>GENERICA</v>
          </cell>
          <cell r="F272" t="str">
            <v>GREY OAK</v>
          </cell>
          <cell r="G272">
            <v>5.5332656818930239</v>
          </cell>
          <cell r="H272">
            <v>1</v>
          </cell>
          <cell r="I272" t="str">
            <v>tira</v>
          </cell>
          <cell r="J272">
            <v>5.8</v>
          </cell>
          <cell r="K272">
            <v>32.092940954979539</v>
          </cell>
        </row>
        <row r="273">
          <cell r="C273">
            <v>913370380</v>
          </cell>
          <cell r="D273" t="str">
            <v>Esquina 180°</v>
          </cell>
          <cell r="E273" t="str">
            <v>GENERICA</v>
          </cell>
          <cell r="F273" t="str">
            <v>BLANCO ALTWEISSE</v>
          </cell>
          <cell r="G273">
            <v>6.8138285882297609</v>
          </cell>
          <cell r="H273">
            <v>1</v>
          </cell>
          <cell r="I273" t="str">
            <v>tira</v>
          </cell>
          <cell r="J273">
            <v>5.8</v>
          </cell>
          <cell r="K273">
            <v>39.520205811732609</v>
          </cell>
        </row>
        <row r="274">
          <cell r="C274">
            <v>913370370</v>
          </cell>
          <cell r="D274" t="str">
            <v>Esquina 180°</v>
          </cell>
          <cell r="E274" t="str">
            <v>GENERICA</v>
          </cell>
          <cell r="F274" t="str">
            <v>ALPINE</v>
          </cell>
          <cell r="G274">
            <v>6.8138285882297609</v>
          </cell>
          <cell r="H274">
            <v>1</v>
          </cell>
          <cell r="I274" t="str">
            <v>tira</v>
          </cell>
          <cell r="J274">
            <v>5.8</v>
          </cell>
          <cell r="K274">
            <v>39.520205811732609</v>
          </cell>
        </row>
        <row r="275">
          <cell r="C275">
            <v>913370360</v>
          </cell>
          <cell r="D275" t="str">
            <v>Esquina 180°</v>
          </cell>
          <cell r="E275" t="str">
            <v>GENERICA</v>
          </cell>
          <cell r="F275" t="str">
            <v>TOFFEE</v>
          </cell>
          <cell r="G275">
            <v>6.8138285882297609</v>
          </cell>
          <cell r="H275">
            <v>1</v>
          </cell>
          <cell r="I275" t="str">
            <v>tira</v>
          </cell>
          <cell r="J275">
            <v>5.8</v>
          </cell>
          <cell r="K275">
            <v>39.520205811732609</v>
          </cell>
        </row>
        <row r="276">
          <cell r="C276">
            <v>913370390</v>
          </cell>
          <cell r="D276" t="str">
            <v>Esquina 180°</v>
          </cell>
          <cell r="E276" t="str">
            <v>GENERICA</v>
          </cell>
          <cell r="F276" t="str">
            <v>GOLDBRONZE</v>
          </cell>
          <cell r="G276">
            <v>5.5332656818930239</v>
          </cell>
          <cell r="H276">
            <v>1</v>
          </cell>
          <cell r="I276" t="str">
            <v>tira</v>
          </cell>
          <cell r="J276">
            <v>5.8</v>
          </cell>
          <cell r="K276">
            <v>32.092940954979539</v>
          </cell>
        </row>
        <row r="277">
          <cell r="C277">
            <v>913370240</v>
          </cell>
          <cell r="D277" t="str">
            <v>Esquina 180°</v>
          </cell>
          <cell r="E277" t="str">
            <v>GENERICA</v>
          </cell>
          <cell r="F277" t="str">
            <v xml:space="preserve"> TURNER OAK</v>
          </cell>
          <cell r="G277">
            <v>6.4886743849085011</v>
          </cell>
          <cell r="H277">
            <v>1</v>
          </cell>
          <cell r="I277" t="str">
            <v>tira</v>
          </cell>
          <cell r="J277">
            <v>5.8</v>
          </cell>
          <cell r="K277">
            <v>37.634311432469303</v>
          </cell>
        </row>
        <row r="278">
          <cell r="C278">
            <v>913370180</v>
          </cell>
          <cell r="D278" t="str">
            <v>Esquina 180°</v>
          </cell>
          <cell r="E278" t="str">
            <v>GENERICA</v>
          </cell>
          <cell r="F278" t="str">
            <v>LENGA</v>
          </cell>
          <cell r="G278">
            <v>5.5011950369290119</v>
          </cell>
          <cell r="H278">
            <v>1</v>
          </cell>
          <cell r="I278" t="str">
            <v>tira</v>
          </cell>
          <cell r="J278">
            <v>5.8</v>
          </cell>
          <cell r="K278">
            <v>31.906931214188269</v>
          </cell>
        </row>
        <row r="279">
          <cell r="C279">
            <v>913370070</v>
          </cell>
          <cell r="D279" t="str">
            <v>Esquina 180°</v>
          </cell>
          <cell r="E279" t="str">
            <v>GENERICA</v>
          </cell>
          <cell r="F279" t="str">
            <v>Black Matt</v>
          </cell>
          <cell r="G279">
            <v>11.166241800565686</v>
          </cell>
          <cell r="H279">
            <v>1</v>
          </cell>
          <cell r="I279" t="str">
            <v>tira</v>
          </cell>
          <cell r="J279">
            <v>5.8</v>
          </cell>
          <cell r="K279">
            <v>64.764202443280979</v>
          </cell>
        </row>
        <row r="280">
          <cell r="C280">
            <v>913370410</v>
          </cell>
          <cell r="D280" t="str">
            <v>Esquina 180°</v>
          </cell>
          <cell r="E280" t="str">
            <v>GENERICA</v>
          </cell>
          <cell r="F280" t="str">
            <v>Matex Kitami</v>
          </cell>
          <cell r="G280">
            <v>13.088126617319615</v>
          </cell>
          <cell r="H280">
            <v>1</v>
          </cell>
          <cell r="I280" t="str">
            <v>tira</v>
          </cell>
          <cell r="J280">
            <v>5.8</v>
          </cell>
          <cell r="K280">
            <v>75.91113438045376</v>
          </cell>
        </row>
        <row r="281">
          <cell r="C281">
            <v>920370015</v>
          </cell>
          <cell r="D281" t="str">
            <v>Refuerzo 40 x 40 mm</v>
          </cell>
          <cell r="E281">
            <v>0</v>
          </cell>
          <cell r="F281" t="str">
            <v>Galvanizado</v>
          </cell>
          <cell r="G281">
            <v>9.1658830680813459</v>
          </cell>
          <cell r="H281">
            <v>1</v>
          </cell>
          <cell r="I281" t="str">
            <v>tira</v>
          </cell>
          <cell r="J281">
            <v>5.8</v>
          </cell>
          <cell r="K281">
            <v>53.162121794871801</v>
          </cell>
        </row>
        <row r="282">
          <cell r="C282">
            <v>913201000</v>
          </cell>
          <cell r="D282" t="str">
            <v>Rotula Ø 66 mm</v>
          </cell>
          <cell r="E282" t="str">
            <v>BLANCO</v>
          </cell>
          <cell r="F282" t="str">
            <v>BLANCO</v>
          </cell>
          <cell r="G282">
            <v>5.6686280390400006</v>
          </cell>
          <cell r="H282">
            <v>1</v>
          </cell>
          <cell r="I282" t="str">
            <v>tira</v>
          </cell>
          <cell r="J282">
            <v>5.8</v>
          </cell>
          <cell r="K282">
            <v>32.878042626432006</v>
          </cell>
        </row>
        <row r="283">
          <cell r="C283">
            <v>913202000</v>
          </cell>
          <cell r="D283" t="str">
            <v>Rotula Ø 66 mm</v>
          </cell>
          <cell r="E283" t="str">
            <v>MARFIL</v>
          </cell>
          <cell r="F283" t="str">
            <v>MARFIL</v>
          </cell>
          <cell r="G283">
            <v>5.6686280390400006</v>
          </cell>
          <cell r="H283">
            <v>1</v>
          </cell>
          <cell r="I283" t="str">
            <v>tira</v>
          </cell>
          <cell r="J283">
            <v>5.8</v>
          </cell>
          <cell r="K283">
            <v>32.878042626432006</v>
          </cell>
        </row>
        <row r="284">
          <cell r="C284">
            <v>913200010</v>
          </cell>
          <cell r="D284" t="str">
            <v>Rotula Ø 66 mm</v>
          </cell>
          <cell r="E284" t="str">
            <v>GENERICA</v>
          </cell>
          <cell r="F284" t="str">
            <v>GOLDEN OAK</v>
          </cell>
          <cell r="G284">
            <v>10.961850247680001</v>
          </cell>
          <cell r="H284">
            <v>1</v>
          </cell>
          <cell r="I284" t="str">
            <v>tira</v>
          </cell>
          <cell r="J284">
            <v>5.8</v>
          </cell>
          <cell r="K284">
            <v>63.578731436544004</v>
          </cell>
        </row>
        <row r="285">
          <cell r="C285">
            <v>913200020</v>
          </cell>
          <cell r="D285" t="str">
            <v>Rotula Ø 66 mm discont. 90 dias</v>
          </cell>
          <cell r="E285" t="str">
            <v>GENERICA</v>
          </cell>
          <cell r="F285" t="str">
            <v>NATURAL OAK</v>
          </cell>
          <cell r="G285">
            <v>15.64</v>
          </cell>
          <cell r="H285">
            <v>1</v>
          </cell>
          <cell r="I285" t="str">
            <v>tira</v>
          </cell>
          <cell r="J285">
            <v>5.8</v>
          </cell>
          <cell r="K285">
            <v>90.712000000000003</v>
          </cell>
        </row>
        <row r="286">
          <cell r="C286">
            <v>913200280</v>
          </cell>
          <cell r="D286" t="str">
            <v>Rotula Ø 66 mm</v>
          </cell>
          <cell r="E286" t="str">
            <v>GENERICA</v>
          </cell>
          <cell r="F286" t="str">
            <v>JET BLACK</v>
          </cell>
          <cell r="G286">
            <v>13.647878964192003</v>
          </cell>
          <cell r="H286">
            <v>1</v>
          </cell>
          <cell r="I286" t="str">
            <v>tira</v>
          </cell>
          <cell r="J286">
            <v>5.8</v>
          </cell>
          <cell r="K286">
            <v>79.157697992313615</v>
          </cell>
        </row>
        <row r="287">
          <cell r="C287">
            <v>913205280</v>
          </cell>
          <cell r="D287" t="str">
            <v>Rotula Ø 66 mm</v>
          </cell>
          <cell r="E287" t="str">
            <v>Negra</v>
          </cell>
          <cell r="F287" t="str">
            <v>JET BLACK M . N</v>
          </cell>
          <cell r="G287">
            <v>13.647878964192003</v>
          </cell>
          <cell r="H287">
            <v>1</v>
          </cell>
          <cell r="I287" t="str">
            <v>tira</v>
          </cell>
          <cell r="J287">
            <v>5.8</v>
          </cell>
          <cell r="K287">
            <v>79.157697992313615</v>
          </cell>
        </row>
        <row r="288">
          <cell r="C288">
            <v>913200090</v>
          </cell>
          <cell r="D288" t="str">
            <v>Rotula Ø 66 mm</v>
          </cell>
          <cell r="E288" t="str">
            <v>GENERICA</v>
          </cell>
          <cell r="F288" t="str">
            <v>GRIS METALIZADO</v>
          </cell>
          <cell r="G288">
            <v>12.407162694720002</v>
          </cell>
          <cell r="H288">
            <v>1</v>
          </cell>
          <cell r="I288" t="str">
            <v>tira</v>
          </cell>
          <cell r="J288">
            <v>5.8</v>
          </cell>
          <cell r="K288">
            <v>71.96154362937601</v>
          </cell>
        </row>
        <row r="289">
          <cell r="C289">
            <v>913200100</v>
          </cell>
          <cell r="D289" t="str">
            <v>Rotula Ø 66 mm</v>
          </cell>
          <cell r="E289" t="str">
            <v>GENERICA</v>
          </cell>
          <cell r="F289" t="str">
            <v>NOGAL</v>
          </cell>
          <cell r="G289">
            <v>10.961850247680001</v>
          </cell>
          <cell r="H289">
            <v>1</v>
          </cell>
          <cell r="I289" t="str">
            <v>tira</v>
          </cell>
          <cell r="J289">
            <v>5.8</v>
          </cell>
          <cell r="K289">
            <v>63.578731436544004</v>
          </cell>
        </row>
        <row r="290">
          <cell r="C290">
            <v>913200110</v>
          </cell>
          <cell r="D290" t="str">
            <v>Rotula Ø 66 mm</v>
          </cell>
          <cell r="E290" t="str">
            <v>GENERICA</v>
          </cell>
          <cell r="F290" t="str">
            <v>GRIS GRAFITO</v>
          </cell>
          <cell r="G290">
            <v>10.961850247680001</v>
          </cell>
          <cell r="H290">
            <v>1</v>
          </cell>
          <cell r="I290" t="str">
            <v>tira</v>
          </cell>
          <cell r="J290">
            <v>5.8</v>
          </cell>
          <cell r="K290">
            <v>63.578731436544004</v>
          </cell>
        </row>
        <row r="291">
          <cell r="C291">
            <v>913200120</v>
          </cell>
          <cell r="D291" t="str">
            <v>Rotula Ø 66 mm</v>
          </cell>
          <cell r="E291" t="str">
            <v>GENERICA</v>
          </cell>
          <cell r="F291" t="str">
            <v>SCHWARTZBRAUN</v>
          </cell>
          <cell r="G291">
            <v>15.671316390048004</v>
          </cell>
          <cell r="H291">
            <v>1</v>
          </cell>
          <cell r="I291" t="str">
            <v>tira</v>
          </cell>
          <cell r="J291">
            <v>5.8</v>
          </cell>
          <cell r="K291">
            <v>90.89363506227842</v>
          </cell>
        </row>
        <row r="292">
          <cell r="C292">
            <v>913200140</v>
          </cell>
          <cell r="D292" t="str">
            <v>Rotula Ø 66 mm</v>
          </cell>
          <cell r="E292" t="str">
            <v>GENERICA</v>
          </cell>
          <cell r="F292" t="str">
            <v>PELTRE</v>
          </cell>
          <cell r="G292">
            <v>12.407162694720002</v>
          </cell>
          <cell r="H292">
            <v>1</v>
          </cell>
          <cell r="I292" t="str">
            <v>tira</v>
          </cell>
          <cell r="J292">
            <v>5.8</v>
          </cell>
          <cell r="K292">
            <v>71.96154362937601</v>
          </cell>
        </row>
        <row r="293">
          <cell r="C293">
            <v>913200250</v>
          </cell>
          <cell r="D293" t="str">
            <v>Rotula Ø 66 mm</v>
          </cell>
          <cell r="E293" t="str">
            <v>GENERICA</v>
          </cell>
          <cell r="F293" t="str">
            <v>WENGUE</v>
          </cell>
          <cell r="G293">
            <v>9.4977675091199991</v>
          </cell>
          <cell r="H293">
            <v>1</v>
          </cell>
          <cell r="I293" t="str">
            <v>tira</v>
          </cell>
          <cell r="J293">
            <v>5.8</v>
          </cell>
          <cell r="K293">
            <v>55.087051552895993</v>
          </cell>
        </row>
        <row r="294">
          <cell r="C294">
            <v>913200270</v>
          </cell>
          <cell r="D294" t="str">
            <v>Rotula Ø 66 mm</v>
          </cell>
          <cell r="E294" t="str">
            <v>GENERICA</v>
          </cell>
          <cell r="F294" t="str">
            <v>GREY OAK</v>
          </cell>
          <cell r="G294">
            <v>12.407162694720002</v>
          </cell>
          <cell r="H294">
            <v>1</v>
          </cell>
          <cell r="I294" t="str">
            <v>tira</v>
          </cell>
          <cell r="J294">
            <v>5.8</v>
          </cell>
          <cell r="K294">
            <v>71.96154362937601</v>
          </cell>
        </row>
        <row r="295">
          <cell r="C295">
            <v>913200380</v>
          </cell>
          <cell r="D295" t="str">
            <v>Rotula Ø 66 mm</v>
          </cell>
          <cell r="E295" t="str">
            <v>BLANCA</v>
          </cell>
          <cell r="F295" t="str">
            <v>BLANCO ALTWEISSE</v>
          </cell>
          <cell r="G295">
            <v>5.5965191551018494</v>
          </cell>
          <cell r="H295">
            <v>1</v>
          </cell>
          <cell r="I295" t="str">
            <v>tira</v>
          </cell>
          <cell r="J295">
            <v>5.8</v>
          </cell>
          <cell r="K295">
            <v>32.459811099590723</v>
          </cell>
        </row>
        <row r="296">
          <cell r="C296">
            <v>913200370</v>
          </cell>
          <cell r="D296" t="str">
            <v>Rotula Ø 66 mm</v>
          </cell>
          <cell r="E296" t="str">
            <v>GENERICA</v>
          </cell>
          <cell r="F296" t="str">
            <v>ALPINE</v>
          </cell>
          <cell r="G296">
            <v>5.5965191551018494</v>
          </cell>
          <cell r="H296">
            <v>1</v>
          </cell>
          <cell r="I296" t="str">
            <v>tira</v>
          </cell>
          <cell r="J296">
            <v>5.8</v>
          </cell>
          <cell r="K296">
            <v>32.459811099590723</v>
          </cell>
        </row>
        <row r="297">
          <cell r="C297">
            <v>913200360</v>
          </cell>
          <cell r="D297" t="str">
            <v>Rotula Ø 66 mm</v>
          </cell>
          <cell r="E297" t="str">
            <v>GENERICA</v>
          </cell>
          <cell r="F297" t="str">
            <v>TOFFEE</v>
          </cell>
          <cell r="G297">
            <v>4.8969195803735239</v>
          </cell>
          <cell r="H297">
            <v>1</v>
          </cell>
          <cell r="I297" t="str">
            <v>tira</v>
          </cell>
          <cell r="J297">
            <v>5.8</v>
          </cell>
          <cell r="K297">
            <v>28.402133566166437</v>
          </cell>
        </row>
        <row r="298">
          <cell r="C298">
            <v>913200390</v>
          </cell>
          <cell r="D298" t="str">
            <v>Rotula Ø 66 mm</v>
          </cell>
          <cell r="E298" t="str">
            <v>GENERICA</v>
          </cell>
          <cell r="F298" t="str">
            <v>GOLDBRONZE</v>
          </cell>
          <cell r="G298">
            <v>5.5965191551018494</v>
          </cell>
          <cell r="H298">
            <v>1</v>
          </cell>
          <cell r="I298" t="str">
            <v>tira</v>
          </cell>
          <cell r="J298">
            <v>5.8</v>
          </cell>
          <cell r="K298">
            <v>32.459811099590723</v>
          </cell>
        </row>
        <row r="299">
          <cell r="C299">
            <v>913200240</v>
          </cell>
          <cell r="D299" t="str">
            <v>Rotula Ø 66 mm</v>
          </cell>
          <cell r="E299" t="str">
            <v>GENERICA</v>
          </cell>
          <cell r="F299" t="str">
            <v xml:space="preserve"> TURNER OAK</v>
          </cell>
          <cell r="G299">
            <v>15.010602128543999</v>
          </cell>
          <cell r="H299">
            <v>1</v>
          </cell>
          <cell r="I299" t="str">
            <v>tira</v>
          </cell>
          <cell r="J299">
            <v>5.8</v>
          </cell>
          <cell r="K299">
            <v>87.061492345555195</v>
          </cell>
        </row>
        <row r="300">
          <cell r="C300">
            <v>913200180</v>
          </cell>
          <cell r="D300" t="str">
            <v>Rotula Ø 66 mm</v>
          </cell>
          <cell r="E300" t="str">
            <v>GENERICA</v>
          </cell>
          <cell r="F300" t="str">
            <v>LENGA</v>
          </cell>
          <cell r="G300">
            <v>10.961850247680001</v>
          </cell>
          <cell r="H300">
            <v>1</v>
          </cell>
          <cell r="I300" t="str">
            <v>tira</v>
          </cell>
          <cell r="J300">
            <v>5.8</v>
          </cell>
          <cell r="K300">
            <v>63.578731436544004</v>
          </cell>
        </row>
        <row r="301">
          <cell r="C301">
            <v>913200070</v>
          </cell>
          <cell r="D301" t="str">
            <v>Rotula Ø 66 mm</v>
          </cell>
          <cell r="E301" t="str">
            <v>GENERICA</v>
          </cell>
          <cell r="F301" t="str">
            <v>Black Matt</v>
          </cell>
          <cell r="G301">
            <v>6.4185552947784386</v>
          </cell>
          <cell r="H301">
            <v>1</v>
          </cell>
          <cell r="I301" t="str">
            <v>tira</v>
          </cell>
          <cell r="J301">
            <v>5.8</v>
          </cell>
          <cell r="K301">
            <v>37.227620709714941</v>
          </cell>
        </row>
        <row r="302">
          <cell r="C302">
            <v>913200410</v>
          </cell>
          <cell r="D302" t="str">
            <v>Rotula Ø 66 mm</v>
          </cell>
          <cell r="E302" t="str">
            <v>GENERICA</v>
          </cell>
          <cell r="F302" t="str">
            <v>Matex Kitami</v>
          </cell>
          <cell r="G302">
            <v>7.6405376020541214</v>
          </cell>
          <cell r="H302">
            <v>1</v>
          </cell>
          <cell r="I302" t="str">
            <v>tira</v>
          </cell>
          <cell r="J302">
            <v>5.8</v>
          </cell>
          <cell r="K302">
            <v>44.315118091913902</v>
          </cell>
        </row>
        <row r="303">
          <cell r="C303">
            <v>920130015</v>
          </cell>
          <cell r="D303" t="str">
            <v>Refuerzo Redondo Ø48 mm</v>
          </cell>
          <cell r="E303">
            <v>0</v>
          </cell>
          <cell r="F303" t="str">
            <v>Galvanizado</v>
          </cell>
          <cell r="G303">
            <v>7.9983825</v>
          </cell>
          <cell r="H303">
            <v>1</v>
          </cell>
          <cell r="I303" t="str">
            <v>tira</v>
          </cell>
          <cell r="J303">
            <v>5.8</v>
          </cell>
          <cell r="K303">
            <v>46.390618499999995</v>
          </cell>
        </row>
        <row r="304">
          <cell r="C304">
            <v>913511000</v>
          </cell>
          <cell r="D304" t="str">
            <v>Zocalo PVC 12x60</v>
          </cell>
          <cell r="E304">
            <v>0</v>
          </cell>
          <cell r="F304" t="str">
            <v>Blanco</v>
          </cell>
          <cell r="G304">
            <v>2.44</v>
          </cell>
          <cell r="H304">
            <v>5</v>
          </cell>
          <cell r="I304" t="str">
            <v>tira</v>
          </cell>
          <cell r="J304">
            <v>2.9</v>
          </cell>
          <cell r="K304">
            <v>7.0759999999999996</v>
          </cell>
        </row>
        <row r="305">
          <cell r="C305">
            <v>913510290</v>
          </cell>
          <cell r="D305" t="str">
            <v>Zocalo PVC 12x60</v>
          </cell>
          <cell r="E305">
            <v>0</v>
          </cell>
          <cell r="F305" t="str">
            <v>Almendra</v>
          </cell>
          <cell r="G305">
            <v>4.07</v>
          </cell>
          <cell r="H305">
            <v>5</v>
          </cell>
          <cell r="I305" t="str">
            <v>tira</v>
          </cell>
          <cell r="J305">
            <v>2.9</v>
          </cell>
          <cell r="K305">
            <v>11.803000000000001</v>
          </cell>
        </row>
        <row r="306">
          <cell r="C306">
            <v>913510310</v>
          </cell>
          <cell r="D306" t="str">
            <v>Zocalo PVC 12x60</v>
          </cell>
          <cell r="E306">
            <v>0</v>
          </cell>
          <cell r="F306" t="str">
            <v>Abedul</v>
          </cell>
          <cell r="G306">
            <v>4.07</v>
          </cell>
          <cell r="H306">
            <v>5</v>
          </cell>
          <cell r="I306" t="str">
            <v>tira</v>
          </cell>
          <cell r="J306">
            <v>2.9</v>
          </cell>
          <cell r="K306">
            <v>11.803000000000001</v>
          </cell>
        </row>
        <row r="307">
          <cell r="C307">
            <v>913510330</v>
          </cell>
          <cell r="D307" t="str">
            <v>Zocalo PVC 12x60</v>
          </cell>
          <cell r="E307">
            <v>0</v>
          </cell>
          <cell r="F307" t="str">
            <v>Blanco Mate</v>
          </cell>
          <cell r="G307">
            <v>4.07</v>
          </cell>
          <cell r="H307">
            <v>5</v>
          </cell>
          <cell r="I307" t="str">
            <v>tira</v>
          </cell>
          <cell r="J307">
            <v>2.9</v>
          </cell>
          <cell r="K307">
            <v>11.803000000000001</v>
          </cell>
        </row>
        <row r="308">
          <cell r="C308">
            <v>913510430</v>
          </cell>
          <cell r="D308" t="str">
            <v>Zocalo PVC 12x60</v>
          </cell>
          <cell r="E308">
            <v>0</v>
          </cell>
          <cell r="F308" t="str">
            <v>OAK</v>
          </cell>
          <cell r="G308">
            <v>2.0607887113353893</v>
          </cell>
          <cell r="H308">
            <v>5</v>
          </cell>
          <cell r="I308" t="str">
            <v>tira</v>
          </cell>
          <cell r="J308">
            <v>2.9</v>
          </cell>
          <cell r="K308">
            <v>5.9762872628726287</v>
          </cell>
        </row>
        <row r="309">
          <cell r="C309">
            <v>913510440</v>
          </cell>
          <cell r="D309" t="str">
            <v>Zocalo PVC 12x60</v>
          </cell>
          <cell r="E309">
            <v>0</v>
          </cell>
          <cell r="F309" t="str">
            <v>EUCALYPTUS</v>
          </cell>
          <cell r="G309">
            <v>2.0607887113353893</v>
          </cell>
          <cell r="H309">
            <v>5</v>
          </cell>
          <cell r="I309" t="str">
            <v>tira</v>
          </cell>
          <cell r="J309">
            <v>2.9</v>
          </cell>
          <cell r="K309">
            <v>5.9762872628726287</v>
          </cell>
        </row>
        <row r="310">
          <cell r="C310">
            <v>913510450</v>
          </cell>
          <cell r="D310" t="str">
            <v>Zocalo PVC 12x60</v>
          </cell>
          <cell r="E310">
            <v>0</v>
          </cell>
          <cell r="F310" t="str">
            <v>POPLAR</v>
          </cell>
          <cell r="G310">
            <v>2.0607887113353893</v>
          </cell>
          <cell r="H310">
            <v>5</v>
          </cell>
          <cell r="I310" t="str">
            <v>tira</v>
          </cell>
          <cell r="J310">
            <v>2.9</v>
          </cell>
          <cell r="K310">
            <v>5.9762872628726287</v>
          </cell>
        </row>
        <row r="311">
          <cell r="C311">
            <v>913510460</v>
          </cell>
          <cell r="D311" t="str">
            <v>Zocalo PVC 12x60</v>
          </cell>
          <cell r="E311">
            <v>0</v>
          </cell>
          <cell r="F311" t="str">
            <v>WALNUT</v>
          </cell>
          <cell r="G311">
            <v>2.0607887113353893</v>
          </cell>
          <cell r="H311">
            <v>5</v>
          </cell>
          <cell r="I311" t="str">
            <v>tira</v>
          </cell>
          <cell r="J311">
            <v>2.9</v>
          </cell>
          <cell r="K311">
            <v>5.9762872628726287</v>
          </cell>
        </row>
        <row r="312">
          <cell r="C312">
            <v>913510470</v>
          </cell>
          <cell r="D312" t="str">
            <v>Zocalo PVC 12x60</v>
          </cell>
          <cell r="E312">
            <v>0</v>
          </cell>
          <cell r="F312" t="str">
            <v>TEEK</v>
          </cell>
          <cell r="G312">
            <v>2.0607887113353893</v>
          </cell>
          <cell r="H312">
            <v>5</v>
          </cell>
          <cell r="I312" t="str">
            <v>tira</v>
          </cell>
          <cell r="J312">
            <v>2.9</v>
          </cell>
          <cell r="K312">
            <v>5.9762872628726287</v>
          </cell>
        </row>
        <row r="313">
          <cell r="C313">
            <v>913520290</v>
          </cell>
          <cell r="D313" t="str">
            <v>Zocalo PVC 12x80</v>
          </cell>
          <cell r="E313">
            <v>0</v>
          </cell>
          <cell r="F313" t="str">
            <v>Almendra</v>
          </cell>
          <cell r="G313">
            <v>4.75</v>
          </cell>
          <cell r="H313">
            <v>5</v>
          </cell>
          <cell r="I313" t="str">
            <v>tira</v>
          </cell>
          <cell r="J313">
            <v>2.9</v>
          </cell>
          <cell r="K313">
            <v>13.775</v>
          </cell>
        </row>
        <row r="314">
          <cell r="C314">
            <v>913521000</v>
          </cell>
          <cell r="D314" t="str">
            <v>Zocalo PVC 12x80</v>
          </cell>
          <cell r="E314">
            <v>0</v>
          </cell>
          <cell r="F314" t="str">
            <v>Blanco</v>
          </cell>
          <cell r="G314">
            <v>2.85</v>
          </cell>
          <cell r="H314">
            <v>5</v>
          </cell>
          <cell r="I314" t="str">
            <v>tira</v>
          </cell>
          <cell r="J314">
            <v>2.9</v>
          </cell>
          <cell r="K314">
            <v>8.2650000000000006</v>
          </cell>
        </row>
        <row r="315">
          <cell r="C315">
            <v>913520310</v>
          </cell>
          <cell r="D315" t="str">
            <v>Zocalo PVC 12x80</v>
          </cell>
          <cell r="E315">
            <v>0</v>
          </cell>
          <cell r="F315" t="str">
            <v>Abedul</v>
          </cell>
          <cell r="G315">
            <v>4.75</v>
          </cell>
          <cell r="H315">
            <v>5</v>
          </cell>
          <cell r="I315" t="str">
            <v>tira</v>
          </cell>
          <cell r="J315">
            <v>2.9</v>
          </cell>
          <cell r="K315">
            <v>13.775</v>
          </cell>
        </row>
        <row r="316">
          <cell r="C316">
            <v>913520330</v>
          </cell>
          <cell r="D316" t="str">
            <v>Zocalo PVC 12x80</v>
          </cell>
          <cell r="E316">
            <v>0</v>
          </cell>
          <cell r="F316" t="str">
            <v>Blanco Mate</v>
          </cell>
          <cell r="G316">
            <v>4.75</v>
          </cell>
          <cell r="H316">
            <v>5</v>
          </cell>
          <cell r="I316" t="str">
            <v>tira</v>
          </cell>
          <cell r="J316">
            <v>2.9</v>
          </cell>
          <cell r="K316">
            <v>13.775</v>
          </cell>
        </row>
        <row r="317">
          <cell r="C317">
            <v>913520430</v>
          </cell>
          <cell r="D317" t="str">
            <v>Zocalo PVC 12x80</v>
          </cell>
          <cell r="E317">
            <v>0</v>
          </cell>
          <cell r="F317" t="str">
            <v>OAK</v>
          </cell>
          <cell r="G317">
            <v>2.4865722384645852</v>
          </cell>
          <cell r="H317">
            <v>5</v>
          </cell>
          <cell r="I317" t="str">
            <v>tira</v>
          </cell>
          <cell r="J317">
            <v>2.9</v>
          </cell>
          <cell r="K317">
            <v>7.2110594915472968</v>
          </cell>
        </row>
        <row r="318">
          <cell r="C318">
            <v>913520440</v>
          </cell>
          <cell r="D318" t="str">
            <v>Zocalo PVC 12x80</v>
          </cell>
          <cell r="E318">
            <v>0</v>
          </cell>
          <cell r="F318" t="str">
            <v>EUCALYPTUS</v>
          </cell>
          <cell r="G318">
            <v>2.4204791719509973</v>
          </cell>
          <cell r="H318">
            <v>5</v>
          </cell>
          <cell r="I318" t="str">
            <v>tira</v>
          </cell>
          <cell r="J318">
            <v>2.9</v>
          </cell>
          <cell r="K318">
            <v>7.0193895986578916</v>
          </cell>
        </row>
        <row r="319">
          <cell r="C319">
            <v>913520450</v>
          </cell>
          <cell r="D319" t="str">
            <v>Zocalo PVC 12x80</v>
          </cell>
          <cell r="E319">
            <v>0</v>
          </cell>
          <cell r="F319" t="str">
            <v>POPLAR</v>
          </cell>
          <cell r="G319">
            <v>2.4204791719509973</v>
          </cell>
          <cell r="H319">
            <v>5</v>
          </cell>
          <cell r="I319" t="str">
            <v>tira</v>
          </cell>
          <cell r="J319">
            <v>2.9</v>
          </cell>
          <cell r="K319">
            <v>7.0193895986578916</v>
          </cell>
        </row>
        <row r="320">
          <cell r="C320">
            <v>913520460</v>
          </cell>
          <cell r="D320" t="str">
            <v>Zocalo PVC 12x80</v>
          </cell>
          <cell r="E320">
            <v>0</v>
          </cell>
          <cell r="F320" t="str">
            <v>WALNUT</v>
          </cell>
          <cell r="G320">
            <v>2.4204791719509973</v>
          </cell>
          <cell r="H320">
            <v>5</v>
          </cell>
          <cell r="I320" t="str">
            <v>tira</v>
          </cell>
          <cell r="J320">
            <v>2.9</v>
          </cell>
          <cell r="K320">
            <v>7.0193895986578916</v>
          </cell>
        </row>
        <row r="321">
          <cell r="C321">
            <v>913520470</v>
          </cell>
          <cell r="D321" t="str">
            <v>Zocalo PVC 12x80</v>
          </cell>
          <cell r="E321">
            <v>0</v>
          </cell>
          <cell r="F321" t="str">
            <v>TEEK</v>
          </cell>
          <cell r="G321">
            <v>2.4204791719509973</v>
          </cell>
          <cell r="H321">
            <v>5</v>
          </cell>
          <cell r="I321" t="str">
            <v>tira</v>
          </cell>
          <cell r="J321">
            <v>2.9</v>
          </cell>
          <cell r="K321">
            <v>7.0193895986578916</v>
          </cell>
        </row>
        <row r="322">
          <cell r="C322">
            <v>913430010</v>
          </cell>
          <cell r="D322" t="str">
            <v>Wall panel EXT GOL (Cargar cantidad de Tablas equivalente a caja cerrada)</v>
          </cell>
          <cell r="E322">
            <v>0</v>
          </cell>
          <cell r="F322" t="str">
            <v>GOLDEN OK</v>
          </cell>
          <cell r="G322">
            <v>13.79</v>
          </cell>
          <cell r="H322">
            <v>6</v>
          </cell>
          <cell r="I322" t="str">
            <v>caja / 3 m2</v>
          </cell>
          <cell r="J322">
            <v>2.9</v>
          </cell>
          <cell r="K322">
            <v>39.991</v>
          </cell>
        </row>
        <row r="323">
          <cell r="C323">
            <v>913430090</v>
          </cell>
          <cell r="D323" t="str">
            <v>Wall panel EXT MET (Cargar cantidad de Tablas equivalente a caja cerrada)</v>
          </cell>
          <cell r="E323">
            <v>0</v>
          </cell>
          <cell r="F323" t="str">
            <v>GRIS METALIZADO</v>
          </cell>
          <cell r="G323">
            <v>13.79</v>
          </cell>
          <cell r="H323">
            <v>6</v>
          </cell>
          <cell r="I323" t="str">
            <v>caja / 3 m2</v>
          </cell>
          <cell r="J323">
            <v>2.9</v>
          </cell>
          <cell r="K323">
            <v>39.991</v>
          </cell>
        </row>
        <row r="324">
          <cell r="C324">
            <v>913430100</v>
          </cell>
          <cell r="D324" t="str">
            <v>Wall panel EXT NOG (Cargar cantidad de Tablas equivalente a caja cerrada)</v>
          </cell>
          <cell r="E324">
            <v>0</v>
          </cell>
          <cell r="F324" t="str">
            <v>NOGAL</v>
          </cell>
          <cell r="G324">
            <v>13.79</v>
          </cell>
          <cell r="H324">
            <v>6</v>
          </cell>
          <cell r="I324" t="str">
            <v>caja / 3 m2</v>
          </cell>
          <cell r="J324">
            <v>2.9</v>
          </cell>
          <cell r="K324">
            <v>39.991</v>
          </cell>
        </row>
        <row r="325">
          <cell r="C325">
            <v>913430110</v>
          </cell>
          <cell r="D325" t="str">
            <v>Wall panel EXT GRAF (Cargar cantidad de Tablas equivalente a caja cerrada)</v>
          </cell>
          <cell r="E325">
            <v>0</v>
          </cell>
          <cell r="F325" t="str">
            <v xml:space="preserve"> GRAFITO</v>
          </cell>
          <cell r="G325">
            <v>13.79</v>
          </cell>
          <cell r="H325">
            <v>6</v>
          </cell>
          <cell r="I325" t="str">
            <v>caja / 3 m2</v>
          </cell>
          <cell r="J325">
            <v>2.9</v>
          </cell>
          <cell r="K325">
            <v>39.991</v>
          </cell>
        </row>
        <row r="326">
          <cell r="C326">
            <v>913430120</v>
          </cell>
          <cell r="D326" t="str">
            <v>Wall panel EXT NEG (Cargar cantidad de Tablas equivalente a caja cerrada)</v>
          </cell>
          <cell r="E326">
            <v>0</v>
          </cell>
          <cell r="F326" t="str">
            <v>SCHWARTZBRAUN</v>
          </cell>
          <cell r="G326">
            <v>13.79</v>
          </cell>
          <cell r="H326">
            <v>6</v>
          </cell>
          <cell r="I326" t="str">
            <v>caja / 3 m2</v>
          </cell>
          <cell r="J326">
            <v>2.9</v>
          </cell>
          <cell r="K326">
            <v>39.991</v>
          </cell>
        </row>
        <row r="327">
          <cell r="C327">
            <v>913430140</v>
          </cell>
          <cell r="D327" t="str">
            <v>Wall panel EXT PEL (Cargar cantidad de Tablas equivalente a caja cerrada)</v>
          </cell>
          <cell r="E327">
            <v>0</v>
          </cell>
          <cell r="F327" t="str">
            <v>PELTRE</v>
          </cell>
          <cell r="G327">
            <v>13.79</v>
          </cell>
          <cell r="H327">
            <v>6</v>
          </cell>
          <cell r="I327" t="str">
            <v>caja / 3 m2</v>
          </cell>
          <cell r="J327">
            <v>2.9</v>
          </cell>
          <cell r="K327">
            <v>39.991</v>
          </cell>
        </row>
        <row r="328">
          <cell r="C328">
            <v>913430180</v>
          </cell>
          <cell r="D328" t="str">
            <v>Wall panel EXT LEN (Cargar cantidad de Tablas equivalente a caja cerrada)</v>
          </cell>
          <cell r="E328">
            <v>0</v>
          </cell>
          <cell r="F328" t="str">
            <v>LENGA</v>
          </cell>
          <cell r="G328">
            <v>13.79</v>
          </cell>
          <cell r="H328">
            <v>6</v>
          </cell>
          <cell r="I328" t="str">
            <v>caja / 3 m2</v>
          </cell>
          <cell r="J328">
            <v>2.9</v>
          </cell>
          <cell r="K328">
            <v>39.991</v>
          </cell>
        </row>
        <row r="329">
          <cell r="C329">
            <v>913430240</v>
          </cell>
          <cell r="D329" t="str">
            <v>Wall panel EXT WOO (Cargar cantidad de Tablas equivalente a caja cerrada)</v>
          </cell>
          <cell r="E329">
            <v>0</v>
          </cell>
          <cell r="F329" t="str">
            <v>TURNER OK</v>
          </cell>
          <cell r="G329">
            <v>13.79</v>
          </cell>
          <cell r="H329">
            <v>6</v>
          </cell>
          <cell r="I329" t="str">
            <v>caja / 3 m2</v>
          </cell>
          <cell r="J329">
            <v>2.9</v>
          </cell>
          <cell r="K329">
            <v>39.991</v>
          </cell>
        </row>
        <row r="330">
          <cell r="C330">
            <v>913430250</v>
          </cell>
          <cell r="D330" t="str">
            <v>Wall panel EXT WEN (Cargar cantidad de Tablas equivalente a caja cerrada)</v>
          </cell>
          <cell r="E330">
            <v>0</v>
          </cell>
          <cell r="F330" t="str">
            <v>WENGUE</v>
          </cell>
          <cell r="G330">
            <v>13.79</v>
          </cell>
          <cell r="H330">
            <v>6</v>
          </cell>
          <cell r="I330" t="str">
            <v>caja / 3 m2</v>
          </cell>
          <cell r="J330">
            <v>2.9</v>
          </cell>
          <cell r="K330">
            <v>39.991</v>
          </cell>
        </row>
        <row r="331">
          <cell r="C331">
            <v>913430270</v>
          </cell>
          <cell r="D331" t="str">
            <v>Wall panel EXT GREY (Cargar cantidad de Tablas equivalente a caja cerrada)</v>
          </cell>
          <cell r="E331">
            <v>0</v>
          </cell>
          <cell r="F331" t="str">
            <v>GREY OK</v>
          </cell>
          <cell r="G331">
            <v>13.79</v>
          </cell>
          <cell r="H331">
            <v>6</v>
          </cell>
          <cell r="I331" t="str">
            <v>caja / 3 m2</v>
          </cell>
          <cell r="J331">
            <v>2.9</v>
          </cell>
          <cell r="K331">
            <v>39.991</v>
          </cell>
        </row>
        <row r="332">
          <cell r="C332">
            <v>913430280</v>
          </cell>
          <cell r="D332" t="str">
            <v>Wall panel EXT JET (Cargar cantidad de Tablas equivalente a caja cerrada)</v>
          </cell>
          <cell r="E332">
            <v>0</v>
          </cell>
          <cell r="F332" t="str">
            <v>JET BLACK</v>
          </cell>
          <cell r="G332">
            <v>13.79</v>
          </cell>
          <cell r="H332">
            <v>6</v>
          </cell>
          <cell r="I332" t="str">
            <v>caja / 3 m2</v>
          </cell>
          <cell r="J332">
            <v>2.9</v>
          </cell>
          <cell r="K332">
            <v>39.991</v>
          </cell>
        </row>
        <row r="333">
          <cell r="C333">
            <v>913430360</v>
          </cell>
          <cell r="D333" t="str">
            <v>Wall panel EXT TOFF (Cargar cantidad de Tablas equivalente a caja cerrada)</v>
          </cell>
          <cell r="E333">
            <v>0</v>
          </cell>
          <cell r="F333" t="str">
            <v>TOFFE</v>
          </cell>
          <cell r="G333">
            <v>13.79</v>
          </cell>
          <cell r="H333">
            <v>6</v>
          </cell>
          <cell r="I333" t="str">
            <v>caja / 3 m2</v>
          </cell>
          <cell r="J333">
            <v>2.9</v>
          </cell>
          <cell r="K333">
            <v>39.991</v>
          </cell>
        </row>
        <row r="334">
          <cell r="C334">
            <v>913430370</v>
          </cell>
          <cell r="D334" t="str">
            <v>Wall panel EXT ALP (Cargar cantidad de Tablas equivalente a caja cerrada)</v>
          </cell>
          <cell r="E334">
            <v>0</v>
          </cell>
          <cell r="F334" t="str">
            <v>ALPINE</v>
          </cell>
          <cell r="G334">
            <v>13.79</v>
          </cell>
          <cell r="H334">
            <v>6</v>
          </cell>
          <cell r="I334" t="str">
            <v>caja / 3 m2</v>
          </cell>
          <cell r="J334">
            <v>2.9</v>
          </cell>
          <cell r="K334">
            <v>39.991</v>
          </cell>
        </row>
        <row r="335">
          <cell r="C335">
            <v>913430380</v>
          </cell>
          <cell r="D335" t="str">
            <v>Wall panel EXT ALT (Cargar cantidad de Tablas equivalente a caja cerrada)</v>
          </cell>
          <cell r="E335">
            <v>0</v>
          </cell>
          <cell r="F335" t="str">
            <v>BLANCO ALTWEISSE</v>
          </cell>
          <cell r="G335">
            <v>13.79</v>
          </cell>
          <cell r="H335">
            <v>6</v>
          </cell>
          <cell r="I335" t="str">
            <v>caja / 3 m2</v>
          </cell>
          <cell r="J335">
            <v>2.9</v>
          </cell>
          <cell r="K335">
            <v>39.991</v>
          </cell>
        </row>
        <row r="336">
          <cell r="C336">
            <v>913430390</v>
          </cell>
          <cell r="D336" t="str">
            <v>Wall panel EXT GOLD (Cargar cantidad de Tablas equivalente a caja cerrada)</v>
          </cell>
          <cell r="E336">
            <v>0</v>
          </cell>
          <cell r="F336" t="str">
            <v>GOLDBRONZE</v>
          </cell>
          <cell r="G336">
            <v>13.79</v>
          </cell>
          <cell r="H336">
            <v>6</v>
          </cell>
          <cell r="I336" t="str">
            <v>caja / 3 m2</v>
          </cell>
          <cell r="J336">
            <v>2.9</v>
          </cell>
          <cell r="K336">
            <v>39.991</v>
          </cell>
        </row>
        <row r="337">
          <cell r="C337">
            <v>913430410</v>
          </cell>
          <cell r="D337" t="str">
            <v>Wall panel EXT KITAMI (Cargar cantidad de Tablas equivalente a caja cerrada)</v>
          </cell>
          <cell r="E337">
            <v>0</v>
          </cell>
          <cell r="F337" t="str">
            <v>KITAMI</v>
          </cell>
          <cell r="G337">
            <v>13.79</v>
          </cell>
          <cell r="H337">
            <v>6</v>
          </cell>
          <cell r="I337" t="str">
            <v>caja / 3 m2</v>
          </cell>
          <cell r="J337">
            <v>2.9</v>
          </cell>
          <cell r="K337">
            <v>39.991</v>
          </cell>
        </row>
        <row r="338">
          <cell r="C338">
            <v>913440010</v>
          </cell>
          <cell r="D338" t="str">
            <v>Esquina Wall panel GOL  (Cargar cantidad de Tiras equivalente a caja cerrada)</v>
          </cell>
          <cell r="E338">
            <v>0</v>
          </cell>
          <cell r="F338" t="str">
            <v>GOLDEN OK</v>
          </cell>
          <cell r="G338">
            <v>5.7338099243061391</v>
          </cell>
          <cell r="H338">
            <v>4</v>
          </cell>
          <cell r="I338" t="str">
            <v>tira</v>
          </cell>
          <cell r="J338">
            <v>2.9</v>
          </cell>
          <cell r="K338">
            <v>16.628048780487802</v>
          </cell>
        </row>
        <row r="339">
          <cell r="C339">
            <v>913440090</v>
          </cell>
          <cell r="D339" t="str">
            <v>Esquina Wall panel MET (Cargar cantidad de Tiras equivalente a caja cerrada)</v>
          </cell>
          <cell r="E339">
            <v>0</v>
          </cell>
          <cell r="F339" t="str">
            <v>GRIS METALIZADO</v>
          </cell>
          <cell r="G339">
            <v>5.7338099243061391</v>
          </cell>
          <cell r="H339">
            <v>4</v>
          </cell>
          <cell r="I339" t="str">
            <v>tira</v>
          </cell>
          <cell r="J339">
            <v>2.9</v>
          </cell>
          <cell r="K339">
            <v>16.628048780487802</v>
          </cell>
        </row>
        <row r="340">
          <cell r="C340">
            <v>913440100</v>
          </cell>
          <cell r="D340" t="str">
            <v>Esquina Wall panel NOG (Cargar cantidad de Tiras equivalente a caja cerrada)</v>
          </cell>
          <cell r="E340">
            <v>0</v>
          </cell>
          <cell r="F340" t="str">
            <v>NOGAL</v>
          </cell>
          <cell r="G340">
            <v>5.7338099243061391</v>
          </cell>
          <cell r="H340">
            <v>4</v>
          </cell>
          <cell r="I340" t="str">
            <v>tira</v>
          </cell>
          <cell r="J340">
            <v>2.9</v>
          </cell>
          <cell r="K340">
            <v>16.628048780487802</v>
          </cell>
        </row>
        <row r="341">
          <cell r="C341">
            <v>913440110</v>
          </cell>
          <cell r="D341" t="str">
            <v>Esquina Wall panel GRAF (Cargar cantidad de Tiras equivalente a caja cerrada)</v>
          </cell>
          <cell r="E341">
            <v>0</v>
          </cell>
          <cell r="F341" t="str">
            <v xml:space="preserve"> GRAFITO</v>
          </cell>
          <cell r="G341">
            <v>5.7338099243061391</v>
          </cell>
          <cell r="H341">
            <v>4</v>
          </cell>
          <cell r="I341" t="str">
            <v>tira</v>
          </cell>
          <cell r="J341">
            <v>2.9</v>
          </cell>
          <cell r="K341">
            <v>16.628048780487802</v>
          </cell>
        </row>
        <row r="342">
          <cell r="C342">
            <v>913440120</v>
          </cell>
          <cell r="D342" t="str">
            <v>Esquina Wall panel NEG (Cargar cantidad de Tiras equivalente a caja cerrada)</v>
          </cell>
          <cell r="E342">
            <v>0</v>
          </cell>
          <cell r="F342" t="str">
            <v>SCHWARTZBRAUN</v>
          </cell>
          <cell r="G342">
            <v>5.7338099243061391</v>
          </cell>
          <cell r="H342">
            <v>4</v>
          </cell>
          <cell r="I342" t="str">
            <v>tira</v>
          </cell>
          <cell r="J342">
            <v>2.9</v>
          </cell>
          <cell r="K342">
            <v>16.628048780487802</v>
          </cell>
        </row>
        <row r="343">
          <cell r="C343">
            <v>913440140</v>
          </cell>
          <cell r="D343" t="str">
            <v>Esquina Wall panel PEL (Cargar cantidad de Tiras equivalente a caja cerrada)</v>
          </cell>
          <cell r="E343">
            <v>0</v>
          </cell>
          <cell r="F343" t="str">
            <v>PELTRE</v>
          </cell>
          <cell r="G343">
            <v>5.7338099243061391</v>
          </cell>
          <cell r="H343">
            <v>4</v>
          </cell>
          <cell r="I343" t="str">
            <v>tira</v>
          </cell>
          <cell r="J343">
            <v>2.9</v>
          </cell>
          <cell r="K343">
            <v>16.628048780487802</v>
          </cell>
        </row>
        <row r="344">
          <cell r="C344">
            <v>913440180</v>
          </cell>
          <cell r="D344" t="str">
            <v>Esquina Wall panel LEN (Cargar cantidad de Tiras equivalente a caja cerrada)</v>
          </cell>
          <cell r="E344">
            <v>0</v>
          </cell>
          <cell r="F344" t="str">
            <v>LENGA</v>
          </cell>
          <cell r="G344">
            <v>5.7338099243061391</v>
          </cell>
          <cell r="H344">
            <v>4</v>
          </cell>
          <cell r="I344" t="str">
            <v>tira</v>
          </cell>
          <cell r="J344">
            <v>2.9</v>
          </cell>
          <cell r="K344">
            <v>16.628048780487802</v>
          </cell>
        </row>
        <row r="345">
          <cell r="C345">
            <v>913440240</v>
          </cell>
          <cell r="D345" t="str">
            <v>Esquina Wall panel WOO (Cargar cantidad de Tiras equivalente a caja cerrada)</v>
          </cell>
          <cell r="E345">
            <v>0</v>
          </cell>
          <cell r="F345" t="str">
            <v>TURNER OK</v>
          </cell>
          <cell r="G345">
            <v>5.7338099243061391</v>
          </cell>
          <cell r="H345">
            <v>4</v>
          </cell>
          <cell r="I345" t="str">
            <v>tira</v>
          </cell>
          <cell r="J345">
            <v>2.9</v>
          </cell>
          <cell r="K345">
            <v>16.628048780487802</v>
          </cell>
        </row>
        <row r="346">
          <cell r="C346">
            <v>913440250</v>
          </cell>
          <cell r="D346" t="str">
            <v>Esquina Wall panel WEN (Cargar cantidad de Tiras equivalente a caja cerrada)</v>
          </cell>
          <cell r="E346">
            <v>0</v>
          </cell>
          <cell r="F346" t="str">
            <v>WENGUE</v>
          </cell>
          <cell r="G346">
            <v>5.7338099243061391</v>
          </cell>
          <cell r="H346">
            <v>4</v>
          </cell>
          <cell r="I346" t="str">
            <v>tira</v>
          </cell>
          <cell r="J346">
            <v>2.9</v>
          </cell>
          <cell r="K346">
            <v>16.628048780487802</v>
          </cell>
        </row>
        <row r="347">
          <cell r="C347">
            <v>913440260</v>
          </cell>
          <cell r="D347" t="str">
            <v>Esquina Wall panel BRONZ (Cargar cantidad de Tiras equivalente a caja cerrada)</v>
          </cell>
          <cell r="E347">
            <v>0</v>
          </cell>
          <cell r="F347" t="str">
            <v>GREY OK</v>
          </cell>
          <cell r="G347">
            <v>5.7338099243061391</v>
          </cell>
          <cell r="H347">
            <v>4</v>
          </cell>
          <cell r="I347" t="str">
            <v>tira</v>
          </cell>
          <cell r="J347">
            <v>2.9</v>
          </cell>
          <cell r="K347">
            <v>16.628048780487802</v>
          </cell>
        </row>
        <row r="348">
          <cell r="C348">
            <v>913440270</v>
          </cell>
          <cell r="D348" t="str">
            <v>Esquina Wall panel GREY (Cargar cantidad de Tiras equivalente a caja cerrada)</v>
          </cell>
          <cell r="E348">
            <v>0</v>
          </cell>
          <cell r="F348" t="str">
            <v>JET BLACK</v>
          </cell>
          <cell r="G348">
            <v>5.7338099243061391</v>
          </cell>
          <cell r="H348">
            <v>4</v>
          </cell>
          <cell r="I348" t="str">
            <v>tira</v>
          </cell>
          <cell r="J348">
            <v>2.9</v>
          </cell>
          <cell r="K348">
            <v>16.628048780487802</v>
          </cell>
        </row>
        <row r="349">
          <cell r="C349">
            <v>913440360</v>
          </cell>
          <cell r="D349" t="str">
            <v>Esquina Wall panel TOFF (Cargar cantidad de Tiras equivalente a caja cerrada)</v>
          </cell>
          <cell r="E349">
            <v>0</v>
          </cell>
          <cell r="F349" t="str">
            <v>TOFFE</v>
          </cell>
          <cell r="G349">
            <v>5.7338099243061391</v>
          </cell>
          <cell r="H349">
            <v>4</v>
          </cell>
          <cell r="I349" t="str">
            <v>tira</v>
          </cell>
          <cell r="J349">
            <v>2.9</v>
          </cell>
          <cell r="K349">
            <v>16.628048780487802</v>
          </cell>
        </row>
        <row r="350">
          <cell r="C350">
            <v>913440370</v>
          </cell>
          <cell r="D350" t="str">
            <v>Esquina Wall panel ALP (Cargar cantidad de Tiras equivalente a caja cerrada)</v>
          </cell>
          <cell r="E350">
            <v>0</v>
          </cell>
          <cell r="F350" t="str">
            <v>ALPINE</v>
          </cell>
          <cell r="G350">
            <v>5.7338099243061391</v>
          </cell>
          <cell r="H350">
            <v>4</v>
          </cell>
          <cell r="I350" t="str">
            <v>tira</v>
          </cell>
          <cell r="J350">
            <v>2.9</v>
          </cell>
          <cell r="K350">
            <v>16.628048780487802</v>
          </cell>
        </row>
        <row r="351">
          <cell r="C351">
            <v>913440380</v>
          </cell>
          <cell r="D351" t="str">
            <v>Esquina Wall panel ALT (Cargar cantidad de Tiras equivalente a caja cerrada)</v>
          </cell>
          <cell r="E351">
            <v>0</v>
          </cell>
          <cell r="F351" t="str">
            <v>BLANCO ALTWEISSE</v>
          </cell>
          <cell r="G351">
            <v>5.7338099243061391</v>
          </cell>
          <cell r="H351">
            <v>4</v>
          </cell>
          <cell r="I351" t="str">
            <v>tira</v>
          </cell>
          <cell r="J351">
            <v>2.9</v>
          </cell>
          <cell r="K351">
            <v>16.628048780487802</v>
          </cell>
        </row>
        <row r="352">
          <cell r="C352">
            <v>913440390</v>
          </cell>
          <cell r="D352" t="str">
            <v>Esquina Wall panel GOLD (Cargar cantidad de Tiras equivalente a caja cerrada)</v>
          </cell>
          <cell r="E352">
            <v>0</v>
          </cell>
          <cell r="F352" t="str">
            <v>GOLDBRONZE</v>
          </cell>
          <cell r="G352">
            <v>5.7338099243061391</v>
          </cell>
          <cell r="H352">
            <v>4</v>
          </cell>
          <cell r="I352" t="str">
            <v>tira</v>
          </cell>
          <cell r="J352">
            <v>2.9</v>
          </cell>
          <cell r="K352">
            <v>16.628048780487802</v>
          </cell>
        </row>
        <row r="353">
          <cell r="C353">
            <v>913440410</v>
          </cell>
          <cell r="D353" t="str">
            <v>Esquina Wall panel KITAMI (Cargar cantidad de Tiras equivalente a caja cerrada)</v>
          </cell>
          <cell r="E353">
            <v>0</v>
          </cell>
          <cell r="F353" t="str">
            <v>KITAMI</v>
          </cell>
          <cell r="G353">
            <v>5.7338099243061391</v>
          </cell>
          <cell r="H353">
            <v>4</v>
          </cell>
          <cell r="I353" t="str">
            <v>tira</v>
          </cell>
          <cell r="J353">
            <v>2.9</v>
          </cell>
          <cell r="K353">
            <v>16.628048780487802</v>
          </cell>
        </row>
        <row r="354">
          <cell r="C354">
            <v>0</v>
          </cell>
          <cell r="D354">
            <v>0</v>
          </cell>
          <cell r="E354">
            <v>0</v>
          </cell>
          <cell r="F354">
            <v>0</v>
          </cell>
          <cell r="G354">
            <v>0</v>
          </cell>
          <cell r="H354">
            <v>0</v>
          </cell>
          <cell r="I354">
            <v>0</v>
          </cell>
          <cell r="J354">
            <v>0</v>
          </cell>
          <cell r="K354">
            <v>0</v>
          </cell>
        </row>
        <row r="355">
          <cell r="C355">
            <v>913430340</v>
          </cell>
          <cell r="D355" t="str">
            <v>Wall panel INT GEN CON (Cargar cantidad de Tablas equivalente a caja cerrada)</v>
          </cell>
          <cell r="E355">
            <v>0</v>
          </cell>
          <cell r="F355" t="str">
            <v>CONCRETE CC</v>
          </cell>
          <cell r="G355">
            <v>13.79</v>
          </cell>
          <cell r="H355">
            <v>6</v>
          </cell>
          <cell r="I355" t="str">
            <v>caja / 3 m2</v>
          </cell>
          <cell r="J355">
            <v>2.9</v>
          </cell>
          <cell r="K355">
            <v>39.991</v>
          </cell>
        </row>
        <row r="356">
          <cell r="C356">
            <v>913430430</v>
          </cell>
          <cell r="D356" t="str">
            <v>Wall panel INT GEN OAK (Cargar cantidad de Tablas equivalente a caja cerrada)</v>
          </cell>
          <cell r="E356">
            <v>0</v>
          </cell>
          <cell r="F356" t="str">
            <v>OAK</v>
          </cell>
          <cell r="G356">
            <v>10.34</v>
          </cell>
          <cell r="H356">
            <v>6</v>
          </cell>
          <cell r="I356" t="str">
            <v>caja / 3 m2</v>
          </cell>
          <cell r="J356">
            <v>2.9</v>
          </cell>
          <cell r="K356">
            <v>29.985999999999997</v>
          </cell>
        </row>
        <row r="357">
          <cell r="C357">
            <v>913430440</v>
          </cell>
          <cell r="D357" t="str">
            <v>Wall panel INT GEN EUC (Cargar cantidad de Tablas equivalente a caja cerrada)</v>
          </cell>
          <cell r="E357">
            <v>0</v>
          </cell>
          <cell r="F357" t="str">
            <v>EUCALYPTUS</v>
          </cell>
          <cell r="G357">
            <v>10.34</v>
          </cell>
          <cell r="H357">
            <v>6</v>
          </cell>
          <cell r="I357" t="str">
            <v>caja / 3 m2</v>
          </cell>
          <cell r="J357">
            <v>2.9</v>
          </cell>
          <cell r="K357">
            <v>29.985999999999997</v>
          </cell>
        </row>
        <row r="358">
          <cell r="C358">
            <v>913430450</v>
          </cell>
          <cell r="D358" t="str">
            <v>Wall panel INT GEN POP (Cargar cantidad de Tablas equivalente a caja cerrada)</v>
          </cell>
          <cell r="E358">
            <v>0</v>
          </cell>
          <cell r="F358" t="str">
            <v>POPLAR</v>
          </cell>
          <cell r="G358">
            <v>10.34</v>
          </cell>
          <cell r="H358">
            <v>6</v>
          </cell>
          <cell r="I358" t="str">
            <v>caja / 3 m2</v>
          </cell>
          <cell r="J358">
            <v>2.9</v>
          </cell>
          <cell r="K358">
            <v>29.985999999999997</v>
          </cell>
        </row>
        <row r="359">
          <cell r="C359">
            <v>913430460</v>
          </cell>
          <cell r="D359" t="str">
            <v>Wall panel INT GEN WAL (Cargar cantidad de Tablas equivalente a caja cerrada)</v>
          </cell>
          <cell r="E359">
            <v>0</v>
          </cell>
          <cell r="F359" t="str">
            <v>WALNUT</v>
          </cell>
          <cell r="G359">
            <v>10.34</v>
          </cell>
          <cell r="H359">
            <v>6</v>
          </cell>
          <cell r="I359" t="str">
            <v>caja / 3 m2</v>
          </cell>
          <cell r="J359">
            <v>2.9</v>
          </cell>
          <cell r="K359">
            <v>29.985999999999997</v>
          </cell>
        </row>
        <row r="360">
          <cell r="C360">
            <v>913430470</v>
          </cell>
          <cell r="D360" t="str">
            <v>Wall panel INT GEN TEEK (Cargar cantidad de Tablas equivalente a caja cerrada)</v>
          </cell>
          <cell r="E360">
            <v>0</v>
          </cell>
          <cell r="F360" t="str">
            <v>TEEK</v>
          </cell>
          <cell r="G360">
            <v>10.34</v>
          </cell>
          <cell r="H360">
            <v>6</v>
          </cell>
          <cell r="I360" t="str">
            <v>caja / 3 m2</v>
          </cell>
          <cell r="J360">
            <v>2.9</v>
          </cell>
          <cell r="K360">
            <v>29.985999999999997</v>
          </cell>
        </row>
        <row r="361">
          <cell r="C361">
            <v>913440340</v>
          </cell>
          <cell r="D361" t="str">
            <v>Esquina Wall panel INT GEN CON (Cargar cantidad de Tiras equivalente a caja cerrada)</v>
          </cell>
          <cell r="E361">
            <v>0</v>
          </cell>
          <cell r="F361" t="str">
            <v>CONCRETE CC</v>
          </cell>
          <cell r="G361">
            <v>5.7338099243061391</v>
          </cell>
          <cell r="H361">
            <v>4</v>
          </cell>
          <cell r="I361" t="str">
            <v>tira</v>
          </cell>
          <cell r="J361">
            <v>2.9</v>
          </cell>
          <cell r="K361">
            <v>16.628048780487802</v>
          </cell>
        </row>
        <row r="362">
          <cell r="C362">
            <v>913440430</v>
          </cell>
          <cell r="D362" t="str">
            <v>Esquina Wall panel INT GEN OAK (Cargar cantidad de Tiras equivalente a caja cerrada)</v>
          </cell>
          <cell r="E362">
            <v>0</v>
          </cell>
          <cell r="F362" t="str">
            <v>OAK</v>
          </cell>
          <cell r="G362">
            <v>5.7338099243061391</v>
          </cell>
          <cell r="H362">
            <v>4</v>
          </cell>
          <cell r="I362" t="str">
            <v>tira</v>
          </cell>
          <cell r="J362">
            <v>2.9</v>
          </cell>
          <cell r="K362">
            <v>16.628048780487802</v>
          </cell>
        </row>
        <row r="363">
          <cell r="C363">
            <v>913440440</v>
          </cell>
          <cell r="D363" t="str">
            <v>Esquina Wall panel INT GEN EUC (Cargar cantidad de Tiras equivalente a caja cerrada)</v>
          </cell>
          <cell r="E363">
            <v>0</v>
          </cell>
          <cell r="F363" t="str">
            <v>EUCALYPTUS</v>
          </cell>
          <cell r="G363">
            <v>5.7338099243061391</v>
          </cell>
          <cell r="H363">
            <v>4</v>
          </cell>
          <cell r="I363" t="str">
            <v>tira</v>
          </cell>
          <cell r="J363">
            <v>2.9</v>
          </cell>
          <cell r="K363">
            <v>16.628048780487802</v>
          </cell>
        </row>
        <row r="364">
          <cell r="C364">
            <v>913440450</v>
          </cell>
          <cell r="D364" t="str">
            <v>Esquina Wall panel INT GEN POP (Cargar cantidad de Tiras equivalente a caja cerrada)</v>
          </cell>
          <cell r="E364">
            <v>0</v>
          </cell>
          <cell r="F364" t="str">
            <v>POPLAR</v>
          </cell>
          <cell r="G364">
            <v>5.7338099243061391</v>
          </cell>
          <cell r="H364">
            <v>4</v>
          </cell>
          <cell r="I364" t="str">
            <v>tira</v>
          </cell>
          <cell r="J364">
            <v>2.9</v>
          </cell>
          <cell r="K364">
            <v>16.628048780487802</v>
          </cell>
        </row>
        <row r="365">
          <cell r="C365">
            <v>913440460</v>
          </cell>
          <cell r="D365" t="str">
            <v>Esquina Wall panel INT GEN WAL (Cargar cantidad de Tiras equivalente a caja cerrada)</v>
          </cell>
          <cell r="E365">
            <v>0</v>
          </cell>
          <cell r="F365" t="str">
            <v>WALNUT</v>
          </cell>
          <cell r="G365">
            <v>5.7338099243061391</v>
          </cell>
          <cell r="H365">
            <v>4</v>
          </cell>
          <cell r="I365" t="str">
            <v>tira</v>
          </cell>
          <cell r="J365">
            <v>2.9</v>
          </cell>
          <cell r="K365">
            <v>16.628048780487802</v>
          </cell>
        </row>
        <row r="366">
          <cell r="C366">
            <v>913440470</v>
          </cell>
          <cell r="D366" t="str">
            <v>Esquina Wall panel INT GEN TEEK (Cargar cantidad de Tiras equivalente a caja cerrada)</v>
          </cell>
          <cell r="E366">
            <v>0</v>
          </cell>
          <cell r="F366" t="str">
            <v>TEEK</v>
          </cell>
          <cell r="G366">
            <v>5.7338099243061391</v>
          </cell>
          <cell r="H366">
            <v>4</v>
          </cell>
          <cell r="I366" t="str">
            <v>tira</v>
          </cell>
          <cell r="J366">
            <v>2.9</v>
          </cell>
          <cell r="K366">
            <v>16.628048780487802</v>
          </cell>
        </row>
        <row r="367">
          <cell r="C367">
            <v>0</v>
          </cell>
          <cell r="D367">
            <v>0</v>
          </cell>
          <cell r="E367">
            <v>0</v>
          </cell>
          <cell r="F367">
            <v>0</v>
          </cell>
          <cell r="G367">
            <v>0</v>
          </cell>
          <cell r="H367">
            <v>0</v>
          </cell>
          <cell r="I367">
            <v>0</v>
          </cell>
          <cell r="J367">
            <v>0</v>
          </cell>
          <cell r="K367">
            <v>0</v>
          </cell>
        </row>
        <row r="368">
          <cell r="C368" t="str">
            <v>913611000</v>
          </cell>
          <cell r="D368" t="str">
            <v>Cielorraso BCO (Cargar cantidad de Tablas equivalente a caja cerrada)</v>
          </cell>
          <cell r="E368">
            <v>0</v>
          </cell>
          <cell r="F368" t="str">
            <v xml:space="preserve">BLANCO </v>
          </cell>
          <cell r="G368">
            <v>3.4</v>
          </cell>
          <cell r="H368">
            <v>10</v>
          </cell>
          <cell r="I368" t="str">
            <v>CAJA / 12M2</v>
          </cell>
          <cell r="J368">
            <v>6</v>
          </cell>
          <cell r="K368">
            <v>20.399999999999999</v>
          </cell>
        </row>
        <row r="369">
          <cell r="C369">
            <v>913610430</v>
          </cell>
          <cell r="D369" t="str">
            <v>Cielorraso GEN OAK (Cargar cantidad de Tablas equivalente a caja cerrada)</v>
          </cell>
          <cell r="E369">
            <v>0</v>
          </cell>
          <cell r="F369" t="str">
            <v>OAK</v>
          </cell>
          <cell r="G369">
            <v>4</v>
          </cell>
          <cell r="H369">
            <v>10</v>
          </cell>
          <cell r="I369" t="str">
            <v>CAJA / 12M2</v>
          </cell>
          <cell r="J369">
            <v>6</v>
          </cell>
          <cell r="K369">
            <v>24</v>
          </cell>
        </row>
        <row r="370">
          <cell r="C370">
            <v>913610440</v>
          </cell>
          <cell r="D370" t="str">
            <v>Cieloraso GEN EUC (Cargar cantidad de Tablas equivalente a caja cerrada)</v>
          </cell>
          <cell r="E370">
            <v>0</v>
          </cell>
          <cell r="F370" t="str">
            <v>EUCALYPTUS</v>
          </cell>
          <cell r="G370">
            <v>4</v>
          </cell>
          <cell r="H370">
            <v>10</v>
          </cell>
          <cell r="I370" t="str">
            <v>CAJA / 12M2</v>
          </cell>
          <cell r="J370">
            <v>6</v>
          </cell>
          <cell r="K370">
            <v>24</v>
          </cell>
        </row>
        <row r="371">
          <cell r="C371">
            <v>913610450</v>
          </cell>
          <cell r="D371" t="str">
            <v>Cieloraso GEN POP (Cargar cantidad de Tablas equivalente a caja cerrada)</v>
          </cell>
          <cell r="E371">
            <v>0</v>
          </cell>
          <cell r="F371" t="str">
            <v>POPLAR</v>
          </cell>
          <cell r="G371">
            <v>4</v>
          </cell>
          <cell r="H371">
            <v>10</v>
          </cell>
          <cell r="I371" t="str">
            <v>CAJA / 12M2</v>
          </cell>
          <cell r="J371">
            <v>6</v>
          </cell>
          <cell r="K371">
            <v>24</v>
          </cell>
        </row>
        <row r="372">
          <cell r="C372">
            <v>913610460</v>
          </cell>
          <cell r="D372" t="str">
            <v>Cieloraso GEN WAL (Cargar cantidad de Tablas equivalente a caja cerrada)</v>
          </cell>
          <cell r="E372">
            <v>0</v>
          </cell>
          <cell r="F372" t="str">
            <v>WALNUT</v>
          </cell>
          <cell r="G372">
            <v>4</v>
          </cell>
          <cell r="H372">
            <v>10</v>
          </cell>
          <cell r="I372" t="str">
            <v>CAJA / 12M2</v>
          </cell>
          <cell r="J372">
            <v>6</v>
          </cell>
          <cell r="K372">
            <v>24</v>
          </cell>
        </row>
        <row r="373">
          <cell r="C373">
            <v>913610470</v>
          </cell>
          <cell r="D373" t="str">
            <v>Cieloraso GEN TEEK (Cargar cantidad de Tablas equivalente a caja cerrada)</v>
          </cell>
          <cell r="E373">
            <v>0</v>
          </cell>
          <cell r="F373" t="str">
            <v>TEEK</v>
          </cell>
          <cell r="G373">
            <v>4</v>
          </cell>
          <cell r="H373">
            <v>10</v>
          </cell>
          <cell r="I373" t="str">
            <v>CAJA / 12M2</v>
          </cell>
          <cell r="J373">
            <v>6</v>
          </cell>
          <cell r="K373">
            <v>24</v>
          </cell>
        </row>
        <row r="374">
          <cell r="C374">
            <v>913610490</v>
          </cell>
          <cell r="D374" t="str">
            <v>Cieloraso GEN WCON (Cargar cantidad de Tablas equivalente a caja cerrada)</v>
          </cell>
          <cell r="E374">
            <v>0</v>
          </cell>
          <cell r="F374" t="str">
            <v>WHITE CONCRETE</v>
          </cell>
          <cell r="G374">
            <v>4</v>
          </cell>
          <cell r="H374">
            <v>10</v>
          </cell>
          <cell r="I374" t="str">
            <v>CAJA / 12M2</v>
          </cell>
          <cell r="J374">
            <v>6</v>
          </cell>
          <cell r="K374">
            <v>24</v>
          </cell>
        </row>
        <row r="375">
          <cell r="C375">
            <v>913610500</v>
          </cell>
          <cell r="D375" t="str">
            <v>Cieloraso GEN CONC (Cargar cantidad de Tablas equivalente a caja cerrada)</v>
          </cell>
          <cell r="E375">
            <v>0</v>
          </cell>
          <cell r="F375" t="str">
            <v>CONCRETE C</v>
          </cell>
          <cell r="G375">
            <v>4</v>
          </cell>
          <cell r="H375">
            <v>10</v>
          </cell>
          <cell r="I375" t="str">
            <v>CAJA / 12M2</v>
          </cell>
          <cell r="J375">
            <v>6</v>
          </cell>
          <cell r="K375">
            <v>24</v>
          </cell>
        </row>
        <row r="376">
          <cell r="C376">
            <v>913621000</v>
          </cell>
          <cell r="D376" t="str">
            <v>Perimetral L BCO (Cargar cantidad de Tiras equivalente a caja cerrada)</v>
          </cell>
          <cell r="E376">
            <v>0</v>
          </cell>
          <cell r="F376" t="str">
            <v>BLANCO</v>
          </cell>
          <cell r="G376">
            <v>1.25</v>
          </cell>
          <cell r="H376">
            <v>30</v>
          </cell>
          <cell r="I376" t="str">
            <v xml:space="preserve">Tira </v>
          </cell>
          <cell r="J376">
            <v>3</v>
          </cell>
          <cell r="K376">
            <v>3.75</v>
          </cell>
        </row>
        <row r="377">
          <cell r="C377">
            <v>913620430</v>
          </cell>
          <cell r="D377" t="str">
            <v>Perimetral L GEN OAK (Cargar cantidad de Tiras equivalente a caja cerrada)</v>
          </cell>
          <cell r="E377">
            <v>0</v>
          </cell>
          <cell r="F377" t="str">
            <v>OAK</v>
          </cell>
          <cell r="G377">
            <v>1.4125586097130813</v>
          </cell>
          <cell r="H377">
            <v>30</v>
          </cell>
          <cell r="I377" t="str">
            <v xml:space="preserve">Tira </v>
          </cell>
          <cell r="J377">
            <v>3</v>
          </cell>
          <cell r="K377">
            <v>4.2376758291392438</v>
          </cell>
        </row>
        <row r="378">
          <cell r="C378">
            <v>913620440</v>
          </cell>
          <cell r="D378" t="str">
            <v>Perimetral L GEN EUC (Cargar cantidad de Tiras equivalente a caja cerrada)</v>
          </cell>
          <cell r="E378">
            <v>0</v>
          </cell>
          <cell r="F378" t="str">
            <v>EUCALYPTUS</v>
          </cell>
          <cell r="G378">
            <v>1.4125586097130813</v>
          </cell>
          <cell r="H378">
            <v>30</v>
          </cell>
          <cell r="I378" t="str">
            <v xml:space="preserve">Tira </v>
          </cell>
          <cell r="J378">
            <v>3</v>
          </cell>
          <cell r="K378">
            <v>4.2376758291392438</v>
          </cell>
        </row>
        <row r="379">
          <cell r="C379">
            <v>913620450</v>
          </cell>
          <cell r="D379" t="str">
            <v>Perimetral L GEN POP (Cargar cantidad de Tiras equivalente a caja cerrada)</v>
          </cell>
          <cell r="E379">
            <v>0</v>
          </cell>
          <cell r="F379" t="str">
            <v>POPLAR</v>
          </cell>
          <cell r="G379">
            <v>1.4125586097130813</v>
          </cell>
          <cell r="H379">
            <v>30</v>
          </cell>
          <cell r="I379" t="str">
            <v xml:space="preserve">Tira </v>
          </cell>
          <cell r="J379">
            <v>3</v>
          </cell>
          <cell r="K379">
            <v>4.2376758291392438</v>
          </cell>
        </row>
        <row r="380">
          <cell r="C380">
            <v>913620460</v>
          </cell>
          <cell r="D380" t="str">
            <v>Perimetral L GEN WAL (Cargar cantidad de Tiras equivalente a caja cerrada)</v>
          </cell>
          <cell r="E380">
            <v>0</v>
          </cell>
          <cell r="F380" t="str">
            <v>WALNUT</v>
          </cell>
          <cell r="G380">
            <v>1.4125586097130813</v>
          </cell>
          <cell r="H380">
            <v>30</v>
          </cell>
          <cell r="I380" t="str">
            <v xml:space="preserve">Tira </v>
          </cell>
          <cell r="J380">
            <v>3</v>
          </cell>
          <cell r="K380">
            <v>4.2376758291392438</v>
          </cell>
        </row>
        <row r="381">
          <cell r="C381">
            <v>913620470</v>
          </cell>
          <cell r="D381" t="str">
            <v>Perimetral L GEN TEEK (Cargar cantidad de Tiras equivalente a caja cerrada)</v>
          </cell>
          <cell r="E381">
            <v>0</v>
          </cell>
          <cell r="F381" t="str">
            <v>TEEK</v>
          </cell>
          <cell r="G381">
            <v>1.4125586097130813</v>
          </cell>
          <cell r="H381">
            <v>30</v>
          </cell>
          <cell r="I381" t="str">
            <v xml:space="preserve">Tira </v>
          </cell>
          <cell r="J381">
            <v>3</v>
          </cell>
          <cell r="K381">
            <v>4.2376758291392438</v>
          </cell>
        </row>
        <row r="382">
          <cell r="C382">
            <v>913620490</v>
          </cell>
          <cell r="D382" t="str">
            <v>Perimetral L GEN WCON (Cargar cantidad de Tiras equivalente a caja cerrada)</v>
          </cell>
          <cell r="E382">
            <v>0</v>
          </cell>
          <cell r="F382" t="str">
            <v>WHITE CONCRETE</v>
          </cell>
          <cell r="G382">
            <v>1.4125586097130813</v>
          </cell>
          <cell r="H382">
            <v>30</v>
          </cell>
          <cell r="I382" t="str">
            <v xml:space="preserve">Tira </v>
          </cell>
          <cell r="J382">
            <v>3</v>
          </cell>
          <cell r="K382">
            <v>4.2376758291392438</v>
          </cell>
        </row>
        <row r="383">
          <cell r="C383">
            <v>913620500</v>
          </cell>
          <cell r="D383" t="str">
            <v>Perimetral L GEN CONC (Cargar cantidad de Tiras equivalente a caja cerrada)</v>
          </cell>
          <cell r="E383">
            <v>0</v>
          </cell>
          <cell r="F383" t="str">
            <v>CONCRETE C</v>
          </cell>
          <cell r="G383">
            <v>1.4125586097130813</v>
          </cell>
          <cell r="H383">
            <v>30</v>
          </cell>
          <cell r="I383" t="str">
            <v xml:space="preserve">Tira </v>
          </cell>
          <cell r="J383">
            <v>3</v>
          </cell>
          <cell r="K383">
            <v>4.2376758291392438</v>
          </cell>
        </row>
        <row r="384">
          <cell r="C384">
            <v>913641000</v>
          </cell>
          <cell r="D384" t="str">
            <v>Union Cielorraso BCO (Cargar cantidad de Tiras equivalente a caja cerrada)</v>
          </cell>
          <cell r="E384">
            <v>0</v>
          </cell>
          <cell r="F384" t="str">
            <v>BLANCO</v>
          </cell>
          <cell r="G384">
            <v>1.83</v>
          </cell>
          <cell r="H384">
            <v>10</v>
          </cell>
          <cell r="I384" t="str">
            <v xml:space="preserve">Tira </v>
          </cell>
          <cell r="J384">
            <v>3</v>
          </cell>
          <cell r="K384">
            <v>5.49</v>
          </cell>
        </row>
        <row r="385">
          <cell r="C385">
            <v>913640430</v>
          </cell>
          <cell r="D385" t="str">
            <v>Union Cielorraso GEN OAK (Cargar cantidad de Tiras equivalente a caja cerrada)</v>
          </cell>
          <cell r="E385">
            <v>0</v>
          </cell>
          <cell r="F385" t="str">
            <v>OAK</v>
          </cell>
          <cell r="G385">
            <v>2.3715748268593799</v>
          </cell>
          <cell r="H385">
            <v>10</v>
          </cell>
          <cell r="I385" t="str">
            <v xml:space="preserve">Tira </v>
          </cell>
          <cell r="J385">
            <v>3</v>
          </cell>
          <cell r="K385">
            <v>7.1147244805781398</v>
          </cell>
        </row>
        <row r="386">
          <cell r="C386">
            <v>913640440</v>
          </cell>
          <cell r="D386" t="str">
            <v>Union Cielorraso GEN EUC (Cargar cantidad de Tiras equivalente a caja cerrada)</v>
          </cell>
          <cell r="E386">
            <v>0</v>
          </cell>
          <cell r="F386" t="str">
            <v>EUCALYPTUS</v>
          </cell>
          <cell r="G386">
            <v>2.3715748268593799</v>
          </cell>
          <cell r="H386">
            <v>10</v>
          </cell>
          <cell r="I386" t="str">
            <v xml:space="preserve">Tira </v>
          </cell>
          <cell r="J386">
            <v>3</v>
          </cell>
          <cell r="K386">
            <v>7.1147244805781398</v>
          </cell>
        </row>
        <row r="387">
          <cell r="C387">
            <v>913640450</v>
          </cell>
          <cell r="D387" t="str">
            <v>Union Cielorraso GEN POP (Cargar cantidad de Tiras equivalente a caja cerrada)</v>
          </cell>
          <cell r="E387">
            <v>0</v>
          </cell>
          <cell r="F387" t="str">
            <v>POPLAR</v>
          </cell>
          <cell r="G387">
            <v>2.3715748268593799</v>
          </cell>
          <cell r="H387">
            <v>10</v>
          </cell>
          <cell r="I387" t="str">
            <v xml:space="preserve">Tira </v>
          </cell>
          <cell r="J387">
            <v>3</v>
          </cell>
          <cell r="K387">
            <v>7.1147244805781398</v>
          </cell>
        </row>
        <row r="388">
          <cell r="C388">
            <v>913640460</v>
          </cell>
          <cell r="D388" t="str">
            <v>Union Cielorraso GEN WAL (Cargar cantidad de Tiras equivalente a caja cerrada)</v>
          </cell>
          <cell r="E388">
            <v>0</v>
          </cell>
          <cell r="F388" t="str">
            <v>WALNUT</v>
          </cell>
          <cell r="G388">
            <v>2.3715748268593799</v>
          </cell>
          <cell r="H388">
            <v>10</v>
          </cell>
          <cell r="I388" t="str">
            <v xml:space="preserve">Tira </v>
          </cell>
          <cell r="J388">
            <v>3</v>
          </cell>
          <cell r="K388">
            <v>7.1147244805781398</v>
          </cell>
        </row>
        <row r="389">
          <cell r="C389">
            <v>913640470</v>
          </cell>
          <cell r="D389" t="str">
            <v>Union Cielorraso GEN TEEK (Cargar cantidad de Tiras equivalente a caja cerrada)</v>
          </cell>
          <cell r="E389">
            <v>0</v>
          </cell>
          <cell r="F389" t="str">
            <v>TEEK</v>
          </cell>
          <cell r="G389">
            <v>2.3715748268593799</v>
          </cell>
          <cell r="H389">
            <v>10</v>
          </cell>
          <cell r="I389" t="str">
            <v xml:space="preserve">Tira </v>
          </cell>
          <cell r="J389">
            <v>3</v>
          </cell>
          <cell r="K389">
            <v>7.1147244805781398</v>
          </cell>
        </row>
        <row r="390">
          <cell r="C390">
            <v>913640490</v>
          </cell>
          <cell r="D390" t="str">
            <v>Union Cielorraso GEN WCON (Cargar cantidad de Tiras equivalente a caja cerrada)</v>
          </cell>
          <cell r="E390">
            <v>0</v>
          </cell>
          <cell r="F390" t="str">
            <v>WHITE CONCRETE</v>
          </cell>
          <cell r="G390">
            <v>2.3715748268593799</v>
          </cell>
          <cell r="H390">
            <v>10</v>
          </cell>
          <cell r="I390" t="str">
            <v xml:space="preserve">Tira </v>
          </cell>
          <cell r="J390">
            <v>3</v>
          </cell>
          <cell r="K390">
            <v>7.1147244805781398</v>
          </cell>
        </row>
        <row r="391">
          <cell r="C391">
            <v>913640500</v>
          </cell>
          <cell r="D391" t="str">
            <v>Union Cielorraso GEN CONC (Cargar cantidad de Tiras equivalente a caja cerrada)</v>
          </cell>
          <cell r="E391">
            <v>0</v>
          </cell>
          <cell r="F391" t="str">
            <v>CONCRETE C</v>
          </cell>
          <cell r="G391">
            <v>2.3715748268593799</v>
          </cell>
          <cell r="H391">
            <v>10</v>
          </cell>
          <cell r="I391" t="str">
            <v xml:space="preserve">Tira </v>
          </cell>
          <cell r="J391">
            <v>3</v>
          </cell>
          <cell r="K391">
            <v>7.1147244805781398</v>
          </cell>
        </row>
        <row r="392">
          <cell r="C392">
            <v>913631000</v>
          </cell>
          <cell r="D392" t="str">
            <v>Perimetral Moldura BCO (Cargar cantidad de Tiras equivalente a caja cerrada)</v>
          </cell>
          <cell r="E392">
            <v>0</v>
          </cell>
          <cell r="F392" t="str">
            <v>BLANCO</v>
          </cell>
          <cell r="G392">
            <v>2.3715748268593799</v>
          </cell>
          <cell r="H392">
            <v>30</v>
          </cell>
          <cell r="I392" t="str">
            <v xml:space="preserve">Tira </v>
          </cell>
          <cell r="J392">
            <v>3</v>
          </cell>
          <cell r="K392">
            <v>7.1147244805781398</v>
          </cell>
        </row>
        <row r="393">
          <cell r="C393">
            <v>913630430</v>
          </cell>
          <cell r="D393" t="str">
            <v>Perimetral Moldura GEN OAK (Cargar cantidad de Tiras equivalente a caja cerrada)</v>
          </cell>
          <cell r="E393">
            <v>0</v>
          </cell>
          <cell r="F393" t="str">
            <v>OAK</v>
          </cell>
          <cell r="G393">
            <v>2.0117864670710199</v>
          </cell>
          <cell r="H393">
            <v>30</v>
          </cell>
          <cell r="I393" t="str">
            <v xml:space="preserve">Tira </v>
          </cell>
          <cell r="J393">
            <v>3</v>
          </cell>
          <cell r="K393">
            <v>6.0353594012130598</v>
          </cell>
        </row>
        <row r="394">
          <cell r="C394">
            <v>913630440</v>
          </cell>
          <cell r="D394" t="str">
            <v>Perimetral Moldura GEN EUC (Cargar cantidad de Tiras equivalente a caja cerrada)</v>
          </cell>
          <cell r="E394">
            <v>0</v>
          </cell>
          <cell r="F394" t="str">
            <v>EUCALYPTUS</v>
          </cell>
          <cell r="G394">
            <v>2.0117864670710199</v>
          </cell>
          <cell r="H394">
            <v>30</v>
          </cell>
          <cell r="I394" t="str">
            <v xml:space="preserve">Tira </v>
          </cell>
          <cell r="J394">
            <v>3</v>
          </cell>
          <cell r="K394">
            <v>6.0353594012130598</v>
          </cell>
        </row>
        <row r="395">
          <cell r="C395">
            <v>913630450</v>
          </cell>
          <cell r="D395" t="str">
            <v>Perimetral Moldura GEN POP (Cargar cantidad de Tiras equivalente a caja cerrada)</v>
          </cell>
          <cell r="E395">
            <v>0</v>
          </cell>
          <cell r="F395" t="str">
            <v>POPLAR</v>
          </cell>
          <cell r="G395">
            <v>2.0117864670710199</v>
          </cell>
          <cell r="H395">
            <v>30</v>
          </cell>
          <cell r="I395" t="str">
            <v xml:space="preserve">Tira </v>
          </cell>
          <cell r="J395">
            <v>3</v>
          </cell>
          <cell r="K395">
            <v>6.0353594012130598</v>
          </cell>
        </row>
        <row r="396">
          <cell r="C396">
            <v>913630460</v>
          </cell>
          <cell r="D396" t="str">
            <v>Perimetral Moldura GEN WAL (Cargar cantidad de Tiras equivalente a caja cerrada)</v>
          </cell>
          <cell r="E396">
            <v>0</v>
          </cell>
          <cell r="F396" t="str">
            <v>WALNUT</v>
          </cell>
          <cell r="G396">
            <v>2.0117864670710199</v>
          </cell>
          <cell r="H396">
            <v>30</v>
          </cell>
          <cell r="I396" t="str">
            <v xml:space="preserve">Tira </v>
          </cell>
          <cell r="J396">
            <v>3</v>
          </cell>
          <cell r="K396">
            <v>6.0353594012130598</v>
          </cell>
        </row>
        <row r="397">
          <cell r="C397">
            <v>913630470</v>
          </cell>
          <cell r="D397" t="str">
            <v>Perimetral Moldura GEN TEEK (Cargar cantidad de Tiras equivalente a caja cerrada)</v>
          </cell>
          <cell r="E397">
            <v>0</v>
          </cell>
          <cell r="F397" t="str">
            <v>TEEK</v>
          </cell>
          <cell r="G397">
            <v>2.0117864670710199</v>
          </cell>
          <cell r="H397">
            <v>30</v>
          </cell>
          <cell r="I397" t="str">
            <v xml:space="preserve">Tira </v>
          </cell>
          <cell r="J397">
            <v>3</v>
          </cell>
          <cell r="K397">
            <v>6.0353594012130598</v>
          </cell>
        </row>
        <row r="398">
          <cell r="C398">
            <v>913630490</v>
          </cell>
          <cell r="D398" t="str">
            <v>Perimetral Moldura GEN WCON (Cargar cantidad de Tiras equivalente a caja cerrada)</v>
          </cell>
          <cell r="E398">
            <v>0</v>
          </cell>
          <cell r="F398" t="str">
            <v>WHITE CONCRETE</v>
          </cell>
          <cell r="G398">
            <v>2.0117864670710199</v>
          </cell>
          <cell r="H398">
            <v>30</v>
          </cell>
          <cell r="I398" t="str">
            <v xml:space="preserve">Tira </v>
          </cell>
          <cell r="J398">
            <v>3</v>
          </cell>
          <cell r="K398">
            <v>6.0353594012130598</v>
          </cell>
        </row>
        <row r="399">
          <cell r="C399">
            <v>913630500</v>
          </cell>
          <cell r="D399" t="str">
            <v>Perimetral Moldura GEN CONC (Cargar cantidad de Tiras equivalente a caja cerrada)</v>
          </cell>
          <cell r="E399">
            <v>0</v>
          </cell>
          <cell r="F399" t="str">
            <v>CONCRETE C</v>
          </cell>
          <cell r="G399">
            <v>2.0117864670710199</v>
          </cell>
          <cell r="H399">
            <v>30</v>
          </cell>
          <cell r="I399" t="str">
            <v xml:space="preserve">Tira </v>
          </cell>
          <cell r="J399">
            <v>3</v>
          </cell>
          <cell r="K399">
            <v>6.0353594012130598</v>
          </cell>
        </row>
        <row r="400">
          <cell r="C400">
            <v>0</v>
          </cell>
          <cell r="D400">
            <v>0</v>
          </cell>
          <cell r="E400">
            <v>0</v>
          </cell>
          <cell r="F400">
            <v>0</v>
          </cell>
          <cell r="G400">
            <v>0</v>
          </cell>
          <cell r="H400">
            <v>0</v>
          </cell>
          <cell r="I400">
            <v>0</v>
          </cell>
          <cell r="J400">
            <v>0</v>
          </cell>
          <cell r="K400">
            <v>0</v>
          </cell>
        </row>
        <row r="401">
          <cell r="C401" t="str">
            <v>913611000</v>
          </cell>
          <cell r="D401" t="str">
            <v>Cielorraso BCO (Cargar cantidad de Tablas equivalente a caja cerrada)</v>
          </cell>
          <cell r="E401">
            <v>0</v>
          </cell>
          <cell r="F401" t="str">
            <v xml:space="preserve">BLANCO </v>
          </cell>
          <cell r="G401">
            <v>3.4</v>
          </cell>
          <cell r="H401">
            <v>10</v>
          </cell>
          <cell r="I401" t="str">
            <v>CAJA / 12M2</v>
          </cell>
          <cell r="J401">
            <v>6</v>
          </cell>
          <cell r="K401">
            <v>20.399999999999999</v>
          </cell>
        </row>
        <row r="402">
          <cell r="C402">
            <v>913610430</v>
          </cell>
          <cell r="D402" t="str">
            <v>Cielorraso GEN OAK (Cargar cantidad de Tablas equivalente a caja cerrada)</v>
          </cell>
          <cell r="E402">
            <v>0</v>
          </cell>
          <cell r="F402" t="str">
            <v>OAK</v>
          </cell>
          <cell r="G402">
            <v>4</v>
          </cell>
          <cell r="H402">
            <v>10</v>
          </cell>
          <cell r="I402" t="str">
            <v>CAJA / 12M2</v>
          </cell>
          <cell r="J402">
            <v>6</v>
          </cell>
          <cell r="K402">
            <v>24</v>
          </cell>
        </row>
        <row r="403">
          <cell r="C403">
            <v>913610440</v>
          </cell>
          <cell r="D403" t="str">
            <v>Cieloraso GEN EUC (Cargar cantidad de Tablas equivalente a caja cerrada)</v>
          </cell>
          <cell r="E403">
            <v>0</v>
          </cell>
          <cell r="F403" t="str">
            <v>EUCALYPTUS</v>
          </cell>
          <cell r="G403">
            <v>4</v>
          </cell>
          <cell r="H403">
            <v>10</v>
          </cell>
          <cell r="I403" t="str">
            <v>CAJA / 12M2</v>
          </cell>
          <cell r="J403">
            <v>6</v>
          </cell>
          <cell r="K403">
            <v>24</v>
          </cell>
        </row>
        <row r="404">
          <cell r="C404">
            <v>913610450</v>
          </cell>
          <cell r="D404" t="str">
            <v>Cieloraso GEN POP (Cargar cantidad de Tablas equivalente a caja cerrada)</v>
          </cell>
          <cell r="E404">
            <v>0</v>
          </cell>
          <cell r="F404" t="str">
            <v>POPLAR</v>
          </cell>
          <cell r="G404">
            <v>4</v>
          </cell>
          <cell r="H404">
            <v>10</v>
          </cell>
          <cell r="I404" t="str">
            <v>CAJA / 12M2</v>
          </cell>
          <cell r="J404">
            <v>6</v>
          </cell>
          <cell r="K404">
            <v>24</v>
          </cell>
        </row>
        <row r="405">
          <cell r="C405">
            <v>913610460</v>
          </cell>
          <cell r="D405" t="str">
            <v>Cieloraso GEN WAL (Cargar cantidad de Tablas equivalente a caja cerrada)</v>
          </cell>
          <cell r="E405">
            <v>0</v>
          </cell>
          <cell r="F405" t="str">
            <v>WALNUT</v>
          </cell>
          <cell r="G405">
            <v>4</v>
          </cell>
          <cell r="H405">
            <v>10</v>
          </cell>
          <cell r="I405" t="str">
            <v>CAJA / 12M2</v>
          </cell>
          <cell r="J405">
            <v>6</v>
          </cell>
          <cell r="K405">
            <v>24</v>
          </cell>
        </row>
        <row r="406">
          <cell r="C406">
            <v>913610461</v>
          </cell>
          <cell r="D406" t="str">
            <v>Cieloraso GEN WAL (Cargar cantidad de Tablas equivalente a caja cerrada)</v>
          </cell>
          <cell r="E406">
            <v>0</v>
          </cell>
          <cell r="F406" t="str">
            <v>WALNUT</v>
          </cell>
          <cell r="G406">
            <v>4</v>
          </cell>
          <cell r="H406">
            <v>10</v>
          </cell>
          <cell r="I406" t="str">
            <v>CAJA / 12M3</v>
          </cell>
          <cell r="J406">
            <v>7</v>
          </cell>
          <cell r="K406">
            <v>28</v>
          </cell>
        </row>
        <row r="407">
          <cell r="C407">
            <v>913610462</v>
          </cell>
          <cell r="D407" t="str">
            <v>Cieloraso GEN WAL (Cargar cantidad de Tablas equivalente a caja cerrada)</v>
          </cell>
          <cell r="E407">
            <v>0</v>
          </cell>
          <cell r="F407" t="str">
            <v>WALNUT</v>
          </cell>
          <cell r="G407">
            <v>4</v>
          </cell>
          <cell r="H407">
            <v>10</v>
          </cell>
          <cell r="I407" t="str">
            <v>CAJA / 12M4</v>
          </cell>
          <cell r="J407">
            <v>8</v>
          </cell>
          <cell r="K407">
            <v>32</v>
          </cell>
        </row>
        <row r="408">
          <cell r="C408">
            <v>913610463</v>
          </cell>
          <cell r="D408" t="str">
            <v>Cieloraso GEN WAL (Cargar cantidad de Tablas equivalente a caja cerrada)</v>
          </cell>
          <cell r="E408">
            <v>0</v>
          </cell>
          <cell r="F408" t="str">
            <v>WALNUT</v>
          </cell>
          <cell r="G408">
            <v>4</v>
          </cell>
          <cell r="H408">
            <v>10</v>
          </cell>
          <cell r="I408" t="str">
            <v>CAJA / 12M5</v>
          </cell>
          <cell r="J408">
            <v>9</v>
          </cell>
          <cell r="K408">
            <v>36</v>
          </cell>
        </row>
        <row r="409">
          <cell r="C409">
            <v>913610464</v>
          </cell>
          <cell r="D409" t="str">
            <v>Cieloraso GEN WAL (Cargar cantidad de Tablas equivalente a caja cerrada)</v>
          </cell>
          <cell r="E409">
            <v>0</v>
          </cell>
          <cell r="F409" t="str">
            <v>WALNUT</v>
          </cell>
          <cell r="G409">
            <v>4</v>
          </cell>
          <cell r="H409">
            <v>10</v>
          </cell>
          <cell r="I409" t="str">
            <v>CAJA / 12M6</v>
          </cell>
          <cell r="J409">
            <v>10</v>
          </cell>
          <cell r="K409">
            <v>40</v>
          </cell>
        </row>
        <row r="410">
          <cell r="C410">
            <v>913610465</v>
          </cell>
          <cell r="D410" t="str">
            <v>Cieloraso GEN WAL (Cargar cantidad de Tablas equivalente a caja cerrada)</v>
          </cell>
          <cell r="E410">
            <v>0</v>
          </cell>
          <cell r="F410" t="str">
            <v>WALNUT</v>
          </cell>
          <cell r="G410">
            <v>4</v>
          </cell>
          <cell r="H410">
            <v>10</v>
          </cell>
          <cell r="I410" t="str">
            <v>CAJA / 12M7</v>
          </cell>
          <cell r="J410">
            <v>11</v>
          </cell>
          <cell r="K410">
            <v>44</v>
          </cell>
        </row>
        <row r="411">
          <cell r="C411">
            <v>913610466</v>
          </cell>
          <cell r="D411" t="str">
            <v>Cieloraso GEN WAL (Cargar cantidad de Tablas equivalente a caja cerrada)</v>
          </cell>
          <cell r="E411">
            <v>0</v>
          </cell>
          <cell r="F411" t="str">
            <v>WALNUT</v>
          </cell>
          <cell r="G411">
            <v>4</v>
          </cell>
          <cell r="H411">
            <v>10</v>
          </cell>
          <cell r="I411" t="str">
            <v>CAJA / 12M8</v>
          </cell>
          <cell r="J411">
            <v>12</v>
          </cell>
          <cell r="K411">
            <v>48</v>
          </cell>
        </row>
        <row r="412">
          <cell r="C412">
            <v>913610467</v>
          </cell>
          <cell r="D412" t="str">
            <v>Cieloraso GEN WAL (Cargar cantidad de Tablas equivalente a caja cerrada)</v>
          </cell>
          <cell r="E412">
            <v>0</v>
          </cell>
          <cell r="F412" t="str">
            <v>WALNUT</v>
          </cell>
          <cell r="G412">
            <v>4</v>
          </cell>
          <cell r="H412">
            <v>10</v>
          </cell>
          <cell r="I412" t="str">
            <v>CAJA / 12M9</v>
          </cell>
          <cell r="J412">
            <v>13</v>
          </cell>
          <cell r="K412">
            <v>52</v>
          </cell>
        </row>
        <row r="413">
          <cell r="C413">
            <v>913610468</v>
          </cell>
          <cell r="D413" t="str">
            <v>Cieloraso GEN WAL (Cargar cantidad de Tablas equivalente a caja cerrada)</v>
          </cell>
          <cell r="E413">
            <v>0</v>
          </cell>
          <cell r="F413" t="str">
            <v>WALNUT</v>
          </cell>
          <cell r="G413">
            <v>4</v>
          </cell>
          <cell r="H413">
            <v>10</v>
          </cell>
          <cell r="I413" t="str">
            <v>CAJA / 12M10</v>
          </cell>
          <cell r="J413">
            <v>14</v>
          </cell>
          <cell r="K413">
            <v>56</v>
          </cell>
        </row>
        <row r="414">
          <cell r="C414">
            <v>913610469</v>
          </cell>
          <cell r="D414" t="str">
            <v>Cieloraso GEN WAL (Cargar cantidad de Tablas equivalente a caja cerrada)</v>
          </cell>
          <cell r="E414">
            <v>0</v>
          </cell>
          <cell r="F414" t="str">
            <v>WALNUT</v>
          </cell>
          <cell r="G414">
            <v>4</v>
          </cell>
          <cell r="H414">
            <v>10</v>
          </cell>
          <cell r="I414" t="str">
            <v>CAJA / 12M11</v>
          </cell>
          <cell r="J414">
            <v>15</v>
          </cell>
          <cell r="K414">
            <v>60</v>
          </cell>
        </row>
        <row r="415">
          <cell r="C415">
            <v>913610470</v>
          </cell>
          <cell r="D415" t="str">
            <v>Cieloraso GEN WAL (Cargar cantidad de Tablas equivalente a caja cerrada)</v>
          </cell>
          <cell r="E415">
            <v>0</v>
          </cell>
          <cell r="F415" t="str">
            <v>WALNUT</v>
          </cell>
          <cell r="G415">
            <v>4</v>
          </cell>
          <cell r="H415">
            <v>10</v>
          </cell>
          <cell r="I415" t="str">
            <v>CAJA / 12M12</v>
          </cell>
          <cell r="J415">
            <v>16</v>
          </cell>
          <cell r="K415">
            <v>64</v>
          </cell>
        </row>
        <row r="416">
          <cell r="C416">
            <v>913610471</v>
          </cell>
          <cell r="D416" t="str">
            <v>Cieloraso GEN WAL (Cargar cantidad de Tablas equivalente a caja cerrada)</v>
          </cell>
          <cell r="E416">
            <v>0</v>
          </cell>
          <cell r="F416" t="str">
            <v>WALNUT</v>
          </cell>
          <cell r="G416">
            <v>4</v>
          </cell>
          <cell r="H416">
            <v>10</v>
          </cell>
          <cell r="I416" t="str">
            <v>CAJA / 12M13</v>
          </cell>
          <cell r="J416">
            <v>17</v>
          </cell>
          <cell r="K416">
            <v>68</v>
          </cell>
        </row>
        <row r="417">
          <cell r="C417">
            <v>913621000</v>
          </cell>
          <cell r="D417" t="str">
            <v>Perimetral L BCO (Cargar cantidad de Tiras equivalente a caja cerrada)</v>
          </cell>
          <cell r="E417">
            <v>0</v>
          </cell>
          <cell r="F417" t="str">
            <v>BLANCO</v>
          </cell>
          <cell r="G417">
            <v>1.25</v>
          </cell>
          <cell r="H417">
            <v>30</v>
          </cell>
          <cell r="I417" t="str">
            <v xml:space="preserve">Tira </v>
          </cell>
          <cell r="J417">
            <v>3</v>
          </cell>
          <cell r="K417">
            <v>3.75</v>
          </cell>
        </row>
        <row r="418">
          <cell r="C418">
            <v>913620430</v>
          </cell>
          <cell r="D418" t="str">
            <v>Perimetral L GEN OAK (Cargar cantidad de Tiras equivalente a caja cerrada)</v>
          </cell>
          <cell r="E418">
            <v>0</v>
          </cell>
          <cell r="F418" t="str">
            <v>OAK</v>
          </cell>
          <cell r="G418">
            <v>1.4125586097130813</v>
          </cell>
          <cell r="H418">
            <v>30</v>
          </cell>
          <cell r="I418" t="str">
            <v xml:space="preserve">Tira </v>
          </cell>
          <cell r="J418">
            <v>3</v>
          </cell>
          <cell r="K418">
            <v>4.2376758291392438</v>
          </cell>
        </row>
        <row r="419">
          <cell r="C419">
            <v>913620440</v>
          </cell>
          <cell r="D419" t="str">
            <v>Perimetral L GEN EUC (Cargar cantidad de Tiras equivalente a caja cerrada)</v>
          </cell>
          <cell r="E419">
            <v>0</v>
          </cell>
          <cell r="F419" t="str">
            <v>EUCALYPTUS</v>
          </cell>
          <cell r="G419">
            <v>1.4125586097130813</v>
          </cell>
          <cell r="H419">
            <v>30</v>
          </cell>
          <cell r="I419" t="str">
            <v xml:space="preserve">Tira </v>
          </cell>
          <cell r="J419">
            <v>3</v>
          </cell>
          <cell r="K419">
            <v>4.2376758291392438</v>
          </cell>
        </row>
        <row r="420">
          <cell r="C420">
            <v>913620450</v>
          </cell>
          <cell r="D420" t="str">
            <v>Perimetral L GEN POP (Cargar cantidad de Tiras equivalente a caja cerrada)</v>
          </cell>
          <cell r="E420">
            <v>0</v>
          </cell>
          <cell r="F420" t="str">
            <v>POPLAR</v>
          </cell>
          <cell r="G420">
            <v>1.4125586097130813</v>
          </cell>
          <cell r="H420">
            <v>30</v>
          </cell>
          <cell r="I420" t="str">
            <v xml:space="preserve">Tira </v>
          </cell>
          <cell r="J420">
            <v>3</v>
          </cell>
          <cell r="K420">
            <v>4.2376758291392438</v>
          </cell>
        </row>
        <row r="421">
          <cell r="C421">
            <v>913620460</v>
          </cell>
          <cell r="D421" t="str">
            <v>Perimetral L GEN WAL (Cargar cantidad de Tiras equivalente a caja cerrada)</v>
          </cell>
          <cell r="E421">
            <v>0</v>
          </cell>
          <cell r="F421" t="str">
            <v>WALNUT</v>
          </cell>
          <cell r="G421">
            <v>1.4125586097130813</v>
          </cell>
          <cell r="H421">
            <v>30</v>
          </cell>
          <cell r="I421" t="str">
            <v xml:space="preserve">Tira </v>
          </cell>
          <cell r="J421">
            <v>3</v>
          </cell>
          <cell r="K421">
            <v>4.2376758291392438</v>
          </cell>
        </row>
        <row r="422">
          <cell r="C422">
            <v>913620470</v>
          </cell>
          <cell r="D422" t="str">
            <v>Perimetral L GEN TEEK (Cargar cantidad de Tiras equivalente a caja cerrada)</v>
          </cell>
          <cell r="E422">
            <v>0</v>
          </cell>
          <cell r="F422" t="str">
            <v>TEEK</v>
          </cell>
          <cell r="G422">
            <v>1.4125586097130813</v>
          </cell>
          <cell r="H422">
            <v>30</v>
          </cell>
          <cell r="I422" t="str">
            <v xml:space="preserve">Tira </v>
          </cell>
          <cell r="J422">
            <v>3</v>
          </cell>
          <cell r="K422">
            <v>4.2376758291392438</v>
          </cell>
        </row>
        <row r="423">
          <cell r="C423">
            <v>913620471</v>
          </cell>
          <cell r="D423" t="str">
            <v>Perimetral L GEN TEEK (Cargar cantidad de Tiras equivalente a caja cerrada)</v>
          </cell>
          <cell r="E423">
            <v>0</v>
          </cell>
          <cell r="F423" t="str">
            <v>TEEK</v>
          </cell>
          <cell r="G423">
            <v>1.4125586097130813</v>
          </cell>
          <cell r="H423">
            <v>30</v>
          </cell>
          <cell r="I423" t="str">
            <v xml:space="preserve">Tira </v>
          </cell>
          <cell r="J423">
            <v>4</v>
          </cell>
          <cell r="K423">
            <v>5.6502344388523253</v>
          </cell>
        </row>
        <row r="424">
          <cell r="C424">
            <v>913620472</v>
          </cell>
          <cell r="D424" t="str">
            <v>Perimetral L GEN TEEK (Cargar cantidad de Tiras equivalente a caja cerrada)</v>
          </cell>
          <cell r="E424">
            <v>0</v>
          </cell>
          <cell r="F424" t="str">
            <v>TEEK</v>
          </cell>
          <cell r="G424">
            <v>1.4125586097130813</v>
          </cell>
          <cell r="H424">
            <v>30</v>
          </cell>
          <cell r="I424" t="str">
            <v xml:space="preserve">Tira </v>
          </cell>
          <cell r="J424">
            <v>5</v>
          </cell>
          <cell r="K424">
            <v>7.0627930485654069</v>
          </cell>
        </row>
        <row r="425">
          <cell r="C425">
            <v>913620473</v>
          </cell>
          <cell r="D425" t="str">
            <v>Perimetral L GEN TEEK (Cargar cantidad de Tiras equivalente a caja cerrada)</v>
          </cell>
          <cell r="E425">
            <v>0</v>
          </cell>
          <cell r="F425" t="str">
            <v>TEEK</v>
          </cell>
          <cell r="G425">
            <v>1.4125586097130813</v>
          </cell>
          <cell r="H425">
            <v>30</v>
          </cell>
          <cell r="I425" t="str">
            <v xml:space="preserve">Tira </v>
          </cell>
          <cell r="J425">
            <v>6</v>
          </cell>
          <cell r="K425">
            <v>8.4753516582784876</v>
          </cell>
        </row>
        <row r="426">
          <cell r="C426">
            <v>913620474</v>
          </cell>
          <cell r="D426" t="str">
            <v>Perimetral L GEN TEEK (Cargar cantidad de Tiras equivalente a caja cerrada)</v>
          </cell>
          <cell r="E426">
            <v>0</v>
          </cell>
          <cell r="F426" t="str">
            <v>TEEK</v>
          </cell>
          <cell r="G426">
            <v>1.4125586097130813</v>
          </cell>
          <cell r="H426">
            <v>30</v>
          </cell>
          <cell r="I426" t="str">
            <v xml:space="preserve">Tira </v>
          </cell>
          <cell r="J426">
            <v>7</v>
          </cell>
          <cell r="K426">
            <v>9.88791026799157</v>
          </cell>
        </row>
        <row r="427">
          <cell r="C427">
            <v>913620475</v>
          </cell>
          <cell r="D427" t="str">
            <v>Perimetral L GEN TEEK (Cargar cantidad de Tiras equivalente a caja cerrada)</v>
          </cell>
          <cell r="E427">
            <v>0</v>
          </cell>
          <cell r="F427" t="str">
            <v>TEEK</v>
          </cell>
          <cell r="G427">
            <v>1.4125586097130813</v>
          </cell>
          <cell r="H427">
            <v>30</v>
          </cell>
          <cell r="I427" t="str">
            <v xml:space="preserve">Tira </v>
          </cell>
          <cell r="J427">
            <v>8</v>
          </cell>
          <cell r="K427">
            <v>11.300468877704651</v>
          </cell>
        </row>
        <row r="428">
          <cell r="C428">
            <v>913620476</v>
          </cell>
          <cell r="D428" t="str">
            <v>Perimetral L GEN TEEK (Cargar cantidad de Tiras equivalente a caja cerrada)</v>
          </cell>
          <cell r="E428">
            <v>0</v>
          </cell>
          <cell r="F428" t="str">
            <v>TEEK</v>
          </cell>
          <cell r="G428">
            <v>1.4125586097130813</v>
          </cell>
          <cell r="H428">
            <v>30</v>
          </cell>
          <cell r="I428" t="str">
            <v xml:space="preserve">Tira </v>
          </cell>
          <cell r="J428">
            <v>9</v>
          </cell>
          <cell r="K428">
            <v>12.713027487417731</v>
          </cell>
        </row>
        <row r="429">
          <cell r="C429">
            <v>913620477</v>
          </cell>
          <cell r="D429" t="str">
            <v>Perimetral L GEN TEEK (Cargar cantidad de Tiras equivalente a caja cerrada)</v>
          </cell>
          <cell r="E429">
            <v>0</v>
          </cell>
          <cell r="F429" t="str">
            <v>TEEK</v>
          </cell>
          <cell r="G429">
            <v>1.4125586097130813</v>
          </cell>
          <cell r="H429">
            <v>30</v>
          </cell>
          <cell r="I429" t="str">
            <v xml:space="preserve">Tira </v>
          </cell>
          <cell r="J429">
            <v>10</v>
          </cell>
          <cell r="K429">
            <v>14.125586097130814</v>
          </cell>
        </row>
        <row r="430">
          <cell r="C430">
            <v>913620478</v>
          </cell>
          <cell r="D430" t="str">
            <v>Perimetral L GEN TEEK (Cargar cantidad de Tiras equivalente a caja cerrada)</v>
          </cell>
          <cell r="E430">
            <v>0</v>
          </cell>
          <cell r="F430" t="str">
            <v>TEEK</v>
          </cell>
          <cell r="G430">
            <v>1.4125586097130813</v>
          </cell>
          <cell r="H430">
            <v>30</v>
          </cell>
          <cell r="I430" t="str">
            <v xml:space="preserve">Tira </v>
          </cell>
          <cell r="J430">
            <v>11</v>
          </cell>
          <cell r="K430">
            <v>15.538144706843894</v>
          </cell>
        </row>
        <row r="431">
          <cell r="C431">
            <v>913620479</v>
          </cell>
          <cell r="D431" t="str">
            <v>Perimetral L GEN TEEK (Cargar cantidad de Tiras equivalente a caja cerrada)</v>
          </cell>
          <cell r="E431">
            <v>0</v>
          </cell>
          <cell r="F431" t="str">
            <v>TEEK</v>
          </cell>
          <cell r="G431">
            <v>1.4125586097130813</v>
          </cell>
          <cell r="H431">
            <v>30</v>
          </cell>
          <cell r="I431" t="str">
            <v xml:space="preserve">Tira </v>
          </cell>
          <cell r="J431">
            <v>12</v>
          </cell>
          <cell r="K431">
            <v>16.950703316556975</v>
          </cell>
        </row>
        <row r="432">
          <cell r="C432">
            <v>913620480</v>
          </cell>
          <cell r="D432" t="str">
            <v>Perimetral L GEN TEEK (Cargar cantidad de Tiras equivalente a caja cerrada)</v>
          </cell>
          <cell r="E432">
            <v>0</v>
          </cell>
          <cell r="F432" t="str">
            <v>TEEK</v>
          </cell>
          <cell r="G432">
            <v>1.4125586097130813</v>
          </cell>
          <cell r="H432">
            <v>30</v>
          </cell>
          <cell r="I432" t="str">
            <v xml:space="preserve">Tira </v>
          </cell>
          <cell r="J432">
            <v>13</v>
          </cell>
          <cell r="K432">
            <v>18.363261926270056</v>
          </cell>
        </row>
        <row r="433">
          <cell r="C433">
            <v>913620481</v>
          </cell>
          <cell r="D433" t="str">
            <v>Perimetral L GEN TEEK (Cargar cantidad de Tiras equivalente a caja cerrada)</v>
          </cell>
          <cell r="E433">
            <v>0</v>
          </cell>
          <cell r="F433" t="str">
            <v>TEEK</v>
          </cell>
          <cell r="G433">
            <v>1.4125586097130813</v>
          </cell>
          <cell r="H433">
            <v>30</v>
          </cell>
          <cell r="I433" t="str">
            <v xml:space="preserve">Tira </v>
          </cell>
          <cell r="J433">
            <v>14</v>
          </cell>
          <cell r="K433">
            <v>19.77582053598314</v>
          </cell>
        </row>
        <row r="434">
          <cell r="C434">
            <v>913620482</v>
          </cell>
          <cell r="D434" t="str">
            <v>Perimetral L GEN TEEK (Cargar cantidad de Tiras equivalente a caja cerrada)</v>
          </cell>
          <cell r="E434">
            <v>0</v>
          </cell>
          <cell r="F434" t="str">
            <v>TEEK</v>
          </cell>
          <cell r="G434">
            <v>1.4125586097130813</v>
          </cell>
          <cell r="H434">
            <v>30</v>
          </cell>
          <cell r="I434" t="str">
            <v xml:space="preserve">Tira </v>
          </cell>
          <cell r="J434">
            <v>15</v>
          </cell>
          <cell r="K434">
            <v>21.188379145696221</v>
          </cell>
        </row>
        <row r="435">
          <cell r="C435">
            <v>913620483</v>
          </cell>
          <cell r="D435" t="str">
            <v>Perimetral L GEN TEEK (Cargar cantidad de Tiras equivalente a caja cerrada)</v>
          </cell>
          <cell r="E435">
            <v>0</v>
          </cell>
          <cell r="F435" t="str">
            <v>TEEK</v>
          </cell>
          <cell r="G435">
            <v>1.4125586097130813</v>
          </cell>
          <cell r="H435">
            <v>30</v>
          </cell>
          <cell r="I435" t="str">
            <v xml:space="preserve">Tira </v>
          </cell>
          <cell r="J435">
            <v>16</v>
          </cell>
          <cell r="K435">
            <v>22.600937755409301</v>
          </cell>
        </row>
        <row r="436">
          <cell r="C436">
            <v>913620484</v>
          </cell>
          <cell r="D436" t="str">
            <v>Perimetral L GEN TEEK (Cargar cantidad de Tiras equivalente a caja cerrada)</v>
          </cell>
          <cell r="E436">
            <v>0</v>
          </cell>
          <cell r="F436" t="str">
            <v>TEEK</v>
          </cell>
          <cell r="G436">
            <v>1.4125586097130813</v>
          </cell>
          <cell r="H436">
            <v>30</v>
          </cell>
          <cell r="I436" t="str">
            <v xml:space="preserve">Tira </v>
          </cell>
          <cell r="J436">
            <v>17</v>
          </cell>
          <cell r="K436">
            <v>24.013496365122382</v>
          </cell>
        </row>
        <row r="437">
          <cell r="C437">
            <v>913620485</v>
          </cell>
          <cell r="D437" t="str">
            <v>Perimetral L GEN TEEK (Cargar cantidad de Tiras equivalente a caja cerrada)</v>
          </cell>
          <cell r="E437">
            <v>0</v>
          </cell>
          <cell r="F437" t="str">
            <v>TEEK</v>
          </cell>
          <cell r="G437">
            <v>1.4125586097130813</v>
          </cell>
          <cell r="H437">
            <v>30</v>
          </cell>
          <cell r="I437" t="str">
            <v xml:space="preserve">Tira </v>
          </cell>
          <cell r="J437">
            <v>18</v>
          </cell>
          <cell r="K437">
            <v>25.426054974835463</v>
          </cell>
        </row>
        <row r="438">
          <cell r="C438">
            <v>913641000</v>
          </cell>
          <cell r="D438" t="str">
            <v>Union Cielorraso BCO (Cargar cantidad de Tiras equivalente a caja cerrada)</v>
          </cell>
          <cell r="E438">
            <v>0</v>
          </cell>
          <cell r="F438" t="str">
            <v>BLANCO</v>
          </cell>
          <cell r="G438">
            <v>1.83</v>
          </cell>
          <cell r="H438">
            <v>10</v>
          </cell>
          <cell r="I438" t="str">
            <v xml:space="preserve">Tira </v>
          </cell>
          <cell r="J438">
            <v>3</v>
          </cell>
          <cell r="K438">
            <v>5.49</v>
          </cell>
        </row>
        <row r="439">
          <cell r="C439">
            <v>913640430</v>
          </cell>
          <cell r="D439" t="str">
            <v>Union Cielorraso GEN OAK (Cargar cantidad de Tiras equivalente a caja cerrada)</v>
          </cell>
          <cell r="E439">
            <v>0</v>
          </cell>
          <cell r="F439" t="str">
            <v>OAK</v>
          </cell>
          <cell r="G439">
            <v>2.3715748268593799</v>
          </cell>
          <cell r="H439">
            <v>10</v>
          </cell>
          <cell r="I439" t="str">
            <v xml:space="preserve">Tira </v>
          </cell>
          <cell r="J439">
            <v>3</v>
          </cell>
          <cell r="K439">
            <v>7.1147244805781398</v>
          </cell>
        </row>
        <row r="440">
          <cell r="C440">
            <v>913640440</v>
          </cell>
          <cell r="D440" t="str">
            <v>Union Cielorraso GEN EUC (Cargar cantidad de Tiras equivalente a caja cerrada)</v>
          </cell>
          <cell r="E440">
            <v>0</v>
          </cell>
          <cell r="F440" t="str">
            <v>EUCALYPTUS</v>
          </cell>
          <cell r="G440">
            <v>2.3715748268593799</v>
          </cell>
          <cell r="H440">
            <v>10</v>
          </cell>
          <cell r="I440" t="str">
            <v xml:space="preserve">Tira </v>
          </cell>
          <cell r="J440">
            <v>3</v>
          </cell>
          <cell r="K440">
            <v>7.1147244805781398</v>
          </cell>
        </row>
        <row r="441">
          <cell r="C441">
            <v>913640450</v>
          </cell>
          <cell r="D441" t="str">
            <v>Union Cielorraso GEN POP (Cargar cantidad de Tiras equivalente a caja cerrada)</v>
          </cell>
          <cell r="E441">
            <v>0</v>
          </cell>
          <cell r="F441" t="str">
            <v>POPLAR</v>
          </cell>
          <cell r="G441">
            <v>2.3715748268593799</v>
          </cell>
          <cell r="H441">
            <v>10</v>
          </cell>
          <cell r="I441" t="str">
            <v xml:space="preserve">Tira </v>
          </cell>
          <cell r="J441">
            <v>3</v>
          </cell>
          <cell r="K441">
            <v>7.1147244805781398</v>
          </cell>
        </row>
        <row r="442">
          <cell r="C442">
            <v>913640460</v>
          </cell>
          <cell r="D442" t="str">
            <v>Union Cielorraso GEN WAL (Cargar cantidad de Tiras equivalente a caja cerrada)</v>
          </cell>
          <cell r="E442">
            <v>0</v>
          </cell>
          <cell r="F442" t="str">
            <v>WALNUT</v>
          </cell>
          <cell r="G442">
            <v>2.3715748268593799</v>
          </cell>
          <cell r="H442">
            <v>10</v>
          </cell>
          <cell r="I442" t="str">
            <v xml:space="preserve">Tira </v>
          </cell>
          <cell r="J442">
            <v>3</v>
          </cell>
          <cell r="K442">
            <v>7.1147244805781398</v>
          </cell>
        </row>
        <row r="443">
          <cell r="C443">
            <v>913640461</v>
          </cell>
          <cell r="D443" t="str">
            <v>Union Cielorraso GEN WAL (Cargar cantidad de Tiras equivalente a caja cerrada)</v>
          </cell>
          <cell r="E443">
            <v>0</v>
          </cell>
          <cell r="F443" t="str">
            <v>WALNUT</v>
          </cell>
          <cell r="G443">
            <v>2.3715748268593799</v>
          </cell>
          <cell r="H443">
            <v>10</v>
          </cell>
          <cell r="I443" t="str">
            <v xml:space="preserve">Tira </v>
          </cell>
          <cell r="J443">
            <v>4</v>
          </cell>
          <cell r="K443">
            <v>9.4862993074375197</v>
          </cell>
        </row>
        <row r="444">
          <cell r="C444">
            <v>913640462</v>
          </cell>
          <cell r="D444" t="str">
            <v>Union Cielorraso GEN WAL (Cargar cantidad de Tiras equivalente a caja cerrada)</v>
          </cell>
          <cell r="E444">
            <v>0</v>
          </cell>
          <cell r="F444" t="str">
            <v>WALNUT</v>
          </cell>
          <cell r="G444">
            <v>2.3715748268593799</v>
          </cell>
          <cell r="H444">
            <v>10</v>
          </cell>
          <cell r="I444" t="str">
            <v xml:space="preserve">Tira </v>
          </cell>
          <cell r="J444">
            <v>5</v>
          </cell>
          <cell r="K444">
            <v>11.8578741342969</v>
          </cell>
        </row>
        <row r="445">
          <cell r="C445">
            <v>913640463</v>
          </cell>
          <cell r="D445" t="str">
            <v>Union Cielorraso GEN WAL (Cargar cantidad de Tiras equivalente a caja cerrada)</v>
          </cell>
          <cell r="E445">
            <v>0</v>
          </cell>
          <cell r="F445" t="str">
            <v>WALNUT</v>
          </cell>
          <cell r="G445">
            <v>2.3715748268593799</v>
          </cell>
          <cell r="H445">
            <v>10</v>
          </cell>
          <cell r="I445" t="str">
            <v xml:space="preserve">Tira </v>
          </cell>
          <cell r="J445">
            <v>6</v>
          </cell>
          <cell r="K445">
            <v>14.22944896115628</v>
          </cell>
        </row>
        <row r="446">
          <cell r="C446">
            <v>913640464</v>
          </cell>
          <cell r="D446" t="str">
            <v>Union Cielorraso GEN WAL (Cargar cantidad de Tiras equivalente a caja cerrada)</v>
          </cell>
          <cell r="E446">
            <v>0</v>
          </cell>
          <cell r="F446" t="str">
            <v>WALNUT</v>
          </cell>
          <cell r="G446">
            <v>2.3715748268593799</v>
          </cell>
          <cell r="H446">
            <v>10</v>
          </cell>
          <cell r="I446" t="str">
            <v xml:space="preserve">Tira </v>
          </cell>
          <cell r="J446">
            <v>7</v>
          </cell>
          <cell r="K446">
            <v>16.601023788015659</v>
          </cell>
        </row>
        <row r="447">
          <cell r="C447">
            <v>913640465</v>
          </cell>
          <cell r="D447" t="str">
            <v>Union Cielorraso GEN WAL (Cargar cantidad de Tiras equivalente a caja cerrada)</v>
          </cell>
          <cell r="E447">
            <v>0</v>
          </cell>
          <cell r="F447" t="str">
            <v>WALNUT</v>
          </cell>
          <cell r="G447">
            <v>2.3715748268593799</v>
          </cell>
          <cell r="H447">
            <v>10</v>
          </cell>
          <cell r="I447" t="str">
            <v xml:space="preserve">Tira </v>
          </cell>
          <cell r="J447">
            <v>8</v>
          </cell>
          <cell r="K447">
            <v>18.972598614875039</v>
          </cell>
        </row>
        <row r="448">
          <cell r="C448">
            <v>913640466</v>
          </cell>
          <cell r="D448" t="str">
            <v>Union Cielorraso GEN WAL (Cargar cantidad de Tiras equivalente a caja cerrada)</v>
          </cell>
          <cell r="E448">
            <v>0</v>
          </cell>
          <cell r="F448" t="str">
            <v>WALNUT</v>
          </cell>
          <cell r="G448">
            <v>2.3715748268593799</v>
          </cell>
          <cell r="H448">
            <v>10</v>
          </cell>
          <cell r="I448" t="str">
            <v xml:space="preserve">Tira </v>
          </cell>
          <cell r="J448">
            <v>9</v>
          </cell>
          <cell r="K448">
            <v>21.344173441734419</v>
          </cell>
        </row>
        <row r="449">
          <cell r="C449">
            <v>913640467</v>
          </cell>
          <cell r="D449" t="str">
            <v>Union Cielorraso GEN WAL (Cargar cantidad de Tiras equivalente a caja cerrada)</v>
          </cell>
          <cell r="E449">
            <v>0</v>
          </cell>
          <cell r="F449" t="str">
            <v>WALNUT</v>
          </cell>
          <cell r="G449">
            <v>2.3715748268593799</v>
          </cell>
          <cell r="H449">
            <v>10</v>
          </cell>
          <cell r="I449" t="str">
            <v xml:space="preserve">Tira </v>
          </cell>
          <cell r="J449">
            <v>10</v>
          </cell>
          <cell r="K449">
            <v>23.715748268593799</v>
          </cell>
        </row>
        <row r="450">
          <cell r="C450">
            <v>913640468</v>
          </cell>
          <cell r="D450" t="str">
            <v>Union Cielorraso GEN WAL (Cargar cantidad de Tiras equivalente a caja cerrada)</v>
          </cell>
          <cell r="E450">
            <v>0</v>
          </cell>
          <cell r="F450" t="str">
            <v>WALNUT</v>
          </cell>
          <cell r="G450">
            <v>2.3715748268593799</v>
          </cell>
          <cell r="H450">
            <v>10</v>
          </cell>
          <cell r="I450" t="str">
            <v xml:space="preserve">Tira </v>
          </cell>
          <cell r="J450">
            <v>11</v>
          </cell>
          <cell r="K450">
            <v>26.087323095453179</v>
          </cell>
        </row>
        <row r="451">
          <cell r="C451">
            <v>913640469</v>
          </cell>
          <cell r="D451" t="str">
            <v>Union Cielorraso GEN WAL (Cargar cantidad de Tiras equivalente a caja cerrada)</v>
          </cell>
          <cell r="E451">
            <v>0</v>
          </cell>
          <cell r="F451" t="str">
            <v>WALNUT</v>
          </cell>
          <cell r="G451">
            <v>2.3715748268593799</v>
          </cell>
          <cell r="H451">
            <v>10</v>
          </cell>
          <cell r="I451" t="str">
            <v xml:space="preserve">Tira </v>
          </cell>
          <cell r="J451">
            <v>12</v>
          </cell>
          <cell r="K451">
            <v>28.458897922312559</v>
          </cell>
        </row>
        <row r="452">
          <cell r="C452">
            <v>913640470</v>
          </cell>
          <cell r="D452" t="str">
            <v>Union Cielorraso GEN WAL (Cargar cantidad de Tiras equivalente a caja cerrada)</v>
          </cell>
          <cell r="E452">
            <v>0</v>
          </cell>
          <cell r="F452" t="str">
            <v>WALNUT</v>
          </cell>
          <cell r="G452">
            <v>2.3715748268593799</v>
          </cell>
          <cell r="H452">
            <v>10</v>
          </cell>
          <cell r="I452" t="str">
            <v xml:space="preserve">Tira </v>
          </cell>
          <cell r="J452">
            <v>13</v>
          </cell>
          <cell r="K452">
            <v>30.830472749171939</v>
          </cell>
        </row>
        <row r="453">
          <cell r="C453">
            <v>913640471</v>
          </cell>
          <cell r="D453" t="str">
            <v>Union Cielorraso GEN WAL (Cargar cantidad de Tiras equivalente a caja cerrada)</v>
          </cell>
          <cell r="E453">
            <v>0</v>
          </cell>
          <cell r="F453" t="str">
            <v>WALNUT</v>
          </cell>
          <cell r="G453">
            <v>2.3715748268593799</v>
          </cell>
          <cell r="H453">
            <v>10</v>
          </cell>
          <cell r="I453" t="str">
            <v xml:space="preserve">Tira </v>
          </cell>
          <cell r="J453">
            <v>14</v>
          </cell>
          <cell r="K453">
            <v>33.202047576031319</v>
          </cell>
        </row>
        <row r="454">
          <cell r="C454">
            <v>913630430</v>
          </cell>
          <cell r="D454" t="str">
            <v>Perimetral Moldura GEN OAK (Cargar cantidad de Tiras equivalente a caja cerrada)</v>
          </cell>
          <cell r="E454">
            <v>0</v>
          </cell>
          <cell r="F454" t="str">
            <v>OAK</v>
          </cell>
          <cell r="G454">
            <v>2.0117864670710199</v>
          </cell>
          <cell r="H454">
            <v>30</v>
          </cell>
          <cell r="I454" t="str">
            <v xml:space="preserve">Tira </v>
          </cell>
          <cell r="J454">
            <v>3</v>
          </cell>
          <cell r="K454">
            <v>6.0353594012130598</v>
          </cell>
        </row>
        <row r="455">
          <cell r="C455">
            <v>913630440</v>
          </cell>
          <cell r="D455" t="str">
            <v>Perimetral Moldura GEN EUC (Cargar cantidad de Tiras equivalente a caja cerrada)</v>
          </cell>
          <cell r="E455">
            <v>0</v>
          </cell>
          <cell r="F455" t="str">
            <v>EUCALYPTUS</v>
          </cell>
          <cell r="G455">
            <v>2.0117864670710199</v>
          </cell>
          <cell r="H455">
            <v>30</v>
          </cell>
          <cell r="I455" t="str">
            <v xml:space="preserve">Tira </v>
          </cell>
          <cell r="J455">
            <v>3</v>
          </cell>
          <cell r="K455">
            <v>6.0353594012130598</v>
          </cell>
        </row>
        <row r="456">
          <cell r="C456">
            <v>913630450</v>
          </cell>
          <cell r="D456" t="str">
            <v>Perimetral Moldura GEN POP (Cargar cantidad de Tiras equivalente a caja cerrada)</v>
          </cell>
          <cell r="E456">
            <v>0</v>
          </cell>
          <cell r="F456" t="str">
            <v>POPLAR</v>
          </cell>
          <cell r="G456">
            <v>2.0117864670710199</v>
          </cell>
          <cell r="H456">
            <v>30</v>
          </cell>
          <cell r="I456" t="str">
            <v xml:space="preserve">Tira </v>
          </cell>
          <cell r="J456">
            <v>3</v>
          </cell>
          <cell r="K456">
            <v>6.0353594012130598</v>
          </cell>
        </row>
        <row r="457">
          <cell r="C457">
            <v>913630460</v>
          </cell>
          <cell r="D457" t="str">
            <v>Perimetral Moldura GEN WAL (Cargar cantidad de Tiras equivalente a caja cerrada)</v>
          </cell>
          <cell r="E457">
            <v>0</v>
          </cell>
          <cell r="F457" t="str">
            <v>WALNUT</v>
          </cell>
          <cell r="G457">
            <v>2.0117864670710199</v>
          </cell>
          <cell r="H457">
            <v>30</v>
          </cell>
          <cell r="I457" t="str">
            <v xml:space="preserve">Tira </v>
          </cell>
          <cell r="J457">
            <v>3</v>
          </cell>
          <cell r="K457">
            <v>6.0353594012130598</v>
          </cell>
        </row>
        <row r="458">
          <cell r="C458">
            <v>913630470</v>
          </cell>
          <cell r="D458" t="str">
            <v>Perimetral Moldura GEN TEEK (Cargar cantidad de Tiras equivalente a caja cerrada)</v>
          </cell>
          <cell r="E458">
            <v>0</v>
          </cell>
          <cell r="F458" t="str">
            <v>TEEK</v>
          </cell>
          <cell r="G458">
            <v>2.0117864670710199</v>
          </cell>
          <cell r="H458">
            <v>30</v>
          </cell>
          <cell r="I458" t="str">
            <v xml:space="preserve">Tira </v>
          </cell>
          <cell r="J458">
            <v>3</v>
          </cell>
          <cell r="K458">
            <v>6.0353594012130598</v>
          </cell>
        </row>
        <row r="459">
          <cell r="C459">
            <v>913630471</v>
          </cell>
          <cell r="D459" t="str">
            <v>Perimetral Moldura GEN TEEK (Cargar cantidad de Tiras equivalente a caja cerrada)</v>
          </cell>
          <cell r="E459">
            <v>0</v>
          </cell>
          <cell r="F459" t="str">
            <v>TEEK</v>
          </cell>
          <cell r="G459">
            <v>2.0117864670710199</v>
          </cell>
          <cell r="H459">
            <v>30</v>
          </cell>
          <cell r="I459" t="str">
            <v xml:space="preserve">Tira </v>
          </cell>
          <cell r="J459">
            <v>4</v>
          </cell>
          <cell r="K459">
            <v>8.0471458682840797</v>
          </cell>
        </row>
        <row r="460">
          <cell r="C460">
            <v>913630472</v>
          </cell>
          <cell r="D460" t="str">
            <v>Perimetral Moldura GEN TEEK (Cargar cantidad de Tiras equivalente a caja cerrada)</v>
          </cell>
          <cell r="E460">
            <v>0</v>
          </cell>
          <cell r="F460" t="str">
            <v>TEEK</v>
          </cell>
          <cell r="G460">
            <v>2.0117864670710199</v>
          </cell>
          <cell r="H460">
            <v>30</v>
          </cell>
          <cell r="I460" t="str">
            <v xml:space="preserve">Tira </v>
          </cell>
          <cell r="J460">
            <v>5</v>
          </cell>
          <cell r="K460">
            <v>10.058932335355099</v>
          </cell>
        </row>
        <row r="461">
          <cell r="C461">
            <v>913630473</v>
          </cell>
          <cell r="D461" t="str">
            <v>Perimetral Moldura GEN TEEK (Cargar cantidad de Tiras equivalente a caja cerrada)</v>
          </cell>
          <cell r="E461">
            <v>0</v>
          </cell>
          <cell r="F461" t="str">
            <v>TEEK</v>
          </cell>
          <cell r="G461">
            <v>2.0117864670710199</v>
          </cell>
          <cell r="H461">
            <v>30</v>
          </cell>
          <cell r="I461" t="str">
            <v xml:space="preserve">Tira </v>
          </cell>
          <cell r="J461">
            <v>6</v>
          </cell>
          <cell r="K461">
            <v>12.07071880242612</v>
          </cell>
        </row>
        <row r="462">
          <cell r="C462">
            <v>913630474</v>
          </cell>
          <cell r="D462" t="str">
            <v>Perimetral Moldura GEN TEEK (Cargar cantidad de Tiras equivalente a caja cerrada)</v>
          </cell>
          <cell r="E462">
            <v>0</v>
          </cell>
          <cell r="F462" t="str">
            <v>TEEK</v>
          </cell>
          <cell r="G462">
            <v>2.0117864670710199</v>
          </cell>
          <cell r="H462">
            <v>30</v>
          </cell>
          <cell r="I462" t="str">
            <v xml:space="preserve">Tira </v>
          </cell>
          <cell r="J462">
            <v>7</v>
          </cell>
          <cell r="K462">
            <v>14.08250526949714</v>
          </cell>
        </row>
        <row r="463">
          <cell r="C463">
            <v>913630475</v>
          </cell>
          <cell r="D463" t="str">
            <v>Perimetral Moldura GEN TEEK (Cargar cantidad de Tiras equivalente a caja cerrada)</v>
          </cell>
          <cell r="E463">
            <v>0</v>
          </cell>
          <cell r="F463" t="str">
            <v>TEEK</v>
          </cell>
          <cell r="G463">
            <v>2.0117864670710199</v>
          </cell>
          <cell r="H463">
            <v>30</v>
          </cell>
          <cell r="I463" t="str">
            <v xml:space="preserve">Tira </v>
          </cell>
          <cell r="J463">
            <v>8</v>
          </cell>
          <cell r="K463">
            <v>16.094291736568159</v>
          </cell>
        </row>
        <row r="464">
          <cell r="C464">
            <v>913630476</v>
          </cell>
          <cell r="D464" t="str">
            <v>Perimetral Moldura GEN TEEK (Cargar cantidad de Tiras equivalente a caja cerrada)</v>
          </cell>
          <cell r="E464">
            <v>0</v>
          </cell>
          <cell r="F464" t="str">
            <v>TEEK</v>
          </cell>
          <cell r="G464">
            <v>2.0117864670710199</v>
          </cell>
          <cell r="H464">
            <v>30</v>
          </cell>
          <cell r="I464" t="str">
            <v xml:space="preserve">Tira </v>
          </cell>
          <cell r="J464">
            <v>9</v>
          </cell>
          <cell r="K464">
            <v>18.106078203639179</v>
          </cell>
        </row>
        <row r="465">
          <cell r="C465">
            <v>913630477</v>
          </cell>
          <cell r="D465" t="str">
            <v>Perimetral Moldura GEN TEEK (Cargar cantidad de Tiras equivalente a caja cerrada)</v>
          </cell>
          <cell r="E465">
            <v>0</v>
          </cell>
          <cell r="F465" t="str">
            <v>TEEK</v>
          </cell>
          <cell r="G465">
            <v>2.0117864670710199</v>
          </cell>
          <cell r="H465">
            <v>30</v>
          </cell>
          <cell r="I465" t="str">
            <v xml:space="preserve">Tira </v>
          </cell>
          <cell r="J465">
            <v>10</v>
          </cell>
          <cell r="K465">
            <v>20.117864670710198</v>
          </cell>
        </row>
        <row r="466">
          <cell r="C466">
            <v>913630478</v>
          </cell>
          <cell r="D466" t="str">
            <v>Perimetral Moldura GEN TEEK (Cargar cantidad de Tiras equivalente a caja cerrada)</v>
          </cell>
          <cell r="E466">
            <v>0</v>
          </cell>
          <cell r="F466" t="str">
            <v>TEEK</v>
          </cell>
          <cell r="G466">
            <v>2.0117864670710199</v>
          </cell>
          <cell r="H466">
            <v>30</v>
          </cell>
          <cell r="I466" t="str">
            <v xml:space="preserve">Tira </v>
          </cell>
          <cell r="J466">
            <v>11</v>
          </cell>
          <cell r="K466">
            <v>22.12965113778122</v>
          </cell>
        </row>
        <row r="467">
          <cell r="C467">
            <v>913630479</v>
          </cell>
          <cell r="D467" t="str">
            <v>Perimetral Moldura GEN TEEK (Cargar cantidad de Tiras equivalente a caja cerrada)</v>
          </cell>
          <cell r="E467">
            <v>0</v>
          </cell>
          <cell r="F467" t="str">
            <v>TEEK</v>
          </cell>
          <cell r="G467">
            <v>2.0117864670710199</v>
          </cell>
          <cell r="H467">
            <v>30</v>
          </cell>
          <cell r="I467" t="str">
            <v xml:space="preserve">Tira </v>
          </cell>
          <cell r="J467">
            <v>12</v>
          </cell>
          <cell r="K467">
            <v>24.141437604852239</v>
          </cell>
        </row>
        <row r="468">
          <cell r="C468">
            <v>913630480</v>
          </cell>
          <cell r="D468" t="str">
            <v>Perimetral Moldura GEN TEEK (Cargar cantidad de Tiras equivalente a caja cerrada)</v>
          </cell>
          <cell r="E468">
            <v>0</v>
          </cell>
          <cell r="F468" t="str">
            <v>TEEK</v>
          </cell>
          <cell r="G468">
            <v>2.0117864670710199</v>
          </cell>
          <cell r="H468">
            <v>30</v>
          </cell>
          <cell r="I468" t="str">
            <v xml:space="preserve">Tira </v>
          </cell>
          <cell r="J468">
            <v>13</v>
          </cell>
          <cell r="K468">
            <v>26.153224071923258</v>
          </cell>
        </row>
        <row r="469">
          <cell r="C469">
            <v>913630481</v>
          </cell>
          <cell r="D469" t="str">
            <v>Perimetral Moldura GEN TEEK (Cargar cantidad de Tiras equivalente a caja cerrada)</v>
          </cell>
          <cell r="E469">
            <v>0</v>
          </cell>
          <cell r="F469" t="str">
            <v>TEEK</v>
          </cell>
          <cell r="G469">
            <v>2.0117864670710199</v>
          </cell>
          <cell r="H469">
            <v>30</v>
          </cell>
          <cell r="I469" t="str">
            <v xml:space="preserve">Tira </v>
          </cell>
          <cell r="J469">
            <v>14</v>
          </cell>
          <cell r="K469">
            <v>28.165010538994281</v>
          </cell>
        </row>
        <row r="470">
          <cell r="C470">
            <v>913630482</v>
          </cell>
          <cell r="D470" t="str">
            <v>Perimetral Moldura GEN TEEK (Cargar cantidad de Tiras equivalente a caja cerrada)</v>
          </cell>
          <cell r="E470">
            <v>0</v>
          </cell>
          <cell r="F470" t="str">
            <v>TEEK</v>
          </cell>
          <cell r="G470">
            <v>2.0117864670710199</v>
          </cell>
          <cell r="H470">
            <v>30</v>
          </cell>
          <cell r="I470" t="str">
            <v xml:space="preserve">Tira </v>
          </cell>
          <cell r="J470">
            <v>15</v>
          </cell>
          <cell r="K470">
            <v>30.1767970060653</v>
          </cell>
        </row>
        <row r="471">
          <cell r="C471">
            <v>0</v>
          </cell>
          <cell r="D471">
            <v>0</v>
          </cell>
          <cell r="E471">
            <v>0</v>
          </cell>
          <cell r="F471">
            <v>0</v>
          </cell>
          <cell r="G471">
            <v>0</v>
          </cell>
          <cell r="H471">
            <v>0</v>
          </cell>
          <cell r="I471">
            <v>0</v>
          </cell>
          <cell r="J471">
            <v>0</v>
          </cell>
          <cell r="K471">
            <v>0</v>
          </cell>
        </row>
        <row r="472">
          <cell r="C472">
            <v>0</v>
          </cell>
          <cell r="D472">
            <v>0</v>
          </cell>
          <cell r="E472">
            <v>0</v>
          </cell>
          <cell r="F472">
            <v>0</v>
          </cell>
          <cell r="G472">
            <v>0</v>
          </cell>
          <cell r="H472">
            <v>0</v>
          </cell>
          <cell r="I472">
            <v>0</v>
          </cell>
          <cell r="J472">
            <v>0</v>
          </cell>
          <cell r="K472">
            <v>0</v>
          </cell>
        </row>
        <row r="473">
          <cell r="C473">
            <v>0</v>
          </cell>
          <cell r="D473">
            <v>0</v>
          </cell>
          <cell r="E473">
            <v>0</v>
          </cell>
          <cell r="F473">
            <v>0</v>
          </cell>
          <cell r="G473">
            <v>0</v>
          </cell>
          <cell r="H473">
            <v>0</v>
          </cell>
          <cell r="I473">
            <v>0</v>
          </cell>
          <cell r="J473">
            <v>0</v>
          </cell>
          <cell r="K473">
            <v>0</v>
          </cell>
        </row>
        <row r="474">
          <cell r="C474">
            <v>0</v>
          </cell>
          <cell r="D474">
            <v>0</v>
          </cell>
          <cell r="E474">
            <v>0</v>
          </cell>
          <cell r="F474">
            <v>0</v>
          </cell>
          <cell r="G474">
            <v>0</v>
          </cell>
          <cell r="H474">
            <v>0</v>
          </cell>
          <cell r="I474">
            <v>0</v>
          </cell>
          <cell r="J474">
            <v>0</v>
          </cell>
          <cell r="K474">
            <v>0</v>
          </cell>
        </row>
        <row r="475">
          <cell r="C475">
            <v>0</v>
          </cell>
          <cell r="D475">
            <v>0</v>
          </cell>
          <cell r="E475">
            <v>0</v>
          </cell>
          <cell r="F475">
            <v>0</v>
          </cell>
          <cell r="G475">
            <v>0</v>
          </cell>
          <cell r="H475">
            <v>0</v>
          </cell>
          <cell r="I475">
            <v>0</v>
          </cell>
          <cell r="J475">
            <v>0</v>
          </cell>
          <cell r="K475">
            <v>0</v>
          </cell>
        </row>
        <row r="476">
          <cell r="C476">
            <v>0</v>
          </cell>
          <cell r="D476">
            <v>0</v>
          </cell>
          <cell r="E476">
            <v>0</v>
          </cell>
          <cell r="F476">
            <v>0</v>
          </cell>
          <cell r="G476">
            <v>0</v>
          </cell>
          <cell r="H476">
            <v>0</v>
          </cell>
          <cell r="I476">
            <v>0</v>
          </cell>
          <cell r="J476">
            <v>0</v>
          </cell>
          <cell r="K476">
            <v>0</v>
          </cell>
        </row>
        <row r="477">
          <cell r="C477">
            <v>0</v>
          </cell>
          <cell r="D477">
            <v>0</v>
          </cell>
          <cell r="E477">
            <v>0</v>
          </cell>
          <cell r="F477">
            <v>0</v>
          </cell>
          <cell r="G477">
            <v>0</v>
          </cell>
          <cell r="H477">
            <v>0</v>
          </cell>
          <cell r="I477">
            <v>0</v>
          </cell>
          <cell r="J477">
            <v>0</v>
          </cell>
          <cell r="K477">
            <v>0</v>
          </cell>
        </row>
        <row r="478">
          <cell r="C478">
            <v>0</v>
          </cell>
          <cell r="D478">
            <v>0</v>
          </cell>
          <cell r="E478">
            <v>0</v>
          </cell>
          <cell r="F478">
            <v>0</v>
          </cell>
          <cell r="G478">
            <v>0</v>
          </cell>
          <cell r="H478">
            <v>0</v>
          </cell>
          <cell r="I478">
            <v>0</v>
          </cell>
          <cell r="J478">
            <v>0</v>
          </cell>
          <cell r="K478">
            <v>0</v>
          </cell>
        </row>
        <row r="479">
          <cell r="C479">
            <v>0</v>
          </cell>
          <cell r="D479">
            <v>0</v>
          </cell>
          <cell r="E479">
            <v>0</v>
          </cell>
          <cell r="F479">
            <v>0</v>
          </cell>
          <cell r="G479">
            <v>0</v>
          </cell>
          <cell r="H479">
            <v>0</v>
          </cell>
          <cell r="I479">
            <v>0</v>
          </cell>
          <cell r="J479">
            <v>0</v>
          </cell>
          <cell r="K479">
            <v>0</v>
          </cell>
        </row>
        <row r="480">
          <cell r="C480">
            <v>0</v>
          </cell>
          <cell r="D480">
            <v>0</v>
          </cell>
          <cell r="E480">
            <v>0</v>
          </cell>
          <cell r="F480">
            <v>0</v>
          </cell>
          <cell r="G480">
            <v>0</v>
          </cell>
          <cell r="H480">
            <v>0</v>
          </cell>
          <cell r="I480">
            <v>0</v>
          </cell>
          <cell r="J480">
            <v>0</v>
          </cell>
          <cell r="K480">
            <v>0</v>
          </cell>
        </row>
        <row r="481">
          <cell r="C481">
            <v>0</v>
          </cell>
          <cell r="D481">
            <v>0</v>
          </cell>
          <cell r="E481">
            <v>0</v>
          </cell>
          <cell r="F481">
            <v>0</v>
          </cell>
          <cell r="G481">
            <v>0</v>
          </cell>
          <cell r="H481">
            <v>0</v>
          </cell>
          <cell r="I481">
            <v>0</v>
          </cell>
          <cell r="J481">
            <v>0</v>
          </cell>
          <cell r="K481">
            <v>0</v>
          </cell>
        </row>
        <row r="482">
          <cell r="C482">
            <v>0</v>
          </cell>
          <cell r="D482">
            <v>0</v>
          </cell>
          <cell r="E482">
            <v>0</v>
          </cell>
          <cell r="F482">
            <v>0</v>
          </cell>
          <cell r="G482">
            <v>0</v>
          </cell>
          <cell r="H482">
            <v>0</v>
          </cell>
          <cell r="I482">
            <v>0</v>
          </cell>
          <cell r="J482">
            <v>0</v>
          </cell>
          <cell r="K482">
            <v>0</v>
          </cell>
        </row>
        <row r="483">
          <cell r="C483">
            <v>0</v>
          </cell>
          <cell r="D483">
            <v>0</v>
          </cell>
          <cell r="E483">
            <v>0</v>
          </cell>
          <cell r="F483">
            <v>0</v>
          </cell>
          <cell r="G483">
            <v>0</v>
          </cell>
          <cell r="H483">
            <v>0</v>
          </cell>
          <cell r="I483">
            <v>0</v>
          </cell>
          <cell r="J483">
            <v>0</v>
          </cell>
          <cell r="K483">
            <v>0</v>
          </cell>
        </row>
        <row r="484">
          <cell r="C484">
            <v>0</v>
          </cell>
          <cell r="D484">
            <v>0</v>
          </cell>
          <cell r="E484">
            <v>0</v>
          </cell>
          <cell r="F484">
            <v>0</v>
          </cell>
          <cell r="G484">
            <v>0</v>
          </cell>
          <cell r="H484">
            <v>0</v>
          </cell>
          <cell r="I484">
            <v>0</v>
          </cell>
          <cell r="J484">
            <v>0</v>
          </cell>
          <cell r="K484">
            <v>0</v>
          </cell>
        </row>
        <row r="485">
          <cell r="C485">
            <v>0</v>
          </cell>
          <cell r="D485">
            <v>0</v>
          </cell>
          <cell r="E485">
            <v>0</v>
          </cell>
          <cell r="F485">
            <v>0</v>
          </cell>
          <cell r="G485">
            <v>0</v>
          </cell>
          <cell r="H485">
            <v>0</v>
          </cell>
          <cell r="I485">
            <v>0</v>
          </cell>
          <cell r="J485">
            <v>0</v>
          </cell>
          <cell r="K485">
            <v>0</v>
          </cell>
        </row>
        <row r="486">
          <cell r="C486">
            <v>0</v>
          </cell>
          <cell r="D486">
            <v>0</v>
          </cell>
          <cell r="E486">
            <v>0</v>
          </cell>
          <cell r="F486">
            <v>0</v>
          </cell>
          <cell r="G486">
            <v>0</v>
          </cell>
          <cell r="H486">
            <v>0</v>
          </cell>
          <cell r="I486">
            <v>0</v>
          </cell>
          <cell r="J486">
            <v>0</v>
          </cell>
          <cell r="K486">
            <v>0</v>
          </cell>
        </row>
        <row r="487">
          <cell r="C487">
            <v>0</v>
          </cell>
          <cell r="D487">
            <v>0</v>
          </cell>
          <cell r="E487">
            <v>0</v>
          </cell>
          <cell r="F487">
            <v>0</v>
          </cell>
          <cell r="G487">
            <v>0</v>
          </cell>
          <cell r="H487">
            <v>0</v>
          </cell>
          <cell r="I487">
            <v>0</v>
          </cell>
          <cell r="J487">
            <v>0</v>
          </cell>
          <cell r="K487">
            <v>0</v>
          </cell>
        </row>
        <row r="488">
          <cell r="C488">
            <v>0</v>
          </cell>
          <cell r="D488">
            <v>0</v>
          </cell>
          <cell r="E488">
            <v>0</v>
          </cell>
          <cell r="F488">
            <v>0</v>
          </cell>
          <cell r="G488">
            <v>0</v>
          </cell>
          <cell r="H488">
            <v>0</v>
          </cell>
          <cell r="I488">
            <v>0</v>
          </cell>
          <cell r="J488">
            <v>0</v>
          </cell>
          <cell r="K488">
            <v>0</v>
          </cell>
        </row>
        <row r="489">
          <cell r="C489">
            <v>0</v>
          </cell>
          <cell r="D489">
            <v>0</v>
          </cell>
          <cell r="E489">
            <v>0</v>
          </cell>
          <cell r="F489">
            <v>0</v>
          </cell>
          <cell r="G489">
            <v>0</v>
          </cell>
          <cell r="H489">
            <v>0</v>
          </cell>
          <cell r="I489">
            <v>0</v>
          </cell>
          <cell r="J489">
            <v>0</v>
          </cell>
          <cell r="K489">
            <v>0</v>
          </cell>
        </row>
        <row r="490">
          <cell r="C490">
            <v>0</v>
          </cell>
          <cell r="D490">
            <v>0</v>
          </cell>
          <cell r="E490">
            <v>0</v>
          </cell>
          <cell r="F490">
            <v>0</v>
          </cell>
          <cell r="G490">
            <v>0</v>
          </cell>
          <cell r="H490">
            <v>0</v>
          </cell>
          <cell r="I490">
            <v>0</v>
          </cell>
          <cell r="J490">
            <v>0</v>
          </cell>
          <cell r="K490">
            <v>0</v>
          </cell>
        </row>
        <row r="491">
          <cell r="C491">
            <v>0</v>
          </cell>
          <cell r="D491">
            <v>0</v>
          </cell>
          <cell r="E491">
            <v>0</v>
          </cell>
          <cell r="F491">
            <v>0</v>
          </cell>
          <cell r="G491">
            <v>0</v>
          </cell>
          <cell r="H491">
            <v>0</v>
          </cell>
          <cell r="I491">
            <v>0</v>
          </cell>
          <cell r="J491">
            <v>0</v>
          </cell>
          <cell r="K491">
            <v>0</v>
          </cell>
        </row>
        <row r="492">
          <cell r="C492">
            <v>0</v>
          </cell>
          <cell r="D492">
            <v>0</v>
          </cell>
          <cell r="E492">
            <v>0</v>
          </cell>
          <cell r="F492">
            <v>0</v>
          </cell>
          <cell r="G492">
            <v>0</v>
          </cell>
          <cell r="H492">
            <v>0</v>
          </cell>
          <cell r="I492">
            <v>0</v>
          </cell>
          <cell r="J492">
            <v>0</v>
          </cell>
          <cell r="K492">
            <v>0</v>
          </cell>
        </row>
        <row r="493">
          <cell r="C493">
            <v>0</v>
          </cell>
          <cell r="D493">
            <v>0</v>
          </cell>
          <cell r="E493">
            <v>0</v>
          </cell>
          <cell r="F493">
            <v>0</v>
          </cell>
          <cell r="G493">
            <v>0</v>
          </cell>
          <cell r="H493">
            <v>0</v>
          </cell>
          <cell r="I493">
            <v>0</v>
          </cell>
          <cell r="J493">
            <v>0</v>
          </cell>
          <cell r="K493">
            <v>0</v>
          </cell>
        </row>
        <row r="494">
          <cell r="C494">
            <v>0</v>
          </cell>
          <cell r="D494">
            <v>0</v>
          </cell>
          <cell r="E494">
            <v>0</v>
          </cell>
          <cell r="F494">
            <v>0</v>
          </cell>
          <cell r="G494">
            <v>0</v>
          </cell>
          <cell r="H494">
            <v>0</v>
          </cell>
          <cell r="I494">
            <v>0</v>
          </cell>
          <cell r="J494">
            <v>0</v>
          </cell>
          <cell r="K494">
            <v>0</v>
          </cell>
        </row>
        <row r="495">
          <cell r="C495">
            <v>0</v>
          </cell>
          <cell r="D495">
            <v>0</v>
          </cell>
          <cell r="E495">
            <v>0</v>
          </cell>
          <cell r="F495">
            <v>0</v>
          </cell>
          <cell r="G495">
            <v>0</v>
          </cell>
          <cell r="H495">
            <v>0</v>
          </cell>
          <cell r="I495">
            <v>0</v>
          </cell>
          <cell r="J495">
            <v>0</v>
          </cell>
          <cell r="K495">
            <v>0</v>
          </cell>
        </row>
        <row r="496">
          <cell r="C496">
            <v>0</v>
          </cell>
          <cell r="D496">
            <v>0</v>
          </cell>
          <cell r="E496">
            <v>0</v>
          </cell>
          <cell r="F496">
            <v>0</v>
          </cell>
          <cell r="G496">
            <v>0</v>
          </cell>
          <cell r="H496">
            <v>0</v>
          </cell>
          <cell r="I496">
            <v>0</v>
          </cell>
          <cell r="J496">
            <v>0</v>
          </cell>
          <cell r="K496">
            <v>0</v>
          </cell>
        </row>
        <row r="497">
          <cell r="C497">
            <v>0</v>
          </cell>
          <cell r="D497">
            <v>0</v>
          </cell>
          <cell r="E497">
            <v>0</v>
          </cell>
          <cell r="F497">
            <v>0</v>
          </cell>
          <cell r="G497">
            <v>0</v>
          </cell>
          <cell r="H497">
            <v>0</v>
          </cell>
          <cell r="I497">
            <v>0</v>
          </cell>
          <cell r="J497">
            <v>0</v>
          </cell>
          <cell r="K497">
            <v>0</v>
          </cell>
        </row>
        <row r="498">
          <cell r="C498">
            <v>0</v>
          </cell>
          <cell r="D498">
            <v>0</v>
          </cell>
          <cell r="E498">
            <v>0</v>
          </cell>
          <cell r="F498">
            <v>0</v>
          </cell>
          <cell r="G498">
            <v>0</v>
          </cell>
          <cell r="H498">
            <v>0</v>
          </cell>
          <cell r="I498">
            <v>0</v>
          </cell>
          <cell r="J498">
            <v>0</v>
          </cell>
          <cell r="K498">
            <v>0</v>
          </cell>
        </row>
        <row r="499">
          <cell r="C499">
            <v>0</v>
          </cell>
          <cell r="D499">
            <v>0</v>
          </cell>
          <cell r="E499">
            <v>0</v>
          </cell>
          <cell r="F499">
            <v>0</v>
          </cell>
          <cell r="G499">
            <v>0</v>
          </cell>
          <cell r="H499">
            <v>0</v>
          </cell>
          <cell r="I499">
            <v>0</v>
          </cell>
          <cell r="J499">
            <v>0</v>
          </cell>
          <cell r="K499">
            <v>0</v>
          </cell>
        </row>
        <row r="500">
          <cell r="C500">
            <v>0</v>
          </cell>
          <cell r="D500">
            <v>0</v>
          </cell>
          <cell r="E500">
            <v>0</v>
          </cell>
          <cell r="F500">
            <v>0</v>
          </cell>
          <cell r="G500">
            <v>0</v>
          </cell>
          <cell r="H500">
            <v>0</v>
          </cell>
          <cell r="I500">
            <v>0</v>
          </cell>
          <cell r="J500">
            <v>0</v>
          </cell>
          <cell r="K500">
            <v>0</v>
          </cell>
        </row>
        <row r="501">
          <cell r="C501">
            <v>0</v>
          </cell>
          <cell r="D501">
            <v>0</v>
          </cell>
          <cell r="E501">
            <v>0</v>
          </cell>
          <cell r="F501">
            <v>0</v>
          </cell>
          <cell r="G501">
            <v>0</v>
          </cell>
          <cell r="H501">
            <v>0</v>
          </cell>
          <cell r="I501">
            <v>0</v>
          </cell>
          <cell r="J501">
            <v>0</v>
          </cell>
          <cell r="K501">
            <v>0</v>
          </cell>
        </row>
        <row r="502">
          <cell r="C502">
            <v>0</v>
          </cell>
          <cell r="D502">
            <v>0</v>
          </cell>
          <cell r="E502">
            <v>0</v>
          </cell>
          <cell r="F502">
            <v>0</v>
          </cell>
          <cell r="G502">
            <v>0</v>
          </cell>
          <cell r="H502">
            <v>0</v>
          </cell>
          <cell r="I502">
            <v>0</v>
          </cell>
          <cell r="J502">
            <v>0</v>
          </cell>
          <cell r="K502">
            <v>0</v>
          </cell>
        </row>
        <row r="503">
          <cell r="C503">
            <v>0</v>
          </cell>
          <cell r="D503">
            <v>0</v>
          </cell>
          <cell r="E503">
            <v>0</v>
          </cell>
          <cell r="F503">
            <v>0</v>
          </cell>
          <cell r="G503">
            <v>0</v>
          </cell>
          <cell r="H503">
            <v>0</v>
          </cell>
          <cell r="I503">
            <v>0</v>
          </cell>
          <cell r="J503">
            <v>0</v>
          </cell>
          <cell r="K503">
            <v>0</v>
          </cell>
        </row>
        <row r="504">
          <cell r="C504">
            <v>0</v>
          </cell>
          <cell r="D504">
            <v>0</v>
          </cell>
          <cell r="E504">
            <v>0</v>
          </cell>
          <cell r="F504">
            <v>0</v>
          </cell>
          <cell r="G504">
            <v>0</v>
          </cell>
          <cell r="H504">
            <v>0</v>
          </cell>
          <cell r="I504">
            <v>0</v>
          </cell>
          <cell r="J504">
            <v>0</v>
          </cell>
          <cell r="K504">
            <v>0</v>
          </cell>
        </row>
        <row r="505">
          <cell r="C505">
            <v>0</v>
          </cell>
          <cell r="D505">
            <v>0</v>
          </cell>
          <cell r="E505">
            <v>0</v>
          </cell>
          <cell r="F505">
            <v>0</v>
          </cell>
          <cell r="G505">
            <v>0</v>
          </cell>
          <cell r="H505">
            <v>0</v>
          </cell>
          <cell r="I505">
            <v>0</v>
          </cell>
          <cell r="J505">
            <v>0</v>
          </cell>
          <cell r="K505">
            <v>0</v>
          </cell>
        </row>
        <row r="506">
          <cell r="C506">
            <v>0</v>
          </cell>
          <cell r="D506">
            <v>0</v>
          </cell>
          <cell r="E506">
            <v>0</v>
          </cell>
          <cell r="F506">
            <v>0</v>
          </cell>
          <cell r="G506">
            <v>0</v>
          </cell>
          <cell r="H506">
            <v>0</v>
          </cell>
          <cell r="I506">
            <v>0</v>
          </cell>
          <cell r="J506">
            <v>0</v>
          </cell>
          <cell r="K506">
            <v>0</v>
          </cell>
        </row>
        <row r="507">
          <cell r="C507">
            <v>0</v>
          </cell>
          <cell r="D507">
            <v>0</v>
          </cell>
          <cell r="E507">
            <v>0</v>
          </cell>
          <cell r="F507">
            <v>0</v>
          </cell>
          <cell r="G507">
            <v>0</v>
          </cell>
          <cell r="H507">
            <v>0</v>
          </cell>
          <cell r="I507">
            <v>0</v>
          </cell>
          <cell r="J507">
            <v>0</v>
          </cell>
          <cell r="K507">
            <v>0</v>
          </cell>
        </row>
        <row r="508">
          <cell r="C508">
            <v>0</v>
          </cell>
          <cell r="D508">
            <v>0</v>
          </cell>
          <cell r="E508">
            <v>0</v>
          </cell>
          <cell r="F508">
            <v>0</v>
          </cell>
          <cell r="G508">
            <v>0</v>
          </cell>
          <cell r="H508">
            <v>0</v>
          </cell>
          <cell r="I508">
            <v>0</v>
          </cell>
          <cell r="J508">
            <v>0</v>
          </cell>
          <cell r="K508">
            <v>0</v>
          </cell>
        </row>
        <row r="509">
          <cell r="C509">
            <v>0</v>
          </cell>
          <cell r="D509">
            <v>0</v>
          </cell>
          <cell r="E509">
            <v>0</v>
          </cell>
          <cell r="F509">
            <v>0</v>
          </cell>
          <cell r="G509">
            <v>0</v>
          </cell>
          <cell r="H509">
            <v>0</v>
          </cell>
          <cell r="I509">
            <v>0</v>
          </cell>
          <cell r="J509">
            <v>0</v>
          </cell>
          <cell r="K509">
            <v>0</v>
          </cell>
        </row>
        <row r="510">
          <cell r="C510">
            <v>0</v>
          </cell>
          <cell r="D510">
            <v>0</v>
          </cell>
          <cell r="E510">
            <v>0</v>
          </cell>
          <cell r="F510">
            <v>0</v>
          </cell>
          <cell r="G510">
            <v>0</v>
          </cell>
          <cell r="H510">
            <v>0</v>
          </cell>
          <cell r="I510">
            <v>0</v>
          </cell>
          <cell r="J510">
            <v>0</v>
          </cell>
          <cell r="K510">
            <v>0</v>
          </cell>
        </row>
        <row r="511">
          <cell r="C511">
            <v>0</v>
          </cell>
          <cell r="D511">
            <v>0</v>
          </cell>
          <cell r="E511">
            <v>0</v>
          </cell>
          <cell r="F511">
            <v>0</v>
          </cell>
          <cell r="G511">
            <v>0</v>
          </cell>
          <cell r="H511">
            <v>0</v>
          </cell>
          <cell r="I511">
            <v>0</v>
          </cell>
          <cell r="J511">
            <v>0</v>
          </cell>
          <cell r="K511">
            <v>0</v>
          </cell>
        </row>
        <row r="512">
          <cell r="C512">
            <v>0</v>
          </cell>
          <cell r="D512">
            <v>0</v>
          </cell>
          <cell r="E512">
            <v>0</v>
          </cell>
          <cell r="F512">
            <v>0</v>
          </cell>
          <cell r="G512">
            <v>0</v>
          </cell>
          <cell r="H512">
            <v>0</v>
          </cell>
          <cell r="I512">
            <v>0</v>
          </cell>
          <cell r="J512">
            <v>0</v>
          </cell>
          <cell r="K512">
            <v>0</v>
          </cell>
        </row>
        <row r="513">
          <cell r="C513">
            <v>0</v>
          </cell>
          <cell r="D513">
            <v>0</v>
          </cell>
          <cell r="E513">
            <v>0</v>
          </cell>
          <cell r="F513">
            <v>0</v>
          </cell>
          <cell r="G513">
            <v>0</v>
          </cell>
          <cell r="H513">
            <v>0</v>
          </cell>
          <cell r="I513">
            <v>0</v>
          </cell>
          <cell r="J513">
            <v>0</v>
          </cell>
          <cell r="K513">
            <v>0</v>
          </cell>
        </row>
        <row r="514">
          <cell r="C514">
            <v>0</v>
          </cell>
          <cell r="D514">
            <v>0</v>
          </cell>
          <cell r="E514">
            <v>0</v>
          </cell>
          <cell r="F514">
            <v>0</v>
          </cell>
          <cell r="G514">
            <v>0</v>
          </cell>
          <cell r="H514">
            <v>0</v>
          </cell>
          <cell r="I514">
            <v>0</v>
          </cell>
          <cell r="J514">
            <v>0</v>
          </cell>
          <cell r="K514">
            <v>0</v>
          </cell>
        </row>
        <row r="515">
          <cell r="C515">
            <v>0</v>
          </cell>
          <cell r="D515">
            <v>0</v>
          </cell>
          <cell r="E515">
            <v>0</v>
          </cell>
          <cell r="F515">
            <v>0</v>
          </cell>
          <cell r="G515">
            <v>0</v>
          </cell>
          <cell r="H515">
            <v>0</v>
          </cell>
          <cell r="I515">
            <v>0</v>
          </cell>
          <cell r="J515">
            <v>0</v>
          </cell>
          <cell r="K515">
            <v>0</v>
          </cell>
        </row>
        <row r="516">
          <cell r="C516">
            <v>0</v>
          </cell>
          <cell r="D516">
            <v>0</v>
          </cell>
          <cell r="E516">
            <v>0</v>
          </cell>
          <cell r="F516">
            <v>0</v>
          </cell>
          <cell r="G516">
            <v>0</v>
          </cell>
          <cell r="H516">
            <v>0</v>
          </cell>
          <cell r="I516">
            <v>0</v>
          </cell>
          <cell r="J516">
            <v>0</v>
          </cell>
          <cell r="K516">
            <v>0</v>
          </cell>
        </row>
        <row r="517">
          <cell r="C517">
            <v>0</v>
          </cell>
          <cell r="D517">
            <v>0</v>
          </cell>
          <cell r="E517">
            <v>0</v>
          </cell>
          <cell r="F517">
            <v>0</v>
          </cell>
          <cell r="G517">
            <v>0</v>
          </cell>
          <cell r="H517">
            <v>0</v>
          </cell>
          <cell r="I517">
            <v>0</v>
          </cell>
          <cell r="J517">
            <v>0</v>
          </cell>
          <cell r="K517">
            <v>0</v>
          </cell>
        </row>
        <row r="518">
          <cell r="C518">
            <v>0</v>
          </cell>
          <cell r="D518">
            <v>0</v>
          </cell>
          <cell r="E518">
            <v>0</v>
          </cell>
          <cell r="F518">
            <v>0</v>
          </cell>
          <cell r="G518">
            <v>0</v>
          </cell>
          <cell r="H518">
            <v>0</v>
          </cell>
          <cell r="I518">
            <v>0</v>
          </cell>
          <cell r="J518">
            <v>0</v>
          </cell>
          <cell r="K518">
            <v>0</v>
          </cell>
        </row>
        <row r="519">
          <cell r="C519">
            <v>0</v>
          </cell>
          <cell r="D519">
            <v>0</v>
          </cell>
          <cell r="E519">
            <v>0</v>
          </cell>
          <cell r="F519">
            <v>0</v>
          </cell>
          <cell r="G519">
            <v>0</v>
          </cell>
          <cell r="H519">
            <v>0</v>
          </cell>
          <cell r="I519">
            <v>0</v>
          </cell>
          <cell r="J519">
            <v>0</v>
          </cell>
          <cell r="K519">
            <v>0</v>
          </cell>
        </row>
        <row r="520">
          <cell r="C520">
            <v>0</v>
          </cell>
          <cell r="D520">
            <v>0</v>
          </cell>
          <cell r="E520">
            <v>0</v>
          </cell>
          <cell r="F520">
            <v>0</v>
          </cell>
          <cell r="G520">
            <v>0</v>
          </cell>
          <cell r="H520">
            <v>0</v>
          </cell>
          <cell r="I520">
            <v>0</v>
          </cell>
          <cell r="J520">
            <v>0</v>
          </cell>
          <cell r="K520">
            <v>0</v>
          </cell>
        </row>
        <row r="521">
          <cell r="C521">
            <v>0</v>
          </cell>
          <cell r="D521">
            <v>0</v>
          </cell>
          <cell r="E521">
            <v>0</v>
          </cell>
          <cell r="F521">
            <v>0</v>
          </cell>
          <cell r="G521">
            <v>0</v>
          </cell>
          <cell r="H521">
            <v>0</v>
          </cell>
          <cell r="I521">
            <v>0</v>
          </cell>
          <cell r="J521">
            <v>0</v>
          </cell>
          <cell r="K521">
            <v>0</v>
          </cell>
        </row>
        <row r="522">
          <cell r="C522">
            <v>0</v>
          </cell>
          <cell r="D522">
            <v>0</v>
          </cell>
          <cell r="E522">
            <v>0</v>
          </cell>
          <cell r="F522">
            <v>0</v>
          </cell>
          <cell r="G522">
            <v>0</v>
          </cell>
          <cell r="H522">
            <v>0</v>
          </cell>
          <cell r="I522">
            <v>0</v>
          </cell>
          <cell r="J522">
            <v>0</v>
          </cell>
          <cell r="K522">
            <v>0</v>
          </cell>
        </row>
        <row r="523">
          <cell r="C523">
            <v>0</v>
          </cell>
          <cell r="D523">
            <v>0</v>
          </cell>
          <cell r="E523">
            <v>0</v>
          </cell>
          <cell r="F523">
            <v>0</v>
          </cell>
          <cell r="G523">
            <v>0</v>
          </cell>
          <cell r="H523">
            <v>0</v>
          </cell>
          <cell r="I523">
            <v>0</v>
          </cell>
          <cell r="J523">
            <v>0</v>
          </cell>
          <cell r="K523">
            <v>0</v>
          </cell>
        </row>
        <row r="524">
          <cell r="C524">
            <v>0</v>
          </cell>
          <cell r="D524">
            <v>0</v>
          </cell>
          <cell r="E524">
            <v>0</v>
          </cell>
          <cell r="F524">
            <v>0</v>
          </cell>
          <cell r="G524">
            <v>0</v>
          </cell>
          <cell r="H524">
            <v>0</v>
          </cell>
          <cell r="I524">
            <v>0</v>
          </cell>
          <cell r="J524">
            <v>0</v>
          </cell>
          <cell r="K524">
            <v>0</v>
          </cell>
        </row>
        <row r="525">
          <cell r="C525">
            <v>0</v>
          </cell>
          <cell r="D525">
            <v>0</v>
          </cell>
          <cell r="E525">
            <v>0</v>
          </cell>
          <cell r="F525">
            <v>0</v>
          </cell>
          <cell r="G525">
            <v>0</v>
          </cell>
          <cell r="H525">
            <v>0</v>
          </cell>
          <cell r="I525">
            <v>0</v>
          </cell>
          <cell r="J525">
            <v>0</v>
          </cell>
          <cell r="K525">
            <v>0</v>
          </cell>
        </row>
        <row r="526">
          <cell r="C526">
            <v>0</v>
          </cell>
          <cell r="D526">
            <v>0</v>
          </cell>
          <cell r="E526">
            <v>0</v>
          </cell>
          <cell r="F526">
            <v>0</v>
          </cell>
          <cell r="G526">
            <v>0</v>
          </cell>
          <cell r="H526">
            <v>0</v>
          </cell>
          <cell r="I526">
            <v>0</v>
          </cell>
          <cell r="J526">
            <v>0</v>
          </cell>
          <cell r="K526">
            <v>0</v>
          </cell>
        </row>
        <row r="527">
          <cell r="C527">
            <v>0</v>
          </cell>
          <cell r="D527">
            <v>0</v>
          </cell>
          <cell r="E527">
            <v>0</v>
          </cell>
          <cell r="F527">
            <v>0</v>
          </cell>
          <cell r="G527">
            <v>0</v>
          </cell>
          <cell r="H527">
            <v>0</v>
          </cell>
          <cell r="I527">
            <v>0</v>
          </cell>
          <cell r="J527">
            <v>0</v>
          </cell>
          <cell r="K527">
            <v>0</v>
          </cell>
        </row>
        <row r="528">
          <cell r="C528">
            <v>0</v>
          </cell>
          <cell r="D528">
            <v>0</v>
          </cell>
          <cell r="E528">
            <v>0</v>
          </cell>
          <cell r="F528">
            <v>0</v>
          </cell>
          <cell r="G528">
            <v>0</v>
          </cell>
          <cell r="H528">
            <v>0</v>
          </cell>
          <cell r="I528">
            <v>0</v>
          </cell>
          <cell r="J528">
            <v>0</v>
          </cell>
          <cell r="K528">
            <v>0</v>
          </cell>
        </row>
        <row r="529">
          <cell r="C529">
            <v>0</v>
          </cell>
          <cell r="D529">
            <v>0</v>
          </cell>
          <cell r="E529">
            <v>0</v>
          </cell>
          <cell r="F529">
            <v>0</v>
          </cell>
          <cell r="G529">
            <v>0</v>
          </cell>
          <cell r="H529">
            <v>0</v>
          </cell>
          <cell r="I529">
            <v>0</v>
          </cell>
          <cell r="J529">
            <v>0</v>
          </cell>
          <cell r="K529">
            <v>0</v>
          </cell>
        </row>
        <row r="530">
          <cell r="C530">
            <v>0</v>
          </cell>
          <cell r="D530">
            <v>0</v>
          </cell>
          <cell r="E530">
            <v>0</v>
          </cell>
          <cell r="F530">
            <v>0</v>
          </cell>
          <cell r="G530">
            <v>0</v>
          </cell>
          <cell r="H530">
            <v>0</v>
          </cell>
          <cell r="I530">
            <v>0</v>
          </cell>
          <cell r="J530">
            <v>0</v>
          </cell>
          <cell r="K530">
            <v>0</v>
          </cell>
        </row>
        <row r="531">
          <cell r="C531">
            <v>0</v>
          </cell>
          <cell r="D531">
            <v>0</v>
          </cell>
          <cell r="E531">
            <v>0</v>
          </cell>
          <cell r="F531">
            <v>0</v>
          </cell>
          <cell r="G531">
            <v>0</v>
          </cell>
          <cell r="H531">
            <v>0</v>
          </cell>
          <cell r="I531">
            <v>0</v>
          </cell>
          <cell r="J531">
            <v>0</v>
          </cell>
          <cell r="K531">
            <v>0</v>
          </cell>
        </row>
        <row r="532">
          <cell r="C532">
            <v>0</v>
          </cell>
          <cell r="D532">
            <v>0</v>
          </cell>
          <cell r="E532">
            <v>0</v>
          </cell>
          <cell r="F532">
            <v>0</v>
          </cell>
          <cell r="G532">
            <v>0</v>
          </cell>
          <cell r="H532">
            <v>0</v>
          </cell>
          <cell r="I532">
            <v>0</v>
          </cell>
          <cell r="J532">
            <v>0</v>
          </cell>
          <cell r="K532">
            <v>0</v>
          </cell>
        </row>
        <row r="533">
          <cell r="C533">
            <v>0</v>
          </cell>
          <cell r="D533">
            <v>0</v>
          </cell>
          <cell r="E533">
            <v>0</v>
          </cell>
          <cell r="F533">
            <v>0</v>
          </cell>
          <cell r="G533">
            <v>0</v>
          </cell>
          <cell r="H533">
            <v>0</v>
          </cell>
          <cell r="I533">
            <v>0</v>
          </cell>
          <cell r="J533">
            <v>0</v>
          </cell>
          <cell r="K533">
            <v>0</v>
          </cell>
        </row>
        <row r="534">
          <cell r="C534">
            <v>0</v>
          </cell>
          <cell r="D534">
            <v>0</v>
          </cell>
          <cell r="E534">
            <v>0</v>
          </cell>
          <cell r="F534">
            <v>0</v>
          </cell>
          <cell r="G534">
            <v>0</v>
          </cell>
          <cell r="H534">
            <v>0</v>
          </cell>
          <cell r="I534">
            <v>0</v>
          </cell>
          <cell r="J534">
            <v>0</v>
          </cell>
          <cell r="K534">
            <v>0</v>
          </cell>
        </row>
        <row r="535">
          <cell r="C535">
            <v>0</v>
          </cell>
          <cell r="D535">
            <v>0</v>
          </cell>
          <cell r="E535">
            <v>0</v>
          </cell>
          <cell r="F535">
            <v>0</v>
          </cell>
          <cell r="G535">
            <v>0</v>
          </cell>
          <cell r="H535">
            <v>0</v>
          </cell>
          <cell r="I535">
            <v>0</v>
          </cell>
          <cell r="J535">
            <v>0</v>
          </cell>
          <cell r="K535">
            <v>0</v>
          </cell>
        </row>
        <row r="536">
          <cell r="C536">
            <v>0</v>
          </cell>
          <cell r="D536">
            <v>0</v>
          </cell>
          <cell r="E536">
            <v>0</v>
          </cell>
          <cell r="F536">
            <v>0</v>
          </cell>
          <cell r="G536">
            <v>0</v>
          </cell>
          <cell r="H536">
            <v>0</v>
          </cell>
          <cell r="I536">
            <v>0</v>
          </cell>
          <cell r="J536">
            <v>0</v>
          </cell>
          <cell r="K536">
            <v>0</v>
          </cell>
        </row>
        <row r="537">
          <cell r="C537">
            <v>0</v>
          </cell>
          <cell r="D537">
            <v>0</v>
          </cell>
          <cell r="E537">
            <v>0</v>
          </cell>
          <cell r="F537">
            <v>0</v>
          </cell>
          <cell r="G537">
            <v>0</v>
          </cell>
          <cell r="H537">
            <v>0</v>
          </cell>
          <cell r="I537">
            <v>0</v>
          </cell>
          <cell r="J537">
            <v>0</v>
          </cell>
          <cell r="K537">
            <v>0</v>
          </cell>
        </row>
        <row r="538">
          <cell r="C538">
            <v>0</v>
          </cell>
          <cell r="D538">
            <v>0</v>
          </cell>
          <cell r="E538">
            <v>0</v>
          </cell>
          <cell r="F538">
            <v>0</v>
          </cell>
          <cell r="G538">
            <v>0</v>
          </cell>
          <cell r="H538">
            <v>0</v>
          </cell>
          <cell r="I538">
            <v>0</v>
          </cell>
          <cell r="J538">
            <v>0</v>
          </cell>
          <cell r="K538">
            <v>0</v>
          </cell>
        </row>
        <row r="539">
          <cell r="C539">
            <v>0</v>
          </cell>
          <cell r="D539">
            <v>0</v>
          </cell>
          <cell r="E539">
            <v>0</v>
          </cell>
          <cell r="F539">
            <v>0</v>
          </cell>
          <cell r="G539">
            <v>0</v>
          </cell>
          <cell r="H539">
            <v>0</v>
          </cell>
          <cell r="I539">
            <v>0</v>
          </cell>
          <cell r="J539">
            <v>0</v>
          </cell>
          <cell r="K539">
            <v>0</v>
          </cell>
        </row>
        <row r="540">
          <cell r="C540">
            <v>0</v>
          </cell>
          <cell r="D540">
            <v>0</v>
          </cell>
          <cell r="E540">
            <v>0</v>
          </cell>
          <cell r="F540">
            <v>0</v>
          </cell>
          <cell r="G540">
            <v>0</v>
          </cell>
          <cell r="H540">
            <v>0</v>
          </cell>
          <cell r="I540">
            <v>0</v>
          </cell>
          <cell r="J540">
            <v>0</v>
          </cell>
          <cell r="K540">
            <v>0</v>
          </cell>
        </row>
        <row r="541">
          <cell r="C541">
            <v>0</v>
          </cell>
          <cell r="D541">
            <v>0</v>
          </cell>
          <cell r="E541">
            <v>0</v>
          </cell>
          <cell r="F541">
            <v>0</v>
          </cell>
          <cell r="G541">
            <v>0</v>
          </cell>
          <cell r="H541">
            <v>0</v>
          </cell>
          <cell r="I541">
            <v>0</v>
          </cell>
          <cell r="J541">
            <v>0</v>
          </cell>
          <cell r="K541">
            <v>0</v>
          </cell>
        </row>
        <row r="542">
          <cell r="C542">
            <v>0</v>
          </cell>
          <cell r="D542">
            <v>0</v>
          </cell>
          <cell r="E542">
            <v>0</v>
          </cell>
          <cell r="F542">
            <v>0</v>
          </cell>
          <cell r="G542">
            <v>0</v>
          </cell>
          <cell r="H542">
            <v>0</v>
          </cell>
          <cell r="I542">
            <v>0</v>
          </cell>
          <cell r="J542">
            <v>0</v>
          </cell>
          <cell r="K542">
            <v>0</v>
          </cell>
        </row>
        <row r="543">
          <cell r="C543">
            <v>0</v>
          </cell>
          <cell r="D543">
            <v>0</v>
          </cell>
          <cell r="E543">
            <v>0</v>
          </cell>
          <cell r="F543">
            <v>0</v>
          </cell>
          <cell r="G543">
            <v>0</v>
          </cell>
          <cell r="H543">
            <v>0</v>
          </cell>
          <cell r="I543">
            <v>0</v>
          </cell>
          <cell r="J543">
            <v>0</v>
          </cell>
          <cell r="K543">
            <v>0</v>
          </cell>
        </row>
        <row r="544">
          <cell r="C544">
            <v>0</v>
          </cell>
          <cell r="D544">
            <v>0</v>
          </cell>
          <cell r="E544">
            <v>0</v>
          </cell>
          <cell r="F544">
            <v>0</v>
          </cell>
          <cell r="G544">
            <v>0</v>
          </cell>
          <cell r="H544">
            <v>0</v>
          </cell>
          <cell r="I544">
            <v>0</v>
          </cell>
          <cell r="J544">
            <v>0</v>
          </cell>
          <cell r="K544">
            <v>0</v>
          </cell>
        </row>
        <row r="545">
          <cell r="C545">
            <v>0</v>
          </cell>
          <cell r="D545">
            <v>0</v>
          </cell>
          <cell r="E545">
            <v>0</v>
          </cell>
          <cell r="F545">
            <v>0</v>
          </cell>
          <cell r="G545">
            <v>0</v>
          </cell>
          <cell r="H545">
            <v>0</v>
          </cell>
          <cell r="I545">
            <v>0</v>
          </cell>
          <cell r="J545">
            <v>0</v>
          </cell>
          <cell r="K545">
            <v>0</v>
          </cell>
        </row>
        <row r="546">
          <cell r="C546">
            <v>0</v>
          </cell>
          <cell r="D546">
            <v>0</v>
          </cell>
          <cell r="E546">
            <v>0</v>
          </cell>
          <cell r="F546">
            <v>0</v>
          </cell>
          <cell r="G546">
            <v>0</v>
          </cell>
          <cell r="H546">
            <v>0</v>
          </cell>
          <cell r="I546">
            <v>0</v>
          </cell>
          <cell r="J546">
            <v>0</v>
          </cell>
          <cell r="K546">
            <v>0</v>
          </cell>
        </row>
        <row r="547">
          <cell r="C547">
            <v>0</v>
          </cell>
          <cell r="D547">
            <v>0</v>
          </cell>
          <cell r="E547">
            <v>0</v>
          </cell>
          <cell r="F547">
            <v>0</v>
          </cell>
          <cell r="G547">
            <v>0</v>
          </cell>
          <cell r="H547">
            <v>0</v>
          </cell>
          <cell r="I547">
            <v>0</v>
          </cell>
          <cell r="J547">
            <v>0</v>
          </cell>
          <cell r="K547">
            <v>0</v>
          </cell>
        </row>
        <row r="548">
          <cell r="C548">
            <v>0</v>
          </cell>
          <cell r="D548">
            <v>0</v>
          </cell>
          <cell r="E548">
            <v>0</v>
          </cell>
          <cell r="F548">
            <v>0</v>
          </cell>
          <cell r="G548">
            <v>0</v>
          </cell>
          <cell r="H548">
            <v>0</v>
          </cell>
          <cell r="I548">
            <v>0</v>
          </cell>
          <cell r="J548">
            <v>0</v>
          </cell>
          <cell r="K548">
            <v>0</v>
          </cell>
        </row>
        <row r="549">
          <cell r="C549">
            <v>0</v>
          </cell>
          <cell r="D549">
            <v>0</v>
          </cell>
          <cell r="E549">
            <v>0</v>
          </cell>
          <cell r="F549">
            <v>0</v>
          </cell>
          <cell r="G549">
            <v>0</v>
          </cell>
          <cell r="H549">
            <v>0</v>
          </cell>
          <cell r="I549">
            <v>0</v>
          </cell>
          <cell r="J549">
            <v>0</v>
          </cell>
          <cell r="K549">
            <v>0</v>
          </cell>
        </row>
        <row r="550">
          <cell r="C550">
            <v>0</v>
          </cell>
          <cell r="D550">
            <v>0</v>
          </cell>
          <cell r="E550">
            <v>0</v>
          </cell>
          <cell r="F550">
            <v>0</v>
          </cell>
          <cell r="G550">
            <v>0</v>
          </cell>
          <cell r="H550">
            <v>0</v>
          </cell>
          <cell r="I550">
            <v>0</v>
          </cell>
          <cell r="J550">
            <v>0</v>
          </cell>
          <cell r="K550">
            <v>0</v>
          </cell>
        </row>
        <row r="551">
          <cell r="C551">
            <v>0</v>
          </cell>
          <cell r="D551">
            <v>0</v>
          </cell>
          <cell r="E551">
            <v>0</v>
          </cell>
          <cell r="F551">
            <v>0</v>
          </cell>
          <cell r="G551">
            <v>0</v>
          </cell>
          <cell r="H551">
            <v>0</v>
          </cell>
          <cell r="I551">
            <v>0</v>
          </cell>
          <cell r="J551">
            <v>0</v>
          </cell>
          <cell r="K551">
            <v>0</v>
          </cell>
        </row>
        <row r="552">
          <cell r="C552">
            <v>0</v>
          </cell>
          <cell r="D552">
            <v>0</v>
          </cell>
          <cell r="E552">
            <v>0</v>
          </cell>
          <cell r="F552">
            <v>0</v>
          </cell>
          <cell r="G552">
            <v>0</v>
          </cell>
          <cell r="H552">
            <v>0</v>
          </cell>
          <cell r="I552">
            <v>0</v>
          </cell>
          <cell r="J552">
            <v>0</v>
          </cell>
          <cell r="K552">
            <v>0</v>
          </cell>
        </row>
        <row r="553">
          <cell r="C553">
            <v>0</v>
          </cell>
          <cell r="D553">
            <v>0</v>
          </cell>
          <cell r="E553">
            <v>0</v>
          </cell>
          <cell r="F553">
            <v>0</v>
          </cell>
          <cell r="G553">
            <v>0</v>
          </cell>
          <cell r="H553">
            <v>0</v>
          </cell>
          <cell r="I553">
            <v>0</v>
          </cell>
          <cell r="J553">
            <v>0</v>
          </cell>
          <cell r="K553">
            <v>0</v>
          </cell>
        </row>
        <row r="554">
          <cell r="C554">
            <v>0</v>
          </cell>
          <cell r="D554">
            <v>0</v>
          </cell>
          <cell r="E554">
            <v>0</v>
          </cell>
          <cell r="F554">
            <v>0</v>
          </cell>
          <cell r="G554">
            <v>0</v>
          </cell>
          <cell r="H554">
            <v>0</v>
          </cell>
          <cell r="I554">
            <v>0</v>
          </cell>
          <cell r="J554">
            <v>0</v>
          </cell>
          <cell r="K554">
            <v>0</v>
          </cell>
        </row>
        <row r="555">
          <cell r="C555">
            <v>0</v>
          </cell>
          <cell r="D555">
            <v>0</v>
          </cell>
          <cell r="E555">
            <v>0</v>
          </cell>
          <cell r="F555">
            <v>0</v>
          </cell>
          <cell r="G555">
            <v>0</v>
          </cell>
          <cell r="H555">
            <v>0</v>
          </cell>
          <cell r="I555">
            <v>0</v>
          </cell>
          <cell r="J555">
            <v>0</v>
          </cell>
          <cell r="K555">
            <v>0</v>
          </cell>
        </row>
        <row r="556">
          <cell r="C556">
            <v>0</v>
          </cell>
          <cell r="D556">
            <v>0</v>
          </cell>
          <cell r="E556">
            <v>0</v>
          </cell>
          <cell r="F556">
            <v>0</v>
          </cell>
          <cell r="G556">
            <v>0</v>
          </cell>
          <cell r="H556">
            <v>0</v>
          </cell>
          <cell r="I556">
            <v>0</v>
          </cell>
          <cell r="J556">
            <v>0</v>
          </cell>
          <cell r="K556">
            <v>0</v>
          </cell>
        </row>
        <row r="557">
          <cell r="C557">
            <v>0</v>
          </cell>
          <cell r="D557">
            <v>0</v>
          </cell>
          <cell r="E557">
            <v>0</v>
          </cell>
          <cell r="F557">
            <v>0</v>
          </cell>
          <cell r="G557">
            <v>0</v>
          </cell>
          <cell r="H557">
            <v>0</v>
          </cell>
          <cell r="I557">
            <v>0</v>
          </cell>
          <cell r="J557">
            <v>0</v>
          </cell>
          <cell r="K557">
            <v>0</v>
          </cell>
        </row>
        <row r="558">
          <cell r="C558">
            <v>0</v>
          </cell>
          <cell r="D558">
            <v>0</v>
          </cell>
          <cell r="E558">
            <v>0</v>
          </cell>
          <cell r="F558">
            <v>0</v>
          </cell>
          <cell r="G558">
            <v>0</v>
          </cell>
          <cell r="H558">
            <v>0</v>
          </cell>
          <cell r="I558">
            <v>0</v>
          </cell>
          <cell r="J558">
            <v>0</v>
          </cell>
          <cell r="K558">
            <v>0</v>
          </cell>
        </row>
        <row r="559">
          <cell r="C559">
            <v>0</v>
          </cell>
          <cell r="D559">
            <v>0</v>
          </cell>
          <cell r="E559">
            <v>0</v>
          </cell>
          <cell r="F559">
            <v>0</v>
          </cell>
          <cell r="G559">
            <v>0</v>
          </cell>
          <cell r="H559">
            <v>0</v>
          </cell>
          <cell r="I559">
            <v>0</v>
          </cell>
          <cell r="J559">
            <v>0</v>
          </cell>
          <cell r="K559">
            <v>0</v>
          </cell>
        </row>
        <row r="560">
          <cell r="C560">
            <v>0</v>
          </cell>
          <cell r="D560">
            <v>0</v>
          </cell>
          <cell r="E560">
            <v>0</v>
          </cell>
          <cell r="F560">
            <v>0</v>
          </cell>
          <cell r="G560">
            <v>0</v>
          </cell>
          <cell r="H560">
            <v>0</v>
          </cell>
          <cell r="I560">
            <v>0</v>
          </cell>
          <cell r="J560">
            <v>0</v>
          </cell>
          <cell r="K560">
            <v>0</v>
          </cell>
        </row>
        <row r="561">
          <cell r="C561">
            <v>0</v>
          </cell>
          <cell r="D561">
            <v>0</v>
          </cell>
          <cell r="E561">
            <v>0</v>
          </cell>
          <cell r="F561">
            <v>0</v>
          </cell>
          <cell r="G561">
            <v>0</v>
          </cell>
          <cell r="H561">
            <v>0</v>
          </cell>
          <cell r="I561">
            <v>0</v>
          </cell>
          <cell r="J561">
            <v>0</v>
          </cell>
          <cell r="K561">
            <v>0</v>
          </cell>
        </row>
        <row r="562">
          <cell r="C562">
            <v>0</v>
          </cell>
          <cell r="D562">
            <v>0</v>
          </cell>
          <cell r="E562">
            <v>0</v>
          </cell>
          <cell r="F562">
            <v>0</v>
          </cell>
          <cell r="G562">
            <v>0</v>
          </cell>
          <cell r="H562">
            <v>0</v>
          </cell>
          <cell r="I562">
            <v>0</v>
          </cell>
          <cell r="J562">
            <v>0</v>
          </cell>
          <cell r="K562">
            <v>0</v>
          </cell>
        </row>
        <row r="563">
          <cell r="C563">
            <v>0</v>
          </cell>
          <cell r="D563">
            <v>0</v>
          </cell>
          <cell r="E563">
            <v>0</v>
          </cell>
          <cell r="F563">
            <v>0</v>
          </cell>
          <cell r="G563">
            <v>0</v>
          </cell>
          <cell r="H563">
            <v>0</v>
          </cell>
          <cell r="I563">
            <v>0</v>
          </cell>
          <cell r="J563">
            <v>0</v>
          </cell>
          <cell r="K563">
            <v>0</v>
          </cell>
        </row>
        <row r="564">
          <cell r="C564">
            <v>0</v>
          </cell>
          <cell r="D564">
            <v>0</v>
          </cell>
          <cell r="E564">
            <v>0</v>
          </cell>
          <cell r="F564">
            <v>0</v>
          </cell>
          <cell r="G564">
            <v>0</v>
          </cell>
          <cell r="H564">
            <v>0</v>
          </cell>
          <cell r="I564">
            <v>0</v>
          </cell>
          <cell r="J564">
            <v>0</v>
          </cell>
          <cell r="K564">
            <v>0</v>
          </cell>
        </row>
        <row r="565">
          <cell r="C565">
            <v>0</v>
          </cell>
          <cell r="D565">
            <v>0</v>
          </cell>
          <cell r="E565">
            <v>0</v>
          </cell>
          <cell r="F565">
            <v>0</v>
          </cell>
          <cell r="G565">
            <v>0</v>
          </cell>
          <cell r="H565">
            <v>0</v>
          </cell>
          <cell r="I565">
            <v>0</v>
          </cell>
          <cell r="J565">
            <v>0</v>
          </cell>
          <cell r="K565">
            <v>0</v>
          </cell>
        </row>
        <row r="566">
          <cell r="C566">
            <v>0</v>
          </cell>
          <cell r="D566">
            <v>0</v>
          </cell>
          <cell r="E566">
            <v>0</v>
          </cell>
          <cell r="F566">
            <v>0</v>
          </cell>
          <cell r="G566">
            <v>0</v>
          </cell>
          <cell r="H566">
            <v>0</v>
          </cell>
          <cell r="I566">
            <v>0</v>
          </cell>
          <cell r="J566">
            <v>0</v>
          </cell>
          <cell r="K566">
            <v>0</v>
          </cell>
        </row>
        <row r="567">
          <cell r="C567">
            <v>0</v>
          </cell>
          <cell r="D567">
            <v>0</v>
          </cell>
          <cell r="E567">
            <v>0</v>
          </cell>
          <cell r="F567">
            <v>0</v>
          </cell>
          <cell r="G567">
            <v>0</v>
          </cell>
          <cell r="H567">
            <v>0</v>
          </cell>
          <cell r="I567">
            <v>0</v>
          </cell>
          <cell r="J567">
            <v>0</v>
          </cell>
          <cell r="K567">
            <v>0</v>
          </cell>
        </row>
        <row r="568">
          <cell r="C568">
            <v>0</v>
          </cell>
          <cell r="D568">
            <v>0</v>
          </cell>
          <cell r="E568">
            <v>0</v>
          </cell>
          <cell r="F568">
            <v>0</v>
          </cell>
          <cell r="G568">
            <v>0</v>
          </cell>
          <cell r="H568">
            <v>0</v>
          </cell>
          <cell r="I568">
            <v>0</v>
          </cell>
          <cell r="J568">
            <v>0</v>
          </cell>
          <cell r="K568">
            <v>0</v>
          </cell>
        </row>
        <row r="569">
          <cell r="C569">
            <v>0</v>
          </cell>
          <cell r="D569">
            <v>0</v>
          </cell>
          <cell r="E569">
            <v>0</v>
          </cell>
          <cell r="F569">
            <v>0</v>
          </cell>
          <cell r="G569">
            <v>0</v>
          </cell>
          <cell r="H569">
            <v>0</v>
          </cell>
          <cell r="I569">
            <v>0</v>
          </cell>
          <cell r="J569">
            <v>0</v>
          </cell>
          <cell r="K569">
            <v>0</v>
          </cell>
        </row>
        <row r="570">
          <cell r="C570">
            <v>0</v>
          </cell>
          <cell r="D570">
            <v>0</v>
          </cell>
          <cell r="E570">
            <v>0</v>
          </cell>
          <cell r="F570">
            <v>0</v>
          </cell>
          <cell r="G570">
            <v>0</v>
          </cell>
          <cell r="H570">
            <v>0</v>
          </cell>
          <cell r="I570">
            <v>0</v>
          </cell>
          <cell r="J570">
            <v>0</v>
          </cell>
          <cell r="K570">
            <v>0</v>
          </cell>
        </row>
        <row r="571">
          <cell r="C571">
            <v>0</v>
          </cell>
          <cell r="D571">
            <v>0</v>
          </cell>
          <cell r="E571">
            <v>0</v>
          </cell>
          <cell r="F571">
            <v>0</v>
          </cell>
          <cell r="G571">
            <v>0</v>
          </cell>
          <cell r="H571">
            <v>0</v>
          </cell>
          <cell r="I571">
            <v>0</v>
          </cell>
          <cell r="J571">
            <v>0</v>
          </cell>
          <cell r="K571">
            <v>0</v>
          </cell>
        </row>
        <row r="572">
          <cell r="C572">
            <v>0</v>
          </cell>
          <cell r="D572">
            <v>0</v>
          </cell>
          <cell r="E572">
            <v>0</v>
          </cell>
          <cell r="F572">
            <v>0</v>
          </cell>
          <cell r="G572">
            <v>0</v>
          </cell>
          <cell r="H572">
            <v>0</v>
          </cell>
          <cell r="I572">
            <v>0</v>
          </cell>
          <cell r="J572">
            <v>0</v>
          </cell>
          <cell r="K572">
            <v>0</v>
          </cell>
        </row>
        <row r="573">
          <cell r="C573">
            <v>0</v>
          </cell>
          <cell r="D573">
            <v>0</v>
          </cell>
          <cell r="E573">
            <v>0</v>
          </cell>
          <cell r="F573">
            <v>0</v>
          </cell>
          <cell r="G573">
            <v>0</v>
          </cell>
          <cell r="H573">
            <v>0</v>
          </cell>
          <cell r="I573">
            <v>0</v>
          </cell>
          <cell r="J573">
            <v>0</v>
          </cell>
          <cell r="K573">
            <v>0</v>
          </cell>
        </row>
        <row r="574">
          <cell r="C574">
            <v>0</v>
          </cell>
          <cell r="D574">
            <v>0</v>
          </cell>
          <cell r="E574">
            <v>0</v>
          </cell>
          <cell r="F574">
            <v>0</v>
          </cell>
          <cell r="G574">
            <v>0</v>
          </cell>
          <cell r="H574">
            <v>0</v>
          </cell>
          <cell r="I574">
            <v>0</v>
          </cell>
          <cell r="J574">
            <v>0</v>
          </cell>
          <cell r="K574">
            <v>0</v>
          </cell>
        </row>
        <row r="575">
          <cell r="C575">
            <v>0</v>
          </cell>
          <cell r="D575">
            <v>0</v>
          </cell>
          <cell r="E575">
            <v>0</v>
          </cell>
          <cell r="F575">
            <v>0</v>
          </cell>
          <cell r="G575">
            <v>0</v>
          </cell>
          <cell r="H575">
            <v>0</v>
          </cell>
          <cell r="I575">
            <v>0</v>
          </cell>
          <cell r="J575">
            <v>0</v>
          </cell>
          <cell r="K575">
            <v>0</v>
          </cell>
        </row>
        <row r="576">
          <cell r="C576">
            <v>0</v>
          </cell>
          <cell r="D576">
            <v>0</v>
          </cell>
          <cell r="E576">
            <v>0</v>
          </cell>
          <cell r="F576">
            <v>0</v>
          </cell>
          <cell r="G576">
            <v>0</v>
          </cell>
          <cell r="H576">
            <v>0</v>
          </cell>
          <cell r="I576">
            <v>0</v>
          </cell>
          <cell r="J576">
            <v>0</v>
          </cell>
          <cell r="K576">
            <v>0</v>
          </cell>
        </row>
        <row r="577">
          <cell r="C577">
            <v>0</v>
          </cell>
          <cell r="D577">
            <v>0</v>
          </cell>
          <cell r="E577">
            <v>0</v>
          </cell>
          <cell r="F577">
            <v>0</v>
          </cell>
          <cell r="G577">
            <v>0</v>
          </cell>
          <cell r="H577">
            <v>0</v>
          </cell>
          <cell r="I577">
            <v>0</v>
          </cell>
          <cell r="J577">
            <v>0</v>
          </cell>
          <cell r="K577">
            <v>0</v>
          </cell>
        </row>
        <row r="578">
          <cell r="C578">
            <v>0</v>
          </cell>
          <cell r="D578">
            <v>0</v>
          </cell>
          <cell r="E578">
            <v>0</v>
          </cell>
          <cell r="F578">
            <v>0</v>
          </cell>
          <cell r="G578">
            <v>0</v>
          </cell>
          <cell r="H578">
            <v>0</v>
          </cell>
          <cell r="I578">
            <v>0</v>
          </cell>
          <cell r="J578">
            <v>0</v>
          </cell>
          <cell r="K578">
            <v>0</v>
          </cell>
        </row>
        <row r="579">
          <cell r="C579">
            <v>0</v>
          </cell>
          <cell r="D579">
            <v>0</v>
          </cell>
          <cell r="E579">
            <v>0</v>
          </cell>
          <cell r="F579">
            <v>0</v>
          </cell>
          <cell r="G579">
            <v>0</v>
          </cell>
          <cell r="H579">
            <v>0</v>
          </cell>
          <cell r="I579">
            <v>0</v>
          </cell>
          <cell r="J579">
            <v>0</v>
          </cell>
          <cell r="K579">
            <v>0</v>
          </cell>
        </row>
        <row r="580">
          <cell r="C580">
            <v>0</v>
          </cell>
          <cell r="D580">
            <v>0</v>
          </cell>
          <cell r="E580">
            <v>0</v>
          </cell>
          <cell r="F580">
            <v>0</v>
          </cell>
          <cell r="G580">
            <v>0</v>
          </cell>
          <cell r="H580">
            <v>0</v>
          </cell>
          <cell r="I580">
            <v>0</v>
          </cell>
          <cell r="J580">
            <v>0</v>
          </cell>
          <cell r="K580">
            <v>0</v>
          </cell>
        </row>
        <row r="581">
          <cell r="C581">
            <v>0</v>
          </cell>
          <cell r="D581">
            <v>0</v>
          </cell>
          <cell r="E581">
            <v>0</v>
          </cell>
          <cell r="F581">
            <v>0</v>
          </cell>
          <cell r="G581">
            <v>0</v>
          </cell>
          <cell r="H581">
            <v>0</v>
          </cell>
          <cell r="I581">
            <v>0</v>
          </cell>
          <cell r="J581">
            <v>0</v>
          </cell>
          <cell r="K581">
            <v>0</v>
          </cell>
        </row>
        <row r="582">
          <cell r="C582">
            <v>0</v>
          </cell>
          <cell r="D582">
            <v>0</v>
          </cell>
          <cell r="E582">
            <v>0</v>
          </cell>
          <cell r="F582">
            <v>0</v>
          </cell>
          <cell r="G582">
            <v>0</v>
          </cell>
          <cell r="H582">
            <v>0</v>
          </cell>
          <cell r="I582">
            <v>0</v>
          </cell>
          <cell r="J582">
            <v>0</v>
          </cell>
          <cell r="K582">
            <v>0</v>
          </cell>
        </row>
        <row r="583">
          <cell r="C583">
            <v>0</v>
          </cell>
          <cell r="D583">
            <v>0</v>
          </cell>
          <cell r="E583">
            <v>0</v>
          </cell>
          <cell r="F583">
            <v>0</v>
          </cell>
          <cell r="G583">
            <v>0</v>
          </cell>
          <cell r="H583">
            <v>0</v>
          </cell>
          <cell r="I583">
            <v>0</v>
          </cell>
          <cell r="J583">
            <v>0</v>
          </cell>
          <cell r="K583">
            <v>0</v>
          </cell>
        </row>
        <row r="584">
          <cell r="C584">
            <v>0</v>
          </cell>
          <cell r="D584">
            <v>0</v>
          </cell>
          <cell r="E584">
            <v>0</v>
          </cell>
          <cell r="F584">
            <v>0</v>
          </cell>
          <cell r="G584">
            <v>0</v>
          </cell>
          <cell r="H584">
            <v>0</v>
          </cell>
          <cell r="I584">
            <v>0</v>
          </cell>
          <cell r="J584">
            <v>0</v>
          </cell>
          <cell r="K584">
            <v>0</v>
          </cell>
        </row>
        <row r="585">
          <cell r="C585">
            <v>0</v>
          </cell>
          <cell r="D585">
            <v>0</v>
          </cell>
          <cell r="E585">
            <v>0</v>
          </cell>
          <cell r="F585">
            <v>0</v>
          </cell>
          <cell r="G585">
            <v>0</v>
          </cell>
          <cell r="H585">
            <v>0</v>
          </cell>
          <cell r="I585">
            <v>0</v>
          </cell>
          <cell r="J585">
            <v>0</v>
          </cell>
          <cell r="K585">
            <v>0</v>
          </cell>
        </row>
        <row r="586">
          <cell r="C586">
            <v>0</v>
          </cell>
          <cell r="D586">
            <v>0</v>
          </cell>
          <cell r="E586">
            <v>0</v>
          </cell>
          <cell r="F586">
            <v>0</v>
          </cell>
          <cell r="G586">
            <v>0</v>
          </cell>
          <cell r="H586">
            <v>0</v>
          </cell>
          <cell r="I586">
            <v>0</v>
          </cell>
          <cell r="J586">
            <v>0</v>
          </cell>
          <cell r="K586">
            <v>0</v>
          </cell>
        </row>
        <row r="587">
          <cell r="C587">
            <v>0</v>
          </cell>
          <cell r="D587">
            <v>0</v>
          </cell>
          <cell r="E587">
            <v>0</v>
          </cell>
          <cell r="F587">
            <v>0</v>
          </cell>
          <cell r="G587">
            <v>0</v>
          </cell>
          <cell r="H587">
            <v>0</v>
          </cell>
          <cell r="I587">
            <v>0</v>
          </cell>
          <cell r="J587">
            <v>0</v>
          </cell>
          <cell r="K587">
            <v>0</v>
          </cell>
        </row>
        <row r="588">
          <cell r="C588">
            <v>0</v>
          </cell>
          <cell r="D588">
            <v>0</v>
          </cell>
          <cell r="E588">
            <v>0</v>
          </cell>
          <cell r="F588">
            <v>0</v>
          </cell>
          <cell r="G588">
            <v>0</v>
          </cell>
          <cell r="H588">
            <v>0</v>
          </cell>
          <cell r="I588">
            <v>0</v>
          </cell>
          <cell r="J588">
            <v>0</v>
          </cell>
          <cell r="K588">
            <v>0</v>
          </cell>
        </row>
        <row r="589">
          <cell r="C589">
            <v>0</v>
          </cell>
          <cell r="D589">
            <v>0</v>
          </cell>
          <cell r="E589">
            <v>0</v>
          </cell>
          <cell r="F589">
            <v>0</v>
          </cell>
          <cell r="G589">
            <v>0</v>
          </cell>
          <cell r="H589">
            <v>0</v>
          </cell>
          <cell r="I589">
            <v>0</v>
          </cell>
          <cell r="J589">
            <v>0</v>
          </cell>
          <cell r="K589">
            <v>0</v>
          </cell>
        </row>
        <row r="590">
          <cell r="C590">
            <v>0</v>
          </cell>
          <cell r="D590">
            <v>0</v>
          </cell>
          <cell r="E590">
            <v>0</v>
          </cell>
          <cell r="F590">
            <v>0</v>
          </cell>
          <cell r="G590">
            <v>0</v>
          </cell>
          <cell r="H590">
            <v>0</v>
          </cell>
          <cell r="I590">
            <v>0</v>
          </cell>
          <cell r="J590">
            <v>0</v>
          </cell>
          <cell r="K590">
            <v>0</v>
          </cell>
        </row>
        <row r="591">
          <cell r="C591">
            <v>0</v>
          </cell>
          <cell r="D591">
            <v>0</v>
          </cell>
          <cell r="E591">
            <v>0</v>
          </cell>
          <cell r="F591">
            <v>0</v>
          </cell>
          <cell r="G591">
            <v>0</v>
          </cell>
          <cell r="H591">
            <v>0</v>
          </cell>
          <cell r="I591">
            <v>0</v>
          </cell>
          <cell r="J591">
            <v>0</v>
          </cell>
          <cell r="K591">
            <v>0</v>
          </cell>
        </row>
        <row r="592">
          <cell r="C592">
            <v>0</v>
          </cell>
          <cell r="D592">
            <v>0</v>
          </cell>
          <cell r="E592">
            <v>0</v>
          </cell>
          <cell r="F592">
            <v>0</v>
          </cell>
          <cell r="G592">
            <v>0</v>
          </cell>
          <cell r="H592">
            <v>0</v>
          </cell>
          <cell r="I592">
            <v>0</v>
          </cell>
          <cell r="J592">
            <v>0</v>
          </cell>
          <cell r="K592">
            <v>0</v>
          </cell>
        </row>
        <row r="593">
          <cell r="C593">
            <v>0</v>
          </cell>
          <cell r="D593">
            <v>0</v>
          </cell>
          <cell r="E593">
            <v>0</v>
          </cell>
          <cell r="F593">
            <v>0</v>
          </cell>
          <cell r="G593">
            <v>0</v>
          </cell>
          <cell r="H593">
            <v>0</v>
          </cell>
          <cell r="I593">
            <v>0</v>
          </cell>
          <cell r="J593">
            <v>0</v>
          </cell>
          <cell r="K593">
            <v>0</v>
          </cell>
        </row>
        <row r="594">
          <cell r="C594">
            <v>0</v>
          </cell>
          <cell r="D594">
            <v>0</v>
          </cell>
          <cell r="E594">
            <v>0</v>
          </cell>
          <cell r="F594">
            <v>0</v>
          </cell>
          <cell r="G594">
            <v>0</v>
          </cell>
          <cell r="H594">
            <v>0</v>
          </cell>
          <cell r="I594">
            <v>0</v>
          </cell>
          <cell r="J594">
            <v>0</v>
          </cell>
          <cell r="K594">
            <v>0</v>
          </cell>
        </row>
        <row r="595">
          <cell r="C595">
            <v>0</v>
          </cell>
          <cell r="D595">
            <v>0</v>
          </cell>
          <cell r="E595">
            <v>0</v>
          </cell>
          <cell r="F595">
            <v>0</v>
          </cell>
          <cell r="G595">
            <v>0</v>
          </cell>
          <cell r="H595">
            <v>0</v>
          </cell>
          <cell r="I595">
            <v>0</v>
          </cell>
          <cell r="J595">
            <v>0</v>
          </cell>
          <cell r="K595">
            <v>0</v>
          </cell>
        </row>
        <row r="596">
          <cell r="C596">
            <v>0</v>
          </cell>
          <cell r="D596">
            <v>0</v>
          </cell>
          <cell r="E596">
            <v>0</v>
          </cell>
          <cell r="F596">
            <v>0</v>
          </cell>
          <cell r="G596">
            <v>0</v>
          </cell>
          <cell r="H596">
            <v>0</v>
          </cell>
          <cell r="I596">
            <v>0</v>
          </cell>
          <cell r="J596">
            <v>0</v>
          </cell>
          <cell r="K596">
            <v>0</v>
          </cell>
        </row>
        <row r="597">
          <cell r="C597">
            <v>0</v>
          </cell>
          <cell r="D597">
            <v>0</v>
          </cell>
          <cell r="E597">
            <v>0</v>
          </cell>
          <cell r="F597">
            <v>0</v>
          </cell>
          <cell r="G597">
            <v>0</v>
          </cell>
          <cell r="H597">
            <v>0</v>
          </cell>
          <cell r="I597">
            <v>0</v>
          </cell>
          <cell r="J597">
            <v>0</v>
          </cell>
          <cell r="K597">
            <v>0</v>
          </cell>
        </row>
        <row r="598">
          <cell r="C598">
            <v>0</v>
          </cell>
          <cell r="D598">
            <v>0</v>
          </cell>
          <cell r="E598">
            <v>0</v>
          </cell>
          <cell r="F598">
            <v>0</v>
          </cell>
          <cell r="G598">
            <v>0</v>
          </cell>
          <cell r="H598">
            <v>0</v>
          </cell>
          <cell r="I598">
            <v>0</v>
          </cell>
          <cell r="J598">
            <v>0</v>
          </cell>
          <cell r="K598">
            <v>0</v>
          </cell>
        </row>
        <row r="599">
          <cell r="C599">
            <v>0</v>
          </cell>
          <cell r="D599">
            <v>0</v>
          </cell>
          <cell r="E599">
            <v>0</v>
          </cell>
          <cell r="F599">
            <v>0</v>
          </cell>
          <cell r="G599">
            <v>0</v>
          </cell>
          <cell r="H599">
            <v>0</v>
          </cell>
          <cell r="I599">
            <v>0</v>
          </cell>
          <cell r="J599">
            <v>0</v>
          </cell>
          <cell r="K599">
            <v>0</v>
          </cell>
        </row>
        <row r="600">
          <cell r="C600">
            <v>0</v>
          </cell>
          <cell r="D600">
            <v>0</v>
          </cell>
          <cell r="E600">
            <v>0</v>
          </cell>
          <cell r="F600">
            <v>0</v>
          </cell>
          <cell r="G600">
            <v>0</v>
          </cell>
          <cell r="H600">
            <v>0</v>
          </cell>
          <cell r="I600">
            <v>0</v>
          </cell>
          <cell r="J600">
            <v>0</v>
          </cell>
          <cell r="K600">
            <v>0</v>
          </cell>
        </row>
        <row r="601">
          <cell r="C601">
            <v>0</v>
          </cell>
          <cell r="D601">
            <v>0</v>
          </cell>
          <cell r="E601">
            <v>0</v>
          </cell>
          <cell r="F601">
            <v>0</v>
          </cell>
          <cell r="G601">
            <v>0</v>
          </cell>
          <cell r="H601">
            <v>0</v>
          </cell>
          <cell r="I601">
            <v>0</v>
          </cell>
          <cell r="J601">
            <v>0</v>
          </cell>
          <cell r="K601">
            <v>0</v>
          </cell>
        </row>
        <row r="602">
          <cell r="C602">
            <v>0</v>
          </cell>
          <cell r="D602">
            <v>0</v>
          </cell>
          <cell r="E602">
            <v>0</v>
          </cell>
          <cell r="F602">
            <v>0</v>
          </cell>
          <cell r="G602">
            <v>0</v>
          </cell>
          <cell r="H602">
            <v>0</v>
          </cell>
          <cell r="I602">
            <v>0</v>
          </cell>
          <cell r="J602">
            <v>0</v>
          </cell>
          <cell r="K602">
            <v>0</v>
          </cell>
        </row>
        <row r="603">
          <cell r="C603">
            <v>0</v>
          </cell>
          <cell r="D603">
            <v>0</v>
          </cell>
          <cell r="E603">
            <v>0</v>
          </cell>
          <cell r="F603">
            <v>0</v>
          </cell>
          <cell r="G603">
            <v>0</v>
          </cell>
          <cell r="H603">
            <v>0</v>
          </cell>
          <cell r="I603">
            <v>0</v>
          </cell>
          <cell r="J603">
            <v>0</v>
          </cell>
          <cell r="K603">
            <v>0</v>
          </cell>
        </row>
        <row r="604">
          <cell r="C604">
            <v>0</v>
          </cell>
          <cell r="D604">
            <v>0</v>
          </cell>
          <cell r="E604">
            <v>0</v>
          </cell>
          <cell r="F604">
            <v>0</v>
          </cell>
          <cell r="G604">
            <v>0</v>
          </cell>
          <cell r="H604">
            <v>0</v>
          </cell>
          <cell r="I604">
            <v>0</v>
          </cell>
          <cell r="J604">
            <v>0</v>
          </cell>
          <cell r="K604">
            <v>0</v>
          </cell>
        </row>
        <row r="605">
          <cell r="C605">
            <v>0</v>
          </cell>
          <cell r="D605">
            <v>0</v>
          </cell>
          <cell r="E605">
            <v>0</v>
          </cell>
          <cell r="F605">
            <v>0</v>
          </cell>
          <cell r="G605">
            <v>0</v>
          </cell>
          <cell r="H605">
            <v>0</v>
          </cell>
          <cell r="I605">
            <v>0</v>
          </cell>
          <cell r="J605">
            <v>0</v>
          </cell>
          <cell r="K605">
            <v>0</v>
          </cell>
        </row>
        <row r="606">
          <cell r="C606">
            <v>0</v>
          </cell>
          <cell r="D606">
            <v>0</v>
          </cell>
          <cell r="E606">
            <v>0</v>
          </cell>
          <cell r="F606">
            <v>0</v>
          </cell>
          <cell r="G606">
            <v>0</v>
          </cell>
          <cell r="H606">
            <v>0</v>
          </cell>
          <cell r="I606">
            <v>0</v>
          </cell>
          <cell r="J606">
            <v>0</v>
          </cell>
          <cell r="K606">
            <v>0</v>
          </cell>
        </row>
        <row r="607">
          <cell r="C607">
            <v>0</v>
          </cell>
          <cell r="D607">
            <v>0</v>
          </cell>
          <cell r="E607">
            <v>0</v>
          </cell>
          <cell r="F607">
            <v>0</v>
          </cell>
          <cell r="G607">
            <v>0</v>
          </cell>
          <cell r="H607">
            <v>0</v>
          </cell>
          <cell r="I607">
            <v>0</v>
          </cell>
          <cell r="J607">
            <v>0</v>
          </cell>
          <cell r="K607">
            <v>0</v>
          </cell>
        </row>
        <row r="608">
          <cell r="C608">
            <v>0</v>
          </cell>
          <cell r="D608">
            <v>0</v>
          </cell>
          <cell r="E608">
            <v>0</v>
          </cell>
          <cell r="F608">
            <v>0</v>
          </cell>
          <cell r="G608">
            <v>0</v>
          </cell>
          <cell r="H608">
            <v>0</v>
          </cell>
          <cell r="I608">
            <v>0</v>
          </cell>
          <cell r="J608">
            <v>0</v>
          </cell>
          <cell r="K608">
            <v>0</v>
          </cell>
        </row>
        <row r="609">
          <cell r="C609">
            <v>0</v>
          </cell>
          <cell r="D609">
            <v>0</v>
          </cell>
          <cell r="E609">
            <v>0</v>
          </cell>
          <cell r="F609">
            <v>0</v>
          </cell>
          <cell r="G609">
            <v>0</v>
          </cell>
          <cell r="H609">
            <v>0</v>
          </cell>
          <cell r="I609">
            <v>0</v>
          </cell>
          <cell r="J609">
            <v>0</v>
          </cell>
          <cell r="K609">
            <v>0</v>
          </cell>
        </row>
        <row r="610">
          <cell r="C610">
            <v>0</v>
          </cell>
          <cell r="D610">
            <v>0</v>
          </cell>
          <cell r="E610">
            <v>0</v>
          </cell>
          <cell r="F610">
            <v>0</v>
          </cell>
          <cell r="G610">
            <v>0</v>
          </cell>
          <cell r="H610">
            <v>0</v>
          </cell>
          <cell r="I610">
            <v>0</v>
          </cell>
          <cell r="J610">
            <v>0</v>
          </cell>
          <cell r="K610">
            <v>0</v>
          </cell>
        </row>
        <row r="611">
          <cell r="C611">
            <v>0</v>
          </cell>
          <cell r="D611">
            <v>0</v>
          </cell>
          <cell r="E611">
            <v>0</v>
          </cell>
          <cell r="F611">
            <v>0</v>
          </cell>
          <cell r="G611">
            <v>0</v>
          </cell>
          <cell r="H611">
            <v>0</v>
          </cell>
          <cell r="I611">
            <v>0</v>
          </cell>
          <cell r="J611">
            <v>0</v>
          </cell>
          <cell r="K611">
            <v>0</v>
          </cell>
        </row>
        <row r="612">
          <cell r="C612">
            <v>0</v>
          </cell>
          <cell r="D612">
            <v>0</v>
          </cell>
          <cell r="E612">
            <v>0</v>
          </cell>
          <cell r="F612">
            <v>0</v>
          </cell>
          <cell r="G612">
            <v>0</v>
          </cell>
          <cell r="H612">
            <v>0</v>
          </cell>
          <cell r="I612">
            <v>0</v>
          </cell>
          <cell r="J612">
            <v>0</v>
          </cell>
          <cell r="K612">
            <v>0</v>
          </cell>
        </row>
        <row r="613">
          <cell r="C613">
            <v>0</v>
          </cell>
          <cell r="D613">
            <v>0</v>
          </cell>
          <cell r="E613">
            <v>0</v>
          </cell>
          <cell r="F613">
            <v>0</v>
          </cell>
          <cell r="G613">
            <v>0</v>
          </cell>
          <cell r="H613">
            <v>0</v>
          </cell>
          <cell r="I613">
            <v>0</v>
          </cell>
          <cell r="J613">
            <v>0</v>
          </cell>
          <cell r="K613">
            <v>0</v>
          </cell>
        </row>
        <row r="614">
          <cell r="C614">
            <v>0</v>
          </cell>
          <cell r="D614">
            <v>0</v>
          </cell>
          <cell r="E614">
            <v>0</v>
          </cell>
          <cell r="F614">
            <v>0</v>
          </cell>
          <cell r="G614">
            <v>0</v>
          </cell>
          <cell r="H614">
            <v>0</v>
          </cell>
          <cell r="I614">
            <v>0</v>
          </cell>
          <cell r="J614">
            <v>0</v>
          </cell>
          <cell r="K614">
            <v>0</v>
          </cell>
        </row>
        <row r="615">
          <cell r="C615">
            <v>0</v>
          </cell>
          <cell r="D615">
            <v>0</v>
          </cell>
          <cell r="E615">
            <v>0</v>
          </cell>
          <cell r="F615">
            <v>0</v>
          </cell>
          <cell r="G615">
            <v>0</v>
          </cell>
          <cell r="H615">
            <v>0</v>
          </cell>
          <cell r="I615">
            <v>0</v>
          </cell>
          <cell r="J615">
            <v>0</v>
          </cell>
          <cell r="K615">
            <v>0</v>
          </cell>
        </row>
        <row r="616">
          <cell r="C616">
            <v>0</v>
          </cell>
          <cell r="D616">
            <v>0</v>
          </cell>
          <cell r="E616">
            <v>0</v>
          </cell>
          <cell r="F616">
            <v>0</v>
          </cell>
          <cell r="G616">
            <v>0</v>
          </cell>
          <cell r="H616">
            <v>0</v>
          </cell>
          <cell r="I616">
            <v>0</v>
          </cell>
          <cell r="J616">
            <v>0</v>
          </cell>
          <cell r="K616">
            <v>0</v>
          </cell>
        </row>
        <row r="617">
          <cell r="C617">
            <v>0</v>
          </cell>
          <cell r="D617">
            <v>0</v>
          </cell>
          <cell r="E617">
            <v>0</v>
          </cell>
          <cell r="F617">
            <v>0</v>
          </cell>
          <cell r="G617">
            <v>0</v>
          </cell>
          <cell r="H617">
            <v>0</v>
          </cell>
          <cell r="I617">
            <v>0</v>
          </cell>
          <cell r="J617">
            <v>0</v>
          </cell>
          <cell r="K617">
            <v>0</v>
          </cell>
        </row>
        <row r="618">
          <cell r="C618">
            <v>0</v>
          </cell>
          <cell r="D618">
            <v>0</v>
          </cell>
          <cell r="E618">
            <v>0</v>
          </cell>
          <cell r="F618">
            <v>0</v>
          </cell>
          <cell r="G618">
            <v>0</v>
          </cell>
          <cell r="H618">
            <v>0</v>
          </cell>
          <cell r="I618">
            <v>0</v>
          </cell>
          <cell r="J618">
            <v>0</v>
          </cell>
          <cell r="K618">
            <v>0</v>
          </cell>
        </row>
        <row r="619">
          <cell r="C619">
            <v>0</v>
          </cell>
          <cell r="D619">
            <v>0</v>
          </cell>
          <cell r="E619">
            <v>0</v>
          </cell>
          <cell r="F619">
            <v>0</v>
          </cell>
          <cell r="G619">
            <v>0</v>
          </cell>
          <cell r="H619">
            <v>0</v>
          </cell>
          <cell r="I619">
            <v>0</v>
          </cell>
          <cell r="J619">
            <v>0</v>
          </cell>
          <cell r="K619">
            <v>0</v>
          </cell>
        </row>
        <row r="620">
          <cell r="C620">
            <v>0</v>
          </cell>
          <cell r="D620">
            <v>0</v>
          </cell>
          <cell r="E620">
            <v>0</v>
          </cell>
          <cell r="F620">
            <v>0</v>
          </cell>
          <cell r="G620">
            <v>0</v>
          </cell>
          <cell r="H620">
            <v>0</v>
          </cell>
          <cell r="I620">
            <v>0</v>
          </cell>
          <cell r="J620">
            <v>0</v>
          </cell>
          <cell r="K620">
            <v>0</v>
          </cell>
        </row>
        <row r="621">
          <cell r="C621">
            <v>0</v>
          </cell>
          <cell r="D621">
            <v>0</v>
          </cell>
          <cell r="E621">
            <v>0</v>
          </cell>
          <cell r="F621">
            <v>0</v>
          </cell>
          <cell r="G621">
            <v>0</v>
          </cell>
          <cell r="H621">
            <v>0</v>
          </cell>
          <cell r="I621">
            <v>0</v>
          </cell>
          <cell r="J621">
            <v>0</v>
          </cell>
          <cell r="K621">
            <v>0</v>
          </cell>
        </row>
        <row r="622">
          <cell r="C622">
            <v>0</v>
          </cell>
          <cell r="D622">
            <v>0</v>
          </cell>
          <cell r="E622">
            <v>0</v>
          </cell>
          <cell r="F622">
            <v>0</v>
          </cell>
          <cell r="G622">
            <v>0</v>
          </cell>
          <cell r="H622">
            <v>0</v>
          </cell>
          <cell r="I622">
            <v>0</v>
          </cell>
          <cell r="J622">
            <v>0</v>
          </cell>
          <cell r="K622">
            <v>0</v>
          </cell>
        </row>
        <row r="623">
          <cell r="C623">
            <v>0</v>
          </cell>
          <cell r="D623">
            <v>0</v>
          </cell>
          <cell r="E623">
            <v>0</v>
          </cell>
          <cell r="F623">
            <v>0</v>
          </cell>
          <cell r="G623">
            <v>0</v>
          </cell>
          <cell r="H623">
            <v>0</v>
          </cell>
          <cell r="I623">
            <v>0</v>
          </cell>
          <cell r="J623">
            <v>0</v>
          </cell>
          <cell r="K623">
            <v>0</v>
          </cell>
        </row>
        <row r="624">
          <cell r="C624">
            <v>0</v>
          </cell>
          <cell r="D624">
            <v>0</v>
          </cell>
          <cell r="E624">
            <v>0</v>
          </cell>
          <cell r="F624">
            <v>0</v>
          </cell>
          <cell r="G624">
            <v>0</v>
          </cell>
          <cell r="H624">
            <v>0</v>
          </cell>
          <cell r="I624">
            <v>0</v>
          </cell>
          <cell r="J624">
            <v>0</v>
          </cell>
          <cell r="K624">
            <v>0</v>
          </cell>
        </row>
        <row r="625">
          <cell r="C625">
            <v>0</v>
          </cell>
          <cell r="D625">
            <v>0</v>
          </cell>
          <cell r="E625">
            <v>0</v>
          </cell>
          <cell r="F625">
            <v>0</v>
          </cell>
          <cell r="G625">
            <v>0</v>
          </cell>
          <cell r="H625">
            <v>0</v>
          </cell>
          <cell r="I625">
            <v>0</v>
          </cell>
          <cell r="J625">
            <v>0</v>
          </cell>
          <cell r="K625">
            <v>0</v>
          </cell>
        </row>
        <row r="626">
          <cell r="C626">
            <v>0</v>
          </cell>
          <cell r="D626">
            <v>0</v>
          </cell>
          <cell r="E626">
            <v>0</v>
          </cell>
          <cell r="F626">
            <v>0</v>
          </cell>
          <cell r="G626">
            <v>0</v>
          </cell>
          <cell r="H626">
            <v>0</v>
          </cell>
          <cell r="I626">
            <v>0</v>
          </cell>
          <cell r="J626">
            <v>0</v>
          </cell>
          <cell r="K626">
            <v>0</v>
          </cell>
        </row>
        <row r="627">
          <cell r="C627">
            <v>0</v>
          </cell>
          <cell r="D627">
            <v>0</v>
          </cell>
          <cell r="E627">
            <v>0</v>
          </cell>
          <cell r="F627">
            <v>0</v>
          </cell>
          <cell r="G627">
            <v>0</v>
          </cell>
          <cell r="H627">
            <v>0</v>
          </cell>
          <cell r="I627">
            <v>0</v>
          </cell>
          <cell r="J627">
            <v>0</v>
          </cell>
          <cell r="K627">
            <v>0</v>
          </cell>
        </row>
        <row r="628">
          <cell r="C628">
            <v>0</v>
          </cell>
          <cell r="D628">
            <v>0</v>
          </cell>
          <cell r="E628">
            <v>0</v>
          </cell>
          <cell r="F628">
            <v>0</v>
          </cell>
          <cell r="G628">
            <v>0</v>
          </cell>
          <cell r="H628">
            <v>0</v>
          </cell>
          <cell r="I628">
            <v>0</v>
          </cell>
          <cell r="J628">
            <v>0</v>
          </cell>
          <cell r="K628">
            <v>0</v>
          </cell>
        </row>
        <row r="629">
          <cell r="C629">
            <v>0</v>
          </cell>
          <cell r="D629">
            <v>0</v>
          </cell>
          <cell r="E629">
            <v>0</v>
          </cell>
          <cell r="F629">
            <v>0</v>
          </cell>
          <cell r="G629">
            <v>0</v>
          </cell>
          <cell r="H629">
            <v>0</v>
          </cell>
          <cell r="I629">
            <v>0</v>
          </cell>
          <cell r="J629">
            <v>0</v>
          </cell>
          <cell r="K629">
            <v>0</v>
          </cell>
        </row>
        <row r="630">
          <cell r="C630">
            <v>0</v>
          </cell>
          <cell r="D630">
            <v>0</v>
          </cell>
          <cell r="E630">
            <v>0</v>
          </cell>
          <cell r="F630">
            <v>0</v>
          </cell>
          <cell r="G630">
            <v>0</v>
          </cell>
          <cell r="H630">
            <v>0</v>
          </cell>
          <cell r="I630">
            <v>0</v>
          </cell>
          <cell r="J630">
            <v>0</v>
          </cell>
          <cell r="K630">
            <v>0</v>
          </cell>
        </row>
        <row r="631">
          <cell r="C631">
            <v>0</v>
          </cell>
          <cell r="D631">
            <v>0</v>
          </cell>
          <cell r="E631">
            <v>0</v>
          </cell>
          <cell r="F631">
            <v>0</v>
          </cell>
          <cell r="G631">
            <v>0</v>
          </cell>
          <cell r="H631">
            <v>0</v>
          </cell>
          <cell r="I631">
            <v>0</v>
          </cell>
          <cell r="J631">
            <v>0</v>
          </cell>
          <cell r="K631">
            <v>0</v>
          </cell>
        </row>
        <row r="632">
          <cell r="C632">
            <v>0</v>
          </cell>
          <cell r="D632">
            <v>0</v>
          </cell>
          <cell r="E632">
            <v>0</v>
          </cell>
          <cell r="F632">
            <v>0</v>
          </cell>
          <cell r="G632">
            <v>0</v>
          </cell>
          <cell r="H632">
            <v>0</v>
          </cell>
          <cell r="I632">
            <v>0</v>
          </cell>
          <cell r="J632">
            <v>0</v>
          </cell>
          <cell r="K632">
            <v>0</v>
          </cell>
        </row>
        <row r="633">
          <cell r="C633">
            <v>0</v>
          </cell>
          <cell r="D633">
            <v>0</v>
          </cell>
          <cell r="E633">
            <v>0</v>
          </cell>
          <cell r="F633">
            <v>0</v>
          </cell>
          <cell r="G633">
            <v>0</v>
          </cell>
          <cell r="H633">
            <v>0</v>
          </cell>
          <cell r="I633">
            <v>0</v>
          </cell>
          <cell r="J633">
            <v>0</v>
          </cell>
          <cell r="K633">
            <v>0</v>
          </cell>
        </row>
        <row r="634">
          <cell r="C634">
            <v>0</v>
          </cell>
          <cell r="D634">
            <v>0</v>
          </cell>
          <cell r="E634">
            <v>0</v>
          </cell>
          <cell r="F634">
            <v>0</v>
          </cell>
          <cell r="G634">
            <v>0</v>
          </cell>
          <cell r="H634">
            <v>0</v>
          </cell>
          <cell r="I634">
            <v>0</v>
          </cell>
          <cell r="J634">
            <v>0</v>
          </cell>
          <cell r="K634">
            <v>0</v>
          </cell>
        </row>
        <row r="635">
          <cell r="C635">
            <v>0</v>
          </cell>
          <cell r="D635">
            <v>0</v>
          </cell>
          <cell r="E635">
            <v>0</v>
          </cell>
          <cell r="F635">
            <v>0</v>
          </cell>
          <cell r="G635">
            <v>0</v>
          </cell>
          <cell r="H635">
            <v>0</v>
          </cell>
          <cell r="I635">
            <v>0</v>
          </cell>
          <cell r="J635">
            <v>0</v>
          </cell>
          <cell r="K635">
            <v>0</v>
          </cell>
        </row>
        <row r="636">
          <cell r="C636">
            <v>0</v>
          </cell>
          <cell r="D636">
            <v>0</v>
          </cell>
          <cell r="E636">
            <v>0</v>
          </cell>
          <cell r="F636">
            <v>0</v>
          </cell>
          <cell r="G636">
            <v>0</v>
          </cell>
          <cell r="H636">
            <v>0</v>
          </cell>
          <cell r="I636">
            <v>0</v>
          </cell>
          <cell r="J636">
            <v>0</v>
          </cell>
          <cell r="K636">
            <v>0</v>
          </cell>
        </row>
        <row r="637">
          <cell r="C637">
            <v>0</v>
          </cell>
          <cell r="D637">
            <v>0</v>
          </cell>
          <cell r="E637">
            <v>0</v>
          </cell>
          <cell r="F637">
            <v>0</v>
          </cell>
          <cell r="G637">
            <v>0</v>
          </cell>
          <cell r="H637">
            <v>0</v>
          </cell>
          <cell r="I637">
            <v>0</v>
          </cell>
          <cell r="J637">
            <v>0</v>
          </cell>
          <cell r="K637">
            <v>0</v>
          </cell>
        </row>
        <row r="638">
          <cell r="C638">
            <v>0</v>
          </cell>
          <cell r="D638">
            <v>0</v>
          </cell>
          <cell r="E638">
            <v>0</v>
          </cell>
          <cell r="F638">
            <v>0</v>
          </cell>
          <cell r="G638">
            <v>0</v>
          </cell>
          <cell r="H638">
            <v>0</v>
          </cell>
          <cell r="I638">
            <v>0</v>
          </cell>
          <cell r="J638">
            <v>0</v>
          </cell>
          <cell r="K638">
            <v>0</v>
          </cell>
        </row>
        <row r="639">
          <cell r="C639">
            <v>0</v>
          </cell>
          <cell r="D639">
            <v>0</v>
          </cell>
          <cell r="E639">
            <v>0</v>
          </cell>
          <cell r="F639">
            <v>0</v>
          </cell>
          <cell r="G639">
            <v>0</v>
          </cell>
          <cell r="H639">
            <v>0</v>
          </cell>
          <cell r="I639">
            <v>0</v>
          </cell>
          <cell r="J639">
            <v>0</v>
          </cell>
          <cell r="K639">
            <v>0</v>
          </cell>
        </row>
        <row r="640">
          <cell r="C640">
            <v>0</v>
          </cell>
          <cell r="D640">
            <v>0</v>
          </cell>
          <cell r="E640">
            <v>0</v>
          </cell>
          <cell r="F640">
            <v>0</v>
          </cell>
          <cell r="G640">
            <v>0</v>
          </cell>
          <cell r="H640">
            <v>0</v>
          </cell>
          <cell r="I640">
            <v>0</v>
          </cell>
          <cell r="J640">
            <v>0</v>
          </cell>
          <cell r="K640">
            <v>0</v>
          </cell>
        </row>
        <row r="641">
          <cell r="C641">
            <v>0</v>
          </cell>
          <cell r="D641">
            <v>0</v>
          </cell>
          <cell r="E641">
            <v>0</v>
          </cell>
          <cell r="F641">
            <v>0</v>
          </cell>
          <cell r="G641">
            <v>0</v>
          </cell>
          <cell r="H641">
            <v>0</v>
          </cell>
          <cell r="I641">
            <v>0</v>
          </cell>
          <cell r="J641">
            <v>0</v>
          </cell>
          <cell r="K641">
            <v>0</v>
          </cell>
        </row>
        <row r="642">
          <cell r="C642">
            <v>0</v>
          </cell>
          <cell r="D642">
            <v>0</v>
          </cell>
          <cell r="E642">
            <v>0</v>
          </cell>
          <cell r="F642">
            <v>0</v>
          </cell>
          <cell r="G642">
            <v>0</v>
          </cell>
          <cell r="H642">
            <v>0</v>
          </cell>
          <cell r="I642">
            <v>0</v>
          </cell>
          <cell r="J642">
            <v>0</v>
          </cell>
          <cell r="K642">
            <v>0</v>
          </cell>
        </row>
        <row r="643">
          <cell r="C643">
            <v>0</v>
          </cell>
          <cell r="D643">
            <v>0</v>
          </cell>
          <cell r="E643">
            <v>0</v>
          </cell>
          <cell r="F643">
            <v>0</v>
          </cell>
          <cell r="G643">
            <v>0</v>
          </cell>
          <cell r="H643">
            <v>0</v>
          </cell>
          <cell r="I643">
            <v>0</v>
          </cell>
          <cell r="J643">
            <v>0</v>
          </cell>
          <cell r="K643">
            <v>0</v>
          </cell>
        </row>
        <row r="644">
          <cell r="C644">
            <v>0</v>
          </cell>
          <cell r="D644">
            <v>0</v>
          </cell>
          <cell r="E644">
            <v>0</v>
          </cell>
          <cell r="F644">
            <v>0</v>
          </cell>
          <cell r="G644">
            <v>0</v>
          </cell>
          <cell r="H644">
            <v>0</v>
          </cell>
          <cell r="I644">
            <v>0</v>
          </cell>
          <cell r="J644">
            <v>0</v>
          </cell>
          <cell r="K644">
            <v>0</v>
          </cell>
        </row>
        <row r="645">
          <cell r="C645">
            <v>0</v>
          </cell>
          <cell r="D645">
            <v>0</v>
          </cell>
          <cell r="E645">
            <v>0</v>
          </cell>
          <cell r="F645">
            <v>0</v>
          </cell>
          <cell r="G645">
            <v>0</v>
          </cell>
          <cell r="H645">
            <v>0</v>
          </cell>
          <cell r="I645">
            <v>0</v>
          </cell>
          <cell r="J645">
            <v>0</v>
          </cell>
          <cell r="K645">
            <v>0</v>
          </cell>
        </row>
        <row r="646">
          <cell r="C646">
            <v>0</v>
          </cell>
          <cell r="D646">
            <v>0</v>
          </cell>
          <cell r="E646">
            <v>0</v>
          </cell>
          <cell r="F646">
            <v>0</v>
          </cell>
          <cell r="G646">
            <v>0</v>
          </cell>
          <cell r="H646">
            <v>0</v>
          </cell>
          <cell r="I646">
            <v>0</v>
          </cell>
          <cell r="J646">
            <v>0</v>
          </cell>
          <cell r="K646">
            <v>0</v>
          </cell>
        </row>
        <row r="647">
          <cell r="C647">
            <v>0</v>
          </cell>
          <cell r="D647">
            <v>0</v>
          </cell>
          <cell r="E647">
            <v>0</v>
          </cell>
          <cell r="F647">
            <v>0</v>
          </cell>
          <cell r="G647">
            <v>0</v>
          </cell>
          <cell r="H647">
            <v>0</v>
          </cell>
          <cell r="I647">
            <v>0</v>
          </cell>
          <cell r="J647">
            <v>0</v>
          </cell>
          <cell r="K647">
            <v>0</v>
          </cell>
        </row>
        <row r="648">
          <cell r="C648">
            <v>0</v>
          </cell>
          <cell r="D648">
            <v>0</v>
          </cell>
          <cell r="E648">
            <v>0</v>
          </cell>
          <cell r="F648">
            <v>0</v>
          </cell>
          <cell r="G648">
            <v>0</v>
          </cell>
          <cell r="H648">
            <v>0</v>
          </cell>
          <cell r="I648">
            <v>0</v>
          </cell>
          <cell r="J648">
            <v>0</v>
          </cell>
          <cell r="K648">
            <v>0</v>
          </cell>
        </row>
        <row r="649">
          <cell r="C649">
            <v>0</v>
          </cell>
          <cell r="D649">
            <v>0</v>
          </cell>
          <cell r="E649">
            <v>0</v>
          </cell>
          <cell r="F649">
            <v>0</v>
          </cell>
          <cell r="G649">
            <v>0</v>
          </cell>
          <cell r="H649">
            <v>0</v>
          </cell>
          <cell r="I649">
            <v>0</v>
          </cell>
          <cell r="J649">
            <v>0</v>
          </cell>
          <cell r="K649">
            <v>0</v>
          </cell>
        </row>
        <row r="650">
          <cell r="C650">
            <v>0</v>
          </cell>
          <cell r="D650">
            <v>0</v>
          </cell>
          <cell r="E650">
            <v>0</v>
          </cell>
          <cell r="F650">
            <v>0</v>
          </cell>
          <cell r="G650">
            <v>0</v>
          </cell>
          <cell r="H650">
            <v>0</v>
          </cell>
          <cell r="I650">
            <v>0</v>
          </cell>
          <cell r="J650">
            <v>0</v>
          </cell>
          <cell r="K650">
            <v>0</v>
          </cell>
        </row>
        <row r="651">
          <cell r="C651">
            <v>0</v>
          </cell>
          <cell r="D651">
            <v>0</v>
          </cell>
          <cell r="E651">
            <v>0</v>
          </cell>
          <cell r="F651">
            <v>0</v>
          </cell>
          <cell r="G651">
            <v>0</v>
          </cell>
          <cell r="H651">
            <v>0</v>
          </cell>
          <cell r="I651">
            <v>0</v>
          </cell>
          <cell r="J651">
            <v>0</v>
          </cell>
          <cell r="K651">
            <v>0</v>
          </cell>
        </row>
        <row r="652">
          <cell r="C652">
            <v>0</v>
          </cell>
          <cell r="D652">
            <v>0</v>
          </cell>
          <cell r="E652">
            <v>0</v>
          </cell>
          <cell r="F652">
            <v>0</v>
          </cell>
          <cell r="G652">
            <v>0</v>
          </cell>
          <cell r="H652">
            <v>0</v>
          </cell>
          <cell r="I652">
            <v>0</v>
          </cell>
          <cell r="J652">
            <v>0</v>
          </cell>
          <cell r="K652">
            <v>0</v>
          </cell>
        </row>
        <row r="653">
          <cell r="C653">
            <v>0</v>
          </cell>
          <cell r="D653">
            <v>0</v>
          </cell>
          <cell r="E653">
            <v>0</v>
          </cell>
          <cell r="F653">
            <v>0</v>
          </cell>
          <cell r="G653">
            <v>0</v>
          </cell>
          <cell r="H653">
            <v>0</v>
          </cell>
          <cell r="I653">
            <v>0</v>
          </cell>
          <cell r="J653">
            <v>0</v>
          </cell>
          <cell r="K653">
            <v>0</v>
          </cell>
        </row>
        <row r="654">
          <cell r="C654">
            <v>0</v>
          </cell>
          <cell r="D654">
            <v>0</v>
          </cell>
          <cell r="E654">
            <v>0</v>
          </cell>
          <cell r="F654">
            <v>0</v>
          </cell>
          <cell r="G654">
            <v>0</v>
          </cell>
          <cell r="H654">
            <v>0</v>
          </cell>
          <cell r="I654">
            <v>0</v>
          </cell>
          <cell r="J654">
            <v>0</v>
          </cell>
          <cell r="K654">
            <v>0</v>
          </cell>
        </row>
        <row r="655">
          <cell r="C655">
            <v>0</v>
          </cell>
          <cell r="D655">
            <v>0</v>
          </cell>
          <cell r="E655">
            <v>0</v>
          </cell>
          <cell r="F655">
            <v>0</v>
          </cell>
          <cell r="G655">
            <v>0</v>
          </cell>
          <cell r="H655">
            <v>0</v>
          </cell>
          <cell r="I655">
            <v>0</v>
          </cell>
          <cell r="J655">
            <v>0</v>
          </cell>
          <cell r="K655">
            <v>0</v>
          </cell>
        </row>
        <row r="656">
          <cell r="C656">
            <v>0</v>
          </cell>
          <cell r="D656">
            <v>0</v>
          </cell>
          <cell r="E656">
            <v>0</v>
          </cell>
          <cell r="F656">
            <v>0</v>
          </cell>
          <cell r="G656">
            <v>0</v>
          </cell>
          <cell r="H656">
            <v>0</v>
          </cell>
          <cell r="I656">
            <v>0</v>
          </cell>
          <cell r="J656">
            <v>0</v>
          </cell>
          <cell r="K656">
            <v>0</v>
          </cell>
        </row>
        <row r="657">
          <cell r="C657">
            <v>0</v>
          </cell>
          <cell r="D657">
            <v>0</v>
          </cell>
          <cell r="E657">
            <v>0</v>
          </cell>
          <cell r="F657">
            <v>0</v>
          </cell>
          <cell r="G657">
            <v>0</v>
          </cell>
          <cell r="H657">
            <v>0</v>
          </cell>
          <cell r="I657">
            <v>0</v>
          </cell>
          <cell r="J657">
            <v>0</v>
          </cell>
          <cell r="K657">
            <v>0</v>
          </cell>
        </row>
        <row r="658">
          <cell r="C658">
            <v>0</v>
          </cell>
          <cell r="D658">
            <v>0</v>
          </cell>
          <cell r="E658">
            <v>0</v>
          </cell>
          <cell r="F658">
            <v>0</v>
          </cell>
          <cell r="G658">
            <v>0</v>
          </cell>
          <cell r="H658">
            <v>0</v>
          </cell>
          <cell r="I658">
            <v>0</v>
          </cell>
          <cell r="J658">
            <v>0</v>
          </cell>
          <cell r="K658">
            <v>0</v>
          </cell>
        </row>
        <row r="659">
          <cell r="C659">
            <v>0</v>
          </cell>
          <cell r="D659">
            <v>0</v>
          </cell>
          <cell r="E659">
            <v>0</v>
          </cell>
          <cell r="F659">
            <v>0</v>
          </cell>
          <cell r="G659">
            <v>0</v>
          </cell>
          <cell r="H659">
            <v>0</v>
          </cell>
          <cell r="I659">
            <v>0</v>
          </cell>
          <cell r="J659">
            <v>0</v>
          </cell>
          <cell r="K659">
            <v>0</v>
          </cell>
        </row>
        <row r="660">
          <cell r="C660">
            <v>0</v>
          </cell>
          <cell r="D660">
            <v>0</v>
          </cell>
          <cell r="E660">
            <v>0</v>
          </cell>
          <cell r="F660">
            <v>0</v>
          </cell>
          <cell r="G660">
            <v>0</v>
          </cell>
          <cell r="H660">
            <v>0</v>
          </cell>
          <cell r="I660">
            <v>0</v>
          </cell>
          <cell r="J660">
            <v>0</v>
          </cell>
          <cell r="K660">
            <v>0</v>
          </cell>
        </row>
        <row r="661">
          <cell r="C661">
            <v>0</v>
          </cell>
          <cell r="D661">
            <v>0</v>
          </cell>
          <cell r="E661">
            <v>0</v>
          </cell>
          <cell r="F661">
            <v>0</v>
          </cell>
          <cell r="G661">
            <v>0</v>
          </cell>
          <cell r="H661">
            <v>0</v>
          </cell>
          <cell r="I661">
            <v>0</v>
          </cell>
          <cell r="J661">
            <v>0</v>
          </cell>
          <cell r="K661">
            <v>0</v>
          </cell>
        </row>
        <row r="662">
          <cell r="C662">
            <v>0</v>
          </cell>
          <cell r="D662">
            <v>0</v>
          </cell>
          <cell r="E662">
            <v>0</v>
          </cell>
          <cell r="F662">
            <v>0</v>
          </cell>
          <cell r="G662">
            <v>0</v>
          </cell>
          <cell r="H662">
            <v>0</v>
          </cell>
          <cell r="I662">
            <v>0</v>
          </cell>
          <cell r="J662">
            <v>0</v>
          </cell>
          <cell r="K662">
            <v>0</v>
          </cell>
        </row>
        <row r="663">
          <cell r="C663">
            <v>0</v>
          </cell>
          <cell r="D663">
            <v>0</v>
          </cell>
          <cell r="E663">
            <v>0</v>
          </cell>
          <cell r="F663">
            <v>0</v>
          </cell>
          <cell r="G663">
            <v>0</v>
          </cell>
          <cell r="H663">
            <v>0</v>
          </cell>
          <cell r="I663">
            <v>0</v>
          </cell>
          <cell r="J663">
            <v>0</v>
          </cell>
          <cell r="K663">
            <v>0</v>
          </cell>
        </row>
        <row r="664">
          <cell r="C664">
            <v>0</v>
          </cell>
          <cell r="D664">
            <v>0</v>
          </cell>
          <cell r="E664">
            <v>0</v>
          </cell>
          <cell r="F664">
            <v>0</v>
          </cell>
          <cell r="G664">
            <v>0</v>
          </cell>
          <cell r="H664">
            <v>0</v>
          </cell>
          <cell r="I664">
            <v>0</v>
          </cell>
          <cell r="J664">
            <v>0</v>
          </cell>
          <cell r="K664">
            <v>0</v>
          </cell>
        </row>
        <row r="665">
          <cell r="C665">
            <v>0</v>
          </cell>
          <cell r="D665">
            <v>0</v>
          </cell>
          <cell r="E665">
            <v>0</v>
          </cell>
          <cell r="F665">
            <v>0</v>
          </cell>
          <cell r="G665">
            <v>0</v>
          </cell>
          <cell r="H665">
            <v>0</v>
          </cell>
          <cell r="I665">
            <v>0</v>
          </cell>
          <cell r="J665">
            <v>0</v>
          </cell>
          <cell r="K665">
            <v>0</v>
          </cell>
        </row>
        <row r="666">
          <cell r="C666">
            <v>0</v>
          </cell>
          <cell r="D666">
            <v>0</v>
          </cell>
          <cell r="E666">
            <v>0</v>
          </cell>
          <cell r="F666">
            <v>0</v>
          </cell>
          <cell r="G666">
            <v>0</v>
          </cell>
          <cell r="H666">
            <v>0</v>
          </cell>
          <cell r="I666">
            <v>0</v>
          </cell>
          <cell r="J666">
            <v>0</v>
          </cell>
          <cell r="K666">
            <v>0</v>
          </cell>
        </row>
        <row r="667">
          <cell r="C667">
            <v>0</v>
          </cell>
          <cell r="D667">
            <v>0</v>
          </cell>
          <cell r="E667">
            <v>0</v>
          </cell>
          <cell r="F667">
            <v>0</v>
          </cell>
          <cell r="G667">
            <v>0</v>
          </cell>
          <cell r="H667">
            <v>0</v>
          </cell>
          <cell r="I667">
            <v>0</v>
          </cell>
          <cell r="J667">
            <v>0</v>
          </cell>
          <cell r="K667">
            <v>0</v>
          </cell>
        </row>
        <row r="668">
          <cell r="C668">
            <v>0</v>
          </cell>
          <cell r="D668">
            <v>0</v>
          </cell>
          <cell r="E668">
            <v>0</v>
          </cell>
          <cell r="F668">
            <v>0</v>
          </cell>
          <cell r="G668">
            <v>0</v>
          </cell>
          <cell r="H668">
            <v>0</v>
          </cell>
          <cell r="I668">
            <v>0</v>
          </cell>
          <cell r="J668">
            <v>0</v>
          </cell>
          <cell r="K668">
            <v>0</v>
          </cell>
        </row>
        <row r="669">
          <cell r="C669">
            <v>0</v>
          </cell>
          <cell r="D669">
            <v>0</v>
          </cell>
          <cell r="E669">
            <v>0</v>
          </cell>
          <cell r="F669">
            <v>0</v>
          </cell>
          <cell r="G669">
            <v>0</v>
          </cell>
          <cell r="H669">
            <v>0</v>
          </cell>
          <cell r="I669">
            <v>0</v>
          </cell>
          <cell r="J669">
            <v>0</v>
          </cell>
          <cell r="K669">
            <v>0</v>
          </cell>
        </row>
        <row r="670">
          <cell r="C670">
            <v>0</v>
          </cell>
          <cell r="D670">
            <v>0</v>
          </cell>
          <cell r="E670">
            <v>0</v>
          </cell>
          <cell r="F670">
            <v>0</v>
          </cell>
          <cell r="G670">
            <v>0</v>
          </cell>
          <cell r="H670">
            <v>0</v>
          </cell>
          <cell r="I670">
            <v>0</v>
          </cell>
          <cell r="J670">
            <v>0</v>
          </cell>
          <cell r="K670">
            <v>0</v>
          </cell>
        </row>
        <row r="671">
          <cell r="C671">
            <v>0</v>
          </cell>
          <cell r="D671">
            <v>0</v>
          </cell>
          <cell r="E671">
            <v>0</v>
          </cell>
          <cell r="F671">
            <v>0</v>
          </cell>
          <cell r="G671">
            <v>0</v>
          </cell>
          <cell r="H671">
            <v>0</v>
          </cell>
          <cell r="I671">
            <v>0</v>
          </cell>
          <cell r="J671">
            <v>0</v>
          </cell>
          <cell r="K671">
            <v>0</v>
          </cell>
        </row>
        <row r="672">
          <cell r="C672">
            <v>0</v>
          </cell>
          <cell r="D672">
            <v>0</v>
          </cell>
          <cell r="E672">
            <v>0</v>
          </cell>
          <cell r="F672">
            <v>0</v>
          </cell>
          <cell r="G672">
            <v>0</v>
          </cell>
          <cell r="H672">
            <v>0</v>
          </cell>
          <cell r="I672">
            <v>0</v>
          </cell>
          <cell r="J672">
            <v>0</v>
          </cell>
          <cell r="K672">
            <v>0</v>
          </cell>
        </row>
        <row r="673">
          <cell r="C673">
            <v>0</v>
          </cell>
          <cell r="D673">
            <v>0</v>
          </cell>
          <cell r="E673">
            <v>0</v>
          </cell>
          <cell r="F673">
            <v>0</v>
          </cell>
          <cell r="G673">
            <v>0</v>
          </cell>
          <cell r="H673">
            <v>0</v>
          </cell>
          <cell r="I673">
            <v>0</v>
          </cell>
          <cell r="J673">
            <v>0</v>
          </cell>
          <cell r="K673">
            <v>0</v>
          </cell>
        </row>
        <row r="674">
          <cell r="C674">
            <v>0</v>
          </cell>
          <cell r="D674">
            <v>0</v>
          </cell>
          <cell r="E674">
            <v>0</v>
          </cell>
          <cell r="F674">
            <v>0</v>
          </cell>
          <cell r="G674">
            <v>0</v>
          </cell>
          <cell r="H674">
            <v>0</v>
          </cell>
          <cell r="I674">
            <v>0</v>
          </cell>
          <cell r="J674">
            <v>0</v>
          </cell>
          <cell r="K674">
            <v>0</v>
          </cell>
        </row>
        <row r="675">
          <cell r="C675">
            <v>0</v>
          </cell>
          <cell r="D675">
            <v>0</v>
          </cell>
          <cell r="E675">
            <v>0</v>
          </cell>
          <cell r="F675">
            <v>0</v>
          </cell>
          <cell r="G675">
            <v>0</v>
          </cell>
          <cell r="H675">
            <v>0</v>
          </cell>
          <cell r="I675">
            <v>0</v>
          </cell>
          <cell r="J675">
            <v>0</v>
          </cell>
          <cell r="K675">
            <v>0</v>
          </cell>
        </row>
        <row r="676">
          <cell r="C676">
            <v>0</v>
          </cell>
          <cell r="D676">
            <v>0</v>
          </cell>
          <cell r="E676">
            <v>0</v>
          </cell>
          <cell r="F676">
            <v>0</v>
          </cell>
          <cell r="G676">
            <v>0</v>
          </cell>
          <cell r="H676">
            <v>0</v>
          </cell>
          <cell r="I676">
            <v>0</v>
          </cell>
          <cell r="J676">
            <v>0</v>
          </cell>
          <cell r="K676">
            <v>0</v>
          </cell>
        </row>
        <row r="677">
          <cell r="C677">
            <v>0</v>
          </cell>
          <cell r="D677">
            <v>0</v>
          </cell>
          <cell r="E677">
            <v>0</v>
          </cell>
          <cell r="F677">
            <v>0</v>
          </cell>
          <cell r="G677">
            <v>0</v>
          </cell>
          <cell r="H677">
            <v>0</v>
          </cell>
          <cell r="I677">
            <v>0</v>
          </cell>
          <cell r="J677">
            <v>0</v>
          </cell>
          <cell r="K677">
            <v>0</v>
          </cell>
        </row>
        <row r="678">
          <cell r="C678">
            <v>0</v>
          </cell>
          <cell r="D678">
            <v>0</v>
          </cell>
          <cell r="E678">
            <v>0</v>
          </cell>
          <cell r="F678">
            <v>0</v>
          </cell>
          <cell r="G678">
            <v>0</v>
          </cell>
          <cell r="H678">
            <v>0</v>
          </cell>
          <cell r="I678">
            <v>0</v>
          </cell>
          <cell r="J678">
            <v>0</v>
          </cell>
          <cell r="K678">
            <v>0</v>
          </cell>
        </row>
        <row r="679">
          <cell r="C679">
            <v>0</v>
          </cell>
          <cell r="D679">
            <v>0</v>
          </cell>
          <cell r="E679">
            <v>0</v>
          </cell>
          <cell r="F679">
            <v>0</v>
          </cell>
          <cell r="G679">
            <v>0</v>
          </cell>
          <cell r="H679">
            <v>0</v>
          </cell>
          <cell r="I679">
            <v>0</v>
          </cell>
          <cell r="J679">
            <v>0</v>
          </cell>
          <cell r="K679">
            <v>0</v>
          </cell>
        </row>
        <row r="680">
          <cell r="C680">
            <v>0</v>
          </cell>
          <cell r="D680">
            <v>0</v>
          </cell>
          <cell r="E680">
            <v>0</v>
          </cell>
          <cell r="F680">
            <v>0</v>
          </cell>
          <cell r="G680">
            <v>0</v>
          </cell>
          <cell r="H680">
            <v>0</v>
          </cell>
          <cell r="I680">
            <v>0</v>
          </cell>
          <cell r="J680">
            <v>0</v>
          </cell>
          <cell r="K680">
            <v>0</v>
          </cell>
        </row>
        <row r="681">
          <cell r="C681">
            <v>0</v>
          </cell>
          <cell r="D681">
            <v>0</v>
          </cell>
          <cell r="E681">
            <v>0</v>
          </cell>
          <cell r="F681">
            <v>0</v>
          </cell>
          <cell r="G681">
            <v>0</v>
          </cell>
          <cell r="H681">
            <v>0</v>
          </cell>
          <cell r="I681">
            <v>0</v>
          </cell>
          <cell r="J681">
            <v>0</v>
          </cell>
          <cell r="K681">
            <v>0</v>
          </cell>
        </row>
        <row r="682">
          <cell r="C682">
            <v>0</v>
          </cell>
          <cell r="D682">
            <v>0</v>
          </cell>
          <cell r="E682">
            <v>0</v>
          </cell>
          <cell r="F682">
            <v>0</v>
          </cell>
          <cell r="G682">
            <v>0</v>
          </cell>
          <cell r="H682">
            <v>0</v>
          </cell>
          <cell r="I682">
            <v>0</v>
          </cell>
          <cell r="J682">
            <v>0</v>
          </cell>
          <cell r="K682">
            <v>0</v>
          </cell>
        </row>
        <row r="683">
          <cell r="C683">
            <v>0</v>
          </cell>
          <cell r="D683">
            <v>0</v>
          </cell>
          <cell r="E683">
            <v>0</v>
          </cell>
          <cell r="F683">
            <v>0</v>
          </cell>
          <cell r="G683">
            <v>0</v>
          </cell>
          <cell r="H683">
            <v>0</v>
          </cell>
          <cell r="I683">
            <v>0</v>
          </cell>
          <cell r="J683">
            <v>0</v>
          </cell>
          <cell r="K683">
            <v>0</v>
          </cell>
        </row>
        <row r="684">
          <cell r="C684">
            <v>0</v>
          </cell>
          <cell r="D684">
            <v>0</v>
          </cell>
          <cell r="E684">
            <v>0</v>
          </cell>
          <cell r="F684">
            <v>0</v>
          </cell>
          <cell r="G684">
            <v>0</v>
          </cell>
          <cell r="H684">
            <v>0</v>
          </cell>
          <cell r="I684">
            <v>0</v>
          </cell>
          <cell r="J684">
            <v>0</v>
          </cell>
          <cell r="K684">
            <v>0</v>
          </cell>
        </row>
        <row r="685">
          <cell r="C685">
            <v>0</v>
          </cell>
          <cell r="D685">
            <v>0</v>
          </cell>
          <cell r="E685">
            <v>0</v>
          </cell>
          <cell r="F685">
            <v>0</v>
          </cell>
          <cell r="G685">
            <v>0</v>
          </cell>
          <cell r="H685">
            <v>0</v>
          </cell>
          <cell r="I685">
            <v>0</v>
          </cell>
          <cell r="J685">
            <v>0</v>
          </cell>
          <cell r="K685">
            <v>0</v>
          </cell>
        </row>
        <row r="686">
          <cell r="C686">
            <v>0</v>
          </cell>
          <cell r="D686">
            <v>0</v>
          </cell>
          <cell r="E686">
            <v>0</v>
          </cell>
          <cell r="F686">
            <v>0</v>
          </cell>
          <cell r="G686">
            <v>0</v>
          </cell>
          <cell r="H686">
            <v>0</v>
          </cell>
          <cell r="I686">
            <v>0</v>
          </cell>
          <cell r="J686">
            <v>0</v>
          </cell>
          <cell r="K686">
            <v>0</v>
          </cell>
        </row>
        <row r="687">
          <cell r="C687">
            <v>0</v>
          </cell>
          <cell r="D687">
            <v>0</v>
          </cell>
          <cell r="E687">
            <v>0</v>
          </cell>
          <cell r="F687">
            <v>0</v>
          </cell>
          <cell r="G687">
            <v>0</v>
          </cell>
          <cell r="H687">
            <v>0</v>
          </cell>
          <cell r="I687">
            <v>0</v>
          </cell>
          <cell r="J687">
            <v>0</v>
          </cell>
          <cell r="K687">
            <v>0</v>
          </cell>
        </row>
        <row r="688">
          <cell r="C688">
            <v>0</v>
          </cell>
          <cell r="D688">
            <v>0</v>
          </cell>
          <cell r="E688">
            <v>0</v>
          </cell>
          <cell r="F688">
            <v>0</v>
          </cell>
          <cell r="G688">
            <v>0</v>
          </cell>
          <cell r="H688">
            <v>0</v>
          </cell>
          <cell r="I688">
            <v>0</v>
          </cell>
          <cell r="J688">
            <v>0</v>
          </cell>
          <cell r="K688">
            <v>0</v>
          </cell>
        </row>
        <row r="689">
          <cell r="C689">
            <v>0</v>
          </cell>
          <cell r="D689">
            <v>0</v>
          </cell>
          <cell r="E689">
            <v>0</v>
          </cell>
          <cell r="F689">
            <v>0</v>
          </cell>
          <cell r="G689">
            <v>0</v>
          </cell>
          <cell r="H689">
            <v>0</v>
          </cell>
          <cell r="I689">
            <v>0</v>
          </cell>
          <cell r="J689">
            <v>0</v>
          </cell>
          <cell r="K689">
            <v>0</v>
          </cell>
        </row>
        <row r="690">
          <cell r="C690">
            <v>0</v>
          </cell>
          <cell r="D690">
            <v>0</v>
          </cell>
          <cell r="E690">
            <v>0</v>
          </cell>
          <cell r="F690">
            <v>0</v>
          </cell>
          <cell r="G690">
            <v>0</v>
          </cell>
          <cell r="H690">
            <v>0</v>
          </cell>
          <cell r="I690">
            <v>0</v>
          </cell>
          <cell r="J690">
            <v>0</v>
          </cell>
          <cell r="K690">
            <v>0</v>
          </cell>
        </row>
        <row r="691">
          <cell r="C691">
            <v>0</v>
          </cell>
          <cell r="D691">
            <v>0</v>
          </cell>
          <cell r="E691">
            <v>0</v>
          </cell>
          <cell r="F691">
            <v>0</v>
          </cell>
          <cell r="G691">
            <v>0</v>
          </cell>
          <cell r="H691">
            <v>0</v>
          </cell>
          <cell r="I691">
            <v>0</v>
          </cell>
          <cell r="J691">
            <v>0</v>
          </cell>
          <cell r="K691">
            <v>0</v>
          </cell>
        </row>
        <row r="692">
          <cell r="C692">
            <v>0</v>
          </cell>
          <cell r="D692">
            <v>0</v>
          </cell>
          <cell r="E692">
            <v>0</v>
          </cell>
          <cell r="F692">
            <v>0</v>
          </cell>
          <cell r="G692">
            <v>0</v>
          </cell>
          <cell r="H692">
            <v>0</v>
          </cell>
          <cell r="I692">
            <v>0</v>
          </cell>
          <cell r="J692">
            <v>0</v>
          </cell>
          <cell r="K692">
            <v>0</v>
          </cell>
        </row>
        <row r="693">
          <cell r="C693">
            <v>0</v>
          </cell>
          <cell r="D693">
            <v>0</v>
          </cell>
          <cell r="E693">
            <v>0</v>
          </cell>
          <cell r="F693">
            <v>0</v>
          </cell>
          <cell r="G693">
            <v>0</v>
          </cell>
          <cell r="H693">
            <v>0</v>
          </cell>
          <cell r="I693">
            <v>0</v>
          </cell>
          <cell r="J693">
            <v>0</v>
          </cell>
          <cell r="K693">
            <v>0</v>
          </cell>
        </row>
        <row r="694">
          <cell r="C694">
            <v>0</v>
          </cell>
          <cell r="D694">
            <v>0</v>
          </cell>
          <cell r="E694">
            <v>0</v>
          </cell>
          <cell r="F694">
            <v>0</v>
          </cell>
          <cell r="G694">
            <v>0</v>
          </cell>
          <cell r="H694">
            <v>0</v>
          </cell>
          <cell r="I694">
            <v>0</v>
          </cell>
          <cell r="J694">
            <v>0</v>
          </cell>
          <cell r="K694">
            <v>0</v>
          </cell>
        </row>
        <row r="695">
          <cell r="C695">
            <v>0</v>
          </cell>
          <cell r="D695">
            <v>0</v>
          </cell>
          <cell r="E695">
            <v>0</v>
          </cell>
          <cell r="F695">
            <v>0</v>
          </cell>
          <cell r="G695">
            <v>0</v>
          </cell>
          <cell r="H695">
            <v>0</v>
          </cell>
          <cell r="I695">
            <v>0</v>
          </cell>
          <cell r="J695">
            <v>0</v>
          </cell>
          <cell r="K695">
            <v>0</v>
          </cell>
        </row>
        <row r="696">
          <cell r="C696">
            <v>0</v>
          </cell>
          <cell r="D696">
            <v>0</v>
          </cell>
          <cell r="E696">
            <v>0</v>
          </cell>
          <cell r="F696">
            <v>0</v>
          </cell>
          <cell r="G696">
            <v>0</v>
          </cell>
          <cell r="H696">
            <v>0</v>
          </cell>
          <cell r="I696">
            <v>0</v>
          </cell>
          <cell r="J696">
            <v>0</v>
          </cell>
          <cell r="K696">
            <v>0</v>
          </cell>
        </row>
        <row r="697">
          <cell r="C697">
            <v>0</v>
          </cell>
          <cell r="D697">
            <v>0</v>
          </cell>
          <cell r="E697">
            <v>0</v>
          </cell>
          <cell r="F697">
            <v>0</v>
          </cell>
          <cell r="G697">
            <v>0</v>
          </cell>
          <cell r="H697">
            <v>0</v>
          </cell>
          <cell r="I697">
            <v>0</v>
          </cell>
          <cell r="J697">
            <v>0</v>
          </cell>
          <cell r="K697">
            <v>0</v>
          </cell>
        </row>
        <row r="698">
          <cell r="C698">
            <v>0</v>
          </cell>
          <cell r="D698">
            <v>0</v>
          </cell>
          <cell r="E698">
            <v>0</v>
          </cell>
          <cell r="F698">
            <v>0</v>
          </cell>
          <cell r="G698">
            <v>0</v>
          </cell>
          <cell r="H698">
            <v>0</v>
          </cell>
          <cell r="I698">
            <v>0</v>
          </cell>
          <cell r="J698">
            <v>0</v>
          </cell>
          <cell r="K698">
            <v>0</v>
          </cell>
        </row>
        <row r="699">
          <cell r="C699">
            <v>0</v>
          </cell>
          <cell r="D699">
            <v>0</v>
          </cell>
          <cell r="E699">
            <v>0</v>
          </cell>
          <cell r="F699">
            <v>0</v>
          </cell>
          <cell r="G699">
            <v>0</v>
          </cell>
          <cell r="H699">
            <v>0</v>
          </cell>
          <cell r="I699">
            <v>0</v>
          </cell>
          <cell r="J699">
            <v>0</v>
          </cell>
          <cell r="K699">
            <v>0</v>
          </cell>
        </row>
        <row r="700">
          <cell r="C700">
            <v>0</v>
          </cell>
          <cell r="D700">
            <v>0</v>
          </cell>
          <cell r="E700">
            <v>0</v>
          </cell>
          <cell r="F700">
            <v>0</v>
          </cell>
          <cell r="G700">
            <v>0</v>
          </cell>
          <cell r="H700">
            <v>0</v>
          </cell>
          <cell r="I700">
            <v>0</v>
          </cell>
          <cell r="J700">
            <v>0</v>
          </cell>
          <cell r="K700">
            <v>0</v>
          </cell>
        </row>
        <row r="701">
          <cell r="C701">
            <v>0</v>
          </cell>
          <cell r="D701">
            <v>0</v>
          </cell>
          <cell r="E701">
            <v>0</v>
          </cell>
          <cell r="F701">
            <v>0</v>
          </cell>
          <cell r="G701">
            <v>0</v>
          </cell>
          <cell r="H701">
            <v>0</v>
          </cell>
          <cell r="I701">
            <v>0</v>
          </cell>
          <cell r="J701">
            <v>0</v>
          </cell>
          <cell r="K701">
            <v>0</v>
          </cell>
        </row>
        <row r="702">
          <cell r="C702">
            <v>0</v>
          </cell>
          <cell r="D702">
            <v>0</v>
          </cell>
          <cell r="E702">
            <v>0</v>
          </cell>
          <cell r="F702">
            <v>0</v>
          </cell>
          <cell r="G702">
            <v>0</v>
          </cell>
          <cell r="H702">
            <v>0</v>
          </cell>
          <cell r="I702">
            <v>0</v>
          </cell>
          <cell r="J702">
            <v>0</v>
          </cell>
          <cell r="K702">
            <v>0</v>
          </cell>
        </row>
        <row r="703">
          <cell r="C703">
            <v>0</v>
          </cell>
          <cell r="D703">
            <v>0</v>
          </cell>
          <cell r="E703">
            <v>0</v>
          </cell>
          <cell r="F703">
            <v>0</v>
          </cell>
          <cell r="G703">
            <v>0</v>
          </cell>
          <cell r="H703">
            <v>0</v>
          </cell>
          <cell r="I703">
            <v>0</v>
          </cell>
          <cell r="J703">
            <v>0</v>
          </cell>
          <cell r="K703">
            <v>0</v>
          </cell>
        </row>
        <row r="704">
          <cell r="C704">
            <v>0</v>
          </cell>
          <cell r="D704">
            <v>0</v>
          </cell>
          <cell r="E704">
            <v>0</v>
          </cell>
          <cell r="F704">
            <v>0</v>
          </cell>
          <cell r="G704">
            <v>0</v>
          </cell>
          <cell r="H704">
            <v>0</v>
          </cell>
          <cell r="I704">
            <v>0</v>
          </cell>
          <cell r="J704">
            <v>0</v>
          </cell>
          <cell r="K704">
            <v>0</v>
          </cell>
        </row>
        <row r="705">
          <cell r="C705">
            <v>0</v>
          </cell>
          <cell r="D705">
            <v>0</v>
          </cell>
          <cell r="E705">
            <v>0</v>
          </cell>
          <cell r="F705">
            <v>0</v>
          </cell>
          <cell r="G705">
            <v>0</v>
          </cell>
          <cell r="H705">
            <v>0</v>
          </cell>
          <cell r="I705">
            <v>0</v>
          </cell>
          <cell r="J705">
            <v>0</v>
          </cell>
          <cell r="K705">
            <v>0</v>
          </cell>
        </row>
        <row r="706">
          <cell r="C706">
            <v>0</v>
          </cell>
          <cell r="D706">
            <v>0</v>
          </cell>
          <cell r="E706">
            <v>0</v>
          </cell>
          <cell r="F706">
            <v>0</v>
          </cell>
          <cell r="G706">
            <v>0</v>
          </cell>
          <cell r="H706">
            <v>0</v>
          </cell>
          <cell r="I706">
            <v>0</v>
          </cell>
          <cell r="J706">
            <v>0</v>
          </cell>
          <cell r="K706">
            <v>0</v>
          </cell>
        </row>
        <row r="707">
          <cell r="C707">
            <v>0</v>
          </cell>
          <cell r="D707">
            <v>0</v>
          </cell>
          <cell r="E707">
            <v>0</v>
          </cell>
          <cell r="F707">
            <v>0</v>
          </cell>
          <cell r="G707">
            <v>0</v>
          </cell>
          <cell r="H707">
            <v>0</v>
          </cell>
          <cell r="I707">
            <v>0</v>
          </cell>
          <cell r="J707">
            <v>0</v>
          </cell>
          <cell r="K707">
            <v>0</v>
          </cell>
        </row>
        <row r="708">
          <cell r="C708">
            <v>0</v>
          </cell>
          <cell r="D708">
            <v>0</v>
          </cell>
          <cell r="E708">
            <v>0</v>
          </cell>
          <cell r="F708">
            <v>0</v>
          </cell>
          <cell r="G708">
            <v>0</v>
          </cell>
          <cell r="H708">
            <v>0</v>
          </cell>
          <cell r="I708">
            <v>0</v>
          </cell>
          <cell r="J708">
            <v>0</v>
          </cell>
          <cell r="K708">
            <v>0</v>
          </cell>
        </row>
        <row r="709">
          <cell r="C709">
            <v>0</v>
          </cell>
          <cell r="D709">
            <v>0</v>
          </cell>
          <cell r="E709">
            <v>0</v>
          </cell>
          <cell r="F709">
            <v>0</v>
          </cell>
          <cell r="G709">
            <v>0</v>
          </cell>
          <cell r="H709">
            <v>0</v>
          </cell>
          <cell r="I709">
            <v>0</v>
          </cell>
          <cell r="J709">
            <v>0</v>
          </cell>
          <cell r="K709">
            <v>0</v>
          </cell>
        </row>
        <row r="710">
          <cell r="C710">
            <v>0</v>
          </cell>
          <cell r="D710">
            <v>0</v>
          </cell>
          <cell r="E710">
            <v>0</v>
          </cell>
          <cell r="F710">
            <v>0</v>
          </cell>
          <cell r="G710">
            <v>0</v>
          </cell>
          <cell r="H710">
            <v>0</v>
          </cell>
          <cell r="I710">
            <v>0</v>
          </cell>
          <cell r="J710">
            <v>0</v>
          </cell>
          <cell r="K710">
            <v>0</v>
          </cell>
        </row>
        <row r="711">
          <cell r="C711">
            <v>0</v>
          </cell>
          <cell r="D711">
            <v>0</v>
          </cell>
          <cell r="E711">
            <v>0</v>
          </cell>
          <cell r="F711">
            <v>0</v>
          </cell>
          <cell r="G711">
            <v>0</v>
          </cell>
          <cell r="H711">
            <v>0</v>
          </cell>
          <cell r="I711">
            <v>0</v>
          </cell>
          <cell r="J711">
            <v>0</v>
          </cell>
          <cell r="K711">
            <v>0</v>
          </cell>
        </row>
        <row r="712">
          <cell r="C712">
            <v>0</v>
          </cell>
          <cell r="D712">
            <v>0</v>
          </cell>
          <cell r="E712">
            <v>0</v>
          </cell>
          <cell r="F712">
            <v>0</v>
          </cell>
          <cell r="G712">
            <v>0</v>
          </cell>
          <cell r="H712">
            <v>0</v>
          </cell>
          <cell r="I712">
            <v>0</v>
          </cell>
          <cell r="J712">
            <v>0</v>
          </cell>
          <cell r="K712">
            <v>0</v>
          </cell>
        </row>
        <row r="713">
          <cell r="C713">
            <v>0</v>
          </cell>
          <cell r="D713">
            <v>0</v>
          </cell>
          <cell r="E713">
            <v>0</v>
          </cell>
          <cell r="F713">
            <v>0</v>
          </cell>
          <cell r="G713">
            <v>0</v>
          </cell>
          <cell r="H713">
            <v>0</v>
          </cell>
          <cell r="I713">
            <v>0</v>
          </cell>
          <cell r="J713">
            <v>0</v>
          </cell>
          <cell r="K713">
            <v>0</v>
          </cell>
        </row>
        <row r="714">
          <cell r="C714">
            <v>0</v>
          </cell>
          <cell r="D714">
            <v>0</v>
          </cell>
          <cell r="E714">
            <v>0</v>
          </cell>
          <cell r="F714">
            <v>0</v>
          </cell>
          <cell r="G714">
            <v>0</v>
          </cell>
          <cell r="H714">
            <v>0</v>
          </cell>
          <cell r="I714">
            <v>0</v>
          </cell>
          <cell r="J714">
            <v>0</v>
          </cell>
          <cell r="K714">
            <v>0</v>
          </cell>
        </row>
        <row r="715">
          <cell r="C715">
            <v>0</v>
          </cell>
          <cell r="D715">
            <v>0</v>
          </cell>
          <cell r="E715">
            <v>0</v>
          </cell>
          <cell r="F715">
            <v>0</v>
          </cell>
          <cell r="G715">
            <v>0</v>
          </cell>
          <cell r="H715">
            <v>0</v>
          </cell>
          <cell r="I715">
            <v>0</v>
          </cell>
          <cell r="J715">
            <v>0</v>
          </cell>
          <cell r="K715">
            <v>0</v>
          </cell>
        </row>
        <row r="716">
          <cell r="C716">
            <v>0</v>
          </cell>
          <cell r="D716">
            <v>0</v>
          </cell>
          <cell r="E716">
            <v>0</v>
          </cell>
          <cell r="F716">
            <v>0</v>
          </cell>
          <cell r="G716">
            <v>0</v>
          </cell>
          <cell r="H716">
            <v>0</v>
          </cell>
          <cell r="I716">
            <v>0</v>
          </cell>
          <cell r="J716">
            <v>0</v>
          </cell>
          <cell r="K716">
            <v>0</v>
          </cell>
        </row>
        <row r="717">
          <cell r="C717">
            <v>0</v>
          </cell>
          <cell r="D717">
            <v>0</v>
          </cell>
          <cell r="E717">
            <v>0</v>
          </cell>
          <cell r="F717">
            <v>0</v>
          </cell>
          <cell r="G717">
            <v>0</v>
          </cell>
          <cell r="H717">
            <v>0</v>
          </cell>
          <cell r="I717">
            <v>0</v>
          </cell>
          <cell r="J717">
            <v>0</v>
          </cell>
          <cell r="K717">
            <v>0</v>
          </cell>
        </row>
        <row r="718">
          <cell r="C718">
            <v>0</v>
          </cell>
          <cell r="D718">
            <v>0</v>
          </cell>
          <cell r="E718">
            <v>0</v>
          </cell>
          <cell r="F718">
            <v>0</v>
          </cell>
          <cell r="G718">
            <v>0</v>
          </cell>
          <cell r="H718">
            <v>0</v>
          </cell>
          <cell r="I718">
            <v>0</v>
          </cell>
          <cell r="J718">
            <v>0</v>
          </cell>
          <cell r="K718">
            <v>0</v>
          </cell>
        </row>
        <row r="719">
          <cell r="C719">
            <v>0</v>
          </cell>
          <cell r="D719">
            <v>0</v>
          </cell>
          <cell r="E719">
            <v>0</v>
          </cell>
          <cell r="F719">
            <v>0</v>
          </cell>
          <cell r="G719">
            <v>0</v>
          </cell>
          <cell r="H719">
            <v>0</v>
          </cell>
          <cell r="I719">
            <v>0</v>
          </cell>
          <cell r="J719">
            <v>0</v>
          </cell>
          <cell r="K719">
            <v>0</v>
          </cell>
        </row>
        <row r="720">
          <cell r="C720">
            <v>0</v>
          </cell>
          <cell r="D720">
            <v>0</v>
          </cell>
          <cell r="E720">
            <v>0</v>
          </cell>
          <cell r="F720">
            <v>0</v>
          </cell>
          <cell r="G720">
            <v>0</v>
          </cell>
          <cell r="H720">
            <v>0</v>
          </cell>
          <cell r="I720">
            <v>0</v>
          </cell>
          <cell r="J720">
            <v>0</v>
          </cell>
          <cell r="K720">
            <v>0</v>
          </cell>
        </row>
        <row r="721">
          <cell r="C721">
            <v>0</v>
          </cell>
          <cell r="D721">
            <v>0</v>
          </cell>
          <cell r="E721">
            <v>0</v>
          </cell>
          <cell r="F721">
            <v>0</v>
          </cell>
          <cell r="G721">
            <v>0</v>
          </cell>
          <cell r="H721">
            <v>0</v>
          </cell>
          <cell r="I721">
            <v>0</v>
          </cell>
          <cell r="J721">
            <v>0</v>
          </cell>
          <cell r="K721">
            <v>0</v>
          </cell>
        </row>
        <row r="722">
          <cell r="C722">
            <v>0</v>
          </cell>
          <cell r="D722">
            <v>0</v>
          </cell>
          <cell r="E722">
            <v>0</v>
          </cell>
          <cell r="F722">
            <v>0</v>
          </cell>
          <cell r="G722">
            <v>0</v>
          </cell>
          <cell r="H722">
            <v>0</v>
          </cell>
          <cell r="I722">
            <v>0</v>
          </cell>
          <cell r="J722">
            <v>0</v>
          </cell>
          <cell r="K722">
            <v>0</v>
          </cell>
        </row>
        <row r="723">
          <cell r="C723">
            <v>0</v>
          </cell>
          <cell r="D723">
            <v>0</v>
          </cell>
          <cell r="E723">
            <v>0</v>
          </cell>
          <cell r="F723">
            <v>0</v>
          </cell>
          <cell r="G723">
            <v>0</v>
          </cell>
          <cell r="H723">
            <v>0</v>
          </cell>
          <cell r="I723">
            <v>0</v>
          </cell>
          <cell r="J723">
            <v>0</v>
          </cell>
          <cell r="K723">
            <v>0</v>
          </cell>
        </row>
        <row r="724">
          <cell r="C724">
            <v>0</v>
          </cell>
          <cell r="D724">
            <v>0</v>
          </cell>
          <cell r="E724">
            <v>0</v>
          </cell>
          <cell r="F724">
            <v>0</v>
          </cell>
          <cell r="G724">
            <v>0</v>
          </cell>
          <cell r="H724">
            <v>0</v>
          </cell>
          <cell r="I724">
            <v>0</v>
          </cell>
          <cell r="J724">
            <v>0</v>
          </cell>
          <cell r="K724">
            <v>0</v>
          </cell>
        </row>
        <row r="725">
          <cell r="C725">
            <v>0</v>
          </cell>
          <cell r="D725">
            <v>0</v>
          </cell>
          <cell r="E725">
            <v>0</v>
          </cell>
          <cell r="F725">
            <v>0</v>
          </cell>
          <cell r="G725">
            <v>0</v>
          </cell>
          <cell r="H725">
            <v>0</v>
          </cell>
          <cell r="I725">
            <v>0</v>
          </cell>
          <cell r="J725">
            <v>0</v>
          </cell>
          <cell r="K725">
            <v>0</v>
          </cell>
        </row>
        <row r="726">
          <cell r="C726">
            <v>0</v>
          </cell>
          <cell r="D726">
            <v>0</v>
          </cell>
          <cell r="E726">
            <v>0</v>
          </cell>
          <cell r="F726">
            <v>0</v>
          </cell>
          <cell r="G726">
            <v>0</v>
          </cell>
          <cell r="H726">
            <v>0</v>
          </cell>
          <cell r="I726">
            <v>0</v>
          </cell>
          <cell r="J726">
            <v>0</v>
          </cell>
          <cell r="K726">
            <v>0</v>
          </cell>
        </row>
        <row r="727">
          <cell r="C727">
            <v>0</v>
          </cell>
          <cell r="D727">
            <v>0</v>
          </cell>
          <cell r="E727">
            <v>0</v>
          </cell>
          <cell r="F727">
            <v>0</v>
          </cell>
          <cell r="G727">
            <v>0</v>
          </cell>
          <cell r="H727">
            <v>0</v>
          </cell>
          <cell r="I727">
            <v>0</v>
          </cell>
          <cell r="J727">
            <v>0</v>
          </cell>
          <cell r="K727">
            <v>0</v>
          </cell>
        </row>
        <row r="728">
          <cell r="C728">
            <v>0</v>
          </cell>
          <cell r="D728">
            <v>0</v>
          </cell>
          <cell r="E728">
            <v>0</v>
          </cell>
          <cell r="F728">
            <v>0</v>
          </cell>
          <cell r="G728">
            <v>0</v>
          </cell>
          <cell r="H728">
            <v>0</v>
          </cell>
          <cell r="I728">
            <v>0</v>
          </cell>
          <cell r="J728">
            <v>0</v>
          </cell>
          <cell r="K728">
            <v>0</v>
          </cell>
        </row>
        <row r="729">
          <cell r="C729">
            <v>0</v>
          </cell>
          <cell r="D729">
            <v>0</v>
          </cell>
          <cell r="E729">
            <v>0</v>
          </cell>
          <cell r="F729">
            <v>0</v>
          </cell>
          <cell r="G729">
            <v>0</v>
          </cell>
          <cell r="H729">
            <v>0</v>
          </cell>
          <cell r="I729">
            <v>0</v>
          </cell>
          <cell r="J729">
            <v>0</v>
          </cell>
          <cell r="K729">
            <v>0</v>
          </cell>
        </row>
        <row r="730">
          <cell r="C730">
            <v>0</v>
          </cell>
          <cell r="D730">
            <v>0</v>
          </cell>
          <cell r="E730">
            <v>0</v>
          </cell>
          <cell r="F730">
            <v>0</v>
          </cell>
          <cell r="G730">
            <v>0</v>
          </cell>
          <cell r="H730">
            <v>0</v>
          </cell>
          <cell r="I730">
            <v>0</v>
          </cell>
          <cell r="J730">
            <v>0</v>
          </cell>
          <cell r="K730">
            <v>0</v>
          </cell>
        </row>
        <row r="731">
          <cell r="C731">
            <v>0</v>
          </cell>
          <cell r="D731">
            <v>0</v>
          </cell>
          <cell r="E731">
            <v>0</v>
          </cell>
          <cell r="F731">
            <v>0</v>
          </cell>
          <cell r="G731">
            <v>0</v>
          </cell>
          <cell r="H731">
            <v>0</v>
          </cell>
          <cell r="I731">
            <v>0</v>
          </cell>
          <cell r="J731">
            <v>0</v>
          </cell>
          <cell r="K731">
            <v>0</v>
          </cell>
        </row>
        <row r="732">
          <cell r="C732">
            <v>0</v>
          </cell>
          <cell r="D732">
            <v>0</v>
          </cell>
          <cell r="E732">
            <v>0</v>
          </cell>
          <cell r="F732">
            <v>0</v>
          </cell>
          <cell r="G732">
            <v>0</v>
          </cell>
          <cell r="H732">
            <v>0</v>
          </cell>
          <cell r="I732">
            <v>0</v>
          </cell>
          <cell r="J732">
            <v>0</v>
          </cell>
          <cell r="K732">
            <v>0</v>
          </cell>
        </row>
        <row r="733">
          <cell r="C733">
            <v>0</v>
          </cell>
          <cell r="D733">
            <v>0</v>
          </cell>
          <cell r="E733">
            <v>0</v>
          </cell>
          <cell r="F733">
            <v>0</v>
          </cell>
          <cell r="G733">
            <v>0</v>
          </cell>
          <cell r="H733">
            <v>0</v>
          </cell>
          <cell r="I733">
            <v>0</v>
          </cell>
          <cell r="J733">
            <v>0</v>
          </cell>
          <cell r="K733">
            <v>0</v>
          </cell>
        </row>
        <row r="734">
          <cell r="C734">
            <v>0</v>
          </cell>
          <cell r="D734">
            <v>0</v>
          </cell>
          <cell r="E734">
            <v>0</v>
          </cell>
          <cell r="F734">
            <v>0</v>
          </cell>
          <cell r="G734">
            <v>0</v>
          </cell>
          <cell r="H734">
            <v>0</v>
          </cell>
          <cell r="I734">
            <v>0</v>
          </cell>
          <cell r="J734">
            <v>0</v>
          </cell>
          <cell r="K734">
            <v>0</v>
          </cell>
        </row>
        <row r="735">
          <cell r="C735">
            <v>0</v>
          </cell>
          <cell r="D735">
            <v>0</v>
          </cell>
          <cell r="E735">
            <v>0</v>
          </cell>
          <cell r="F735">
            <v>0</v>
          </cell>
          <cell r="G735">
            <v>0</v>
          </cell>
          <cell r="H735">
            <v>0</v>
          </cell>
          <cell r="I735">
            <v>0</v>
          </cell>
          <cell r="J735">
            <v>0</v>
          </cell>
          <cell r="K735">
            <v>0</v>
          </cell>
        </row>
        <row r="736">
          <cell r="C736">
            <v>0</v>
          </cell>
          <cell r="D736">
            <v>0</v>
          </cell>
          <cell r="E736">
            <v>0</v>
          </cell>
          <cell r="F736">
            <v>0</v>
          </cell>
          <cell r="G736">
            <v>0</v>
          </cell>
          <cell r="H736">
            <v>0</v>
          </cell>
          <cell r="I736">
            <v>0</v>
          </cell>
          <cell r="J736">
            <v>0</v>
          </cell>
          <cell r="K736">
            <v>0</v>
          </cell>
        </row>
        <row r="737">
          <cell r="C737">
            <v>0</v>
          </cell>
          <cell r="D737">
            <v>0</v>
          </cell>
          <cell r="E737">
            <v>0</v>
          </cell>
          <cell r="F737">
            <v>0</v>
          </cell>
          <cell r="G737">
            <v>0</v>
          </cell>
          <cell r="H737">
            <v>0</v>
          </cell>
          <cell r="I737">
            <v>0</v>
          </cell>
          <cell r="J737">
            <v>0</v>
          </cell>
          <cell r="K737">
            <v>0</v>
          </cell>
        </row>
        <row r="738">
          <cell r="C738">
            <v>0</v>
          </cell>
          <cell r="D738">
            <v>0</v>
          </cell>
          <cell r="E738">
            <v>0</v>
          </cell>
          <cell r="F738">
            <v>0</v>
          </cell>
          <cell r="G738">
            <v>0</v>
          </cell>
          <cell r="H738">
            <v>0</v>
          </cell>
          <cell r="I738">
            <v>0</v>
          </cell>
          <cell r="J738">
            <v>0</v>
          </cell>
          <cell r="K738">
            <v>0</v>
          </cell>
        </row>
        <row r="739">
          <cell r="C739">
            <v>0</v>
          </cell>
          <cell r="D739">
            <v>0</v>
          </cell>
          <cell r="E739">
            <v>0</v>
          </cell>
          <cell r="F739">
            <v>0</v>
          </cell>
          <cell r="G739">
            <v>0</v>
          </cell>
          <cell r="H739">
            <v>0</v>
          </cell>
          <cell r="I739">
            <v>0</v>
          </cell>
          <cell r="J739">
            <v>0</v>
          </cell>
          <cell r="K739">
            <v>0</v>
          </cell>
        </row>
        <row r="740">
          <cell r="C740">
            <v>0</v>
          </cell>
          <cell r="D740">
            <v>0</v>
          </cell>
          <cell r="E740">
            <v>0</v>
          </cell>
          <cell r="F740">
            <v>0</v>
          </cell>
          <cell r="G740">
            <v>0</v>
          </cell>
          <cell r="H740">
            <v>0</v>
          </cell>
          <cell r="I740">
            <v>0</v>
          </cell>
          <cell r="J740">
            <v>0</v>
          </cell>
          <cell r="K740">
            <v>0</v>
          </cell>
        </row>
        <row r="741">
          <cell r="C741">
            <v>0</v>
          </cell>
          <cell r="D741">
            <v>0</v>
          </cell>
          <cell r="E741">
            <v>0</v>
          </cell>
          <cell r="F741">
            <v>0</v>
          </cell>
          <cell r="G741">
            <v>0</v>
          </cell>
          <cell r="H741">
            <v>0</v>
          </cell>
          <cell r="I741">
            <v>0</v>
          </cell>
          <cell r="J741">
            <v>0</v>
          </cell>
          <cell r="K741">
            <v>0</v>
          </cell>
        </row>
        <row r="742">
          <cell r="C742">
            <v>0</v>
          </cell>
          <cell r="D742">
            <v>0</v>
          </cell>
          <cell r="E742">
            <v>0</v>
          </cell>
          <cell r="F742">
            <v>0</v>
          </cell>
          <cell r="G742">
            <v>0</v>
          </cell>
          <cell r="H742">
            <v>0</v>
          </cell>
          <cell r="I742">
            <v>0</v>
          </cell>
          <cell r="J742">
            <v>0</v>
          </cell>
          <cell r="K742">
            <v>0</v>
          </cell>
        </row>
        <row r="743">
          <cell r="C743">
            <v>0</v>
          </cell>
          <cell r="D743">
            <v>0</v>
          </cell>
          <cell r="E743">
            <v>0</v>
          </cell>
          <cell r="F743">
            <v>0</v>
          </cell>
          <cell r="G743">
            <v>0</v>
          </cell>
          <cell r="H743">
            <v>0</v>
          </cell>
          <cell r="I743">
            <v>0</v>
          </cell>
          <cell r="J743">
            <v>0</v>
          </cell>
          <cell r="K743">
            <v>0</v>
          </cell>
        </row>
        <row r="744">
          <cell r="C744">
            <v>0</v>
          </cell>
          <cell r="D744">
            <v>0</v>
          </cell>
          <cell r="E744">
            <v>0</v>
          </cell>
          <cell r="F744">
            <v>0</v>
          </cell>
          <cell r="G744">
            <v>0</v>
          </cell>
          <cell r="H744">
            <v>0</v>
          </cell>
          <cell r="I744">
            <v>0</v>
          </cell>
          <cell r="J744">
            <v>0</v>
          </cell>
          <cell r="K744">
            <v>0</v>
          </cell>
        </row>
        <row r="745">
          <cell r="C745">
            <v>0</v>
          </cell>
          <cell r="D745">
            <v>0</v>
          </cell>
          <cell r="E745">
            <v>0</v>
          </cell>
          <cell r="F745">
            <v>0</v>
          </cell>
          <cell r="G745">
            <v>0</v>
          </cell>
          <cell r="H745">
            <v>0</v>
          </cell>
          <cell r="I745">
            <v>0</v>
          </cell>
          <cell r="J745">
            <v>0</v>
          </cell>
          <cell r="K745">
            <v>0</v>
          </cell>
        </row>
        <row r="746">
          <cell r="C746">
            <v>0</v>
          </cell>
          <cell r="D746">
            <v>0</v>
          </cell>
          <cell r="E746">
            <v>0</v>
          </cell>
          <cell r="F746">
            <v>0</v>
          </cell>
          <cell r="G746">
            <v>0</v>
          </cell>
          <cell r="H746">
            <v>0</v>
          </cell>
          <cell r="I746">
            <v>0</v>
          </cell>
          <cell r="J746">
            <v>0</v>
          </cell>
          <cell r="K746">
            <v>0</v>
          </cell>
        </row>
        <row r="747">
          <cell r="C747">
            <v>0</v>
          </cell>
          <cell r="D747">
            <v>0</v>
          </cell>
          <cell r="E747">
            <v>0</v>
          </cell>
          <cell r="F747">
            <v>0</v>
          </cell>
          <cell r="G747">
            <v>0</v>
          </cell>
          <cell r="H747">
            <v>0</v>
          </cell>
          <cell r="I747">
            <v>0</v>
          </cell>
          <cell r="J747">
            <v>0</v>
          </cell>
          <cell r="K747">
            <v>0</v>
          </cell>
        </row>
        <row r="748">
          <cell r="C748">
            <v>0</v>
          </cell>
          <cell r="D748">
            <v>0</v>
          </cell>
          <cell r="E748">
            <v>0</v>
          </cell>
          <cell r="F748">
            <v>0</v>
          </cell>
          <cell r="G748">
            <v>0</v>
          </cell>
          <cell r="H748">
            <v>0</v>
          </cell>
          <cell r="I748">
            <v>0</v>
          </cell>
          <cell r="J748">
            <v>0</v>
          </cell>
          <cell r="K748">
            <v>0</v>
          </cell>
        </row>
        <row r="749">
          <cell r="C749">
            <v>0</v>
          </cell>
          <cell r="D749">
            <v>0</v>
          </cell>
          <cell r="E749">
            <v>0</v>
          </cell>
          <cell r="F749">
            <v>0</v>
          </cell>
          <cell r="G749">
            <v>0</v>
          </cell>
          <cell r="H749">
            <v>0</v>
          </cell>
          <cell r="I749">
            <v>0</v>
          </cell>
          <cell r="J749">
            <v>0</v>
          </cell>
          <cell r="K749">
            <v>0</v>
          </cell>
        </row>
        <row r="750">
          <cell r="C750">
            <v>0</v>
          </cell>
          <cell r="D750">
            <v>0</v>
          </cell>
          <cell r="E750">
            <v>0</v>
          </cell>
          <cell r="F750">
            <v>0</v>
          </cell>
          <cell r="G750">
            <v>0</v>
          </cell>
          <cell r="H750">
            <v>0</v>
          </cell>
          <cell r="I750">
            <v>0</v>
          </cell>
          <cell r="J750">
            <v>0</v>
          </cell>
          <cell r="K750">
            <v>0</v>
          </cell>
        </row>
        <row r="751">
          <cell r="C751">
            <v>0</v>
          </cell>
          <cell r="D751">
            <v>0</v>
          </cell>
          <cell r="E751">
            <v>0</v>
          </cell>
          <cell r="F751">
            <v>0</v>
          </cell>
          <cell r="G751">
            <v>0</v>
          </cell>
          <cell r="H751">
            <v>0</v>
          </cell>
          <cell r="I751">
            <v>0</v>
          </cell>
          <cell r="J751">
            <v>0</v>
          </cell>
          <cell r="K751">
            <v>0</v>
          </cell>
        </row>
        <row r="752">
          <cell r="C752">
            <v>0</v>
          </cell>
          <cell r="D752">
            <v>0</v>
          </cell>
          <cell r="E752">
            <v>0</v>
          </cell>
          <cell r="F752">
            <v>0</v>
          </cell>
          <cell r="G752">
            <v>0</v>
          </cell>
          <cell r="H752">
            <v>0</v>
          </cell>
          <cell r="I752">
            <v>0</v>
          </cell>
          <cell r="J752">
            <v>0</v>
          </cell>
          <cell r="K752">
            <v>0</v>
          </cell>
        </row>
        <row r="753">
          <cell r="C753">
            <v>0</v>
          </cell>
          <cell r="D753">
            <v>0</v>
          </cell>
          <cell r="E753">
            <v>0</v>
          </cell>
          <cell r="F753">
            <v>0</v>
          </cell>
          <cell r="G753">
            <v>0</v>
          </cell>
          <cell r="H753">
            <v>0</v>
          </cell>
          <cell r="I753">
            <v>0</v>
          </cell>
          <cell r="J753">
            <v>0</v>
          </cell>
          <cell r="K753">
            <v>0</v>
          </cell>
        </row>
        <row r="754">
          <cell r="C754">
            <v>0</v>
          </cell>
          <cell r="D754">
            <v>0</v>
          </cell>
          <cell r="E754">
            <v>0</v>
          </cell>
          <cell r="F754">
            <v>0</v>
          </cell>
          <cell r="G754">
            <v>0</v>
          </cell>
          <cell r="H754">
            <v>0</v>
          </cell>
          <cell r="I754">
            <v>0</v>
          </cell>
          <cell r="J754">
            <v>0</v>
          </cell>
          <cell r="K754">
            <v>0</v>
          </cell>
        </row>
        <row r="755">
          <cell r="C755">
            <v>0</v>
          </cell>
          <cell r="D755">
            <v>0</v>
          </cell>
          <cell r="E755">
            <v>0</v>
          </cell>
          <cell r="F755">
            <v>0</v>
          </cell>
          <cell r="G755">
            <v>0</v>
          </cell>
          <cell r="H755">
            <v>0</v>
          </cell>
          <cell r="I755">
            <v>0</v>
          </cell>
          <cell r="J755">
            <v>0</v>
          </cell>
          <cell r="K755">
            <v>0</v>
          </cell>
        </row>
        <row r="756">
          <cell r="C756">
            <v>0</v>
          </cell>
          <cell r="D756">
            <v>0</v>
          </cell>
          <cell r="E756">
            <v>0</v>
          </cell>
          <cell r="F756">
            <v>0</v>
          </cell>
          <cell r="G756">
            <v>0</v>
          </cell>
          <cell r="H756">
            <v>0</v>
          </cell>
          <cell r="I756">
            <v>0</v>
          </cell>
          <cell r="J756">
            <v>0</v>
          </cell>
          <cell r="K756">
            <v>0</v>
          </cell>
        </row>
        <row r="757">
          <cell r="C757">
            <v>0</v>
          </cell>
          <cell r="D757">
            <v>0</v>
          </cell>
          <cell r="E757">
            <v>0</v>
          </cell>
          <cell r="F757">
            <v>0</v>
          </cell>
          <cell r="G757">
            <v>0</v>
          </cell>
          <cell r="H757">
            <v>0</v>
          </cell>
          <cell r="I757">
            <v>0</v>
          </cell>
          <cell r="J757">
            <v>0</v>
          </cell>
          <cell r="K757">
            <v>0</v>
          </cell>
        </row>
        <row r="758">
          <cell r="C758">
            <v>0</v>
          </cell>
          <cell r="D758">
            <v>0</v>
          </cell>
          <cell r="E758">
            <v>0</v>
          </cell>
          <cell r="F758">
            <v>0</v>
          </cell>
          <cell r="G758">
            <v>0</v>
          </cell>
          <cell r="H758">
            <v>0</v>
          </cell>
          <cell r="I758">
            <v>0</v>
          </cell>
          <cell r="J758">
            <v>0</v>
          </cell>
          <cell r="K758">
            <v>0</v>
          </cell>
        </row>
        <row r="759">
          <cell r="C759">
            <v>0</v>
          </cell>
          <cell r="D759">
            <v>0</v>
          </cell>
          <cell r="E759">
            <v>0</v>
          </cell>
          <cell r="F759">
            <v>0</v>
          </cell>
          <cell r="G759">
            <v>0</v>
          </cell>
          <cell r="H759">
            <v>0</v>
          </cell>
          <cell r="I759">
            <v>0</v>
          </cell>
          <cell r="J759">
            <v>0</v>
          </cell>
          <cell r="K759">
            <v>0</v>
          </cell>
        </row>
        <row r="760">
          <cell r="C760">
            <v>0</v>
          </cell>
          <cell r="D760">
            <v>0</v>
          </cell>
          <cell r="E760">
            <v>0</v>
          </cell>
          <cell r="F760">
            <v>0</v>
          </cell>
          <cell r="G760">
            <v>0</v>
          </cell>
          <cell r="H760">
            <v>0</v>
          </cell>
          <cell r="I760">
            <v>0</v>
          </cell>
          <cell r="J760">
            <v>0</v>
          </cell>
          <cell r="K760">
            <v>0</v>
          </cell>
        </row>
        <row r="761">
          <cell r="C761">
            <v>0</v>
          </cell>
          <cell r="D761">
            <v>0</v>
          </cell>
          <cell r="E761">
            <v>0</v>
          </cell>
          <cell r="F761">
            <v>0</v>
          </cell>
          <cell r="G761">
            <v>0</v>
          </cell>
          <cell r="H761">
            <v>0</v>
          </cell>
          <cell r="I761">
            <v>0</v>
          </cell>
          <cell r="J761">
            <v>0</v>
          </cell>
          <cell r="K761">
            <v>0</v>
          </cell>
        </row>
        <row r="762">
          <cell r="C762">
            <v>0</v>
          </cell>
          <cell r="D762">
            <v>0</v>
          </cell>
          <cell r="E762">
            <v>0</v>
          </cell>
          <cell r="F762">
            <v>0</v>
          </cell>
          <cell r="G762">
            <v>0</v>
          </cell>
          <cell r="H762">
            <v>0</v>
          </cell>
          <cell r="I762">
            <v>0</v>
          </cell>
          <cell r="J762">
            <v>0</v>
          </cell>
          <cell r="K762">
            <v>0</v>
          </cell>
        </row>
        <row r="763">
          <cell r="C763">
            <v>0</v>
          </cell>
          <cell r="D763">
            <v>0</v>
          </cell>
          <cell r="E763">
            <v>0</v>
          </cell>
          <cell r="F763">
            <v>0</v>
          </cell>
          <cell r="G763">
            <v>0</v>
          </cell>
          <cell r="H763">
            <v>0</v>
          </cell>
          <cell r="I763">
            <v>0</v>
          </cell>
          <cell r="J763">
            <v>0</v>
          </cell>
          <cell r="K763">
            <v>0</v>
          </cell>
        </row>
        <row r="764">
          <cell r="C764">
            <v>0</v>
          </cell>
          <cell r="D764">
            <v>0</v>
          </cell>
          <cell r="E764">
            <v>0</v>
          </cell>
          <cell r="F764">
            <v>0</v>
          </cell>
          <cell r="G764">
            <v>0</v>
          </cell>
          <cell r="H764">
            <v>0</v>
          </cell>
          <cell r="I764">
            <v>0</v>
          </cell>
          <cell r="J764">
            <v>0</v>
          </cell>
          <cell r="K764">
            <v>0</v>
          </cell>
        </row>
        <row r="765">
          <cell r="C765">
            <v>0</v>
          </cell>
          <cell r="D765">
            <v>0</v>
          </cell>
          <cell r="E765">
            <v>0</v>
          </cell>
          <cell r="F765">
            <v>0</v>
          </cell>
          <cell r="G765">
            <v>0</v>
          </cell>
          <cell r="H765">
            <v>0</v>
          </cell>
          <cell r="I765">
            <v>0</v>
          </cell>
          <cell r="J765">
            <v>0</v>
          </cell>
          <cell r="K765">
            <v>0</v>
          </cell>
        </row>
        <row r="766">
          <cell r="C766">
            <v>0</v>
          </cell>
          <cell r="D766">
            <v>0</v>
          </cell>
          <cell r="E766">
            <v>0</v>
          </cell>
          <cell r="F766">
            <v>0</v>
          </cell>
          <cell r="G766">
            <v>0</v>
          </cell>
          <cell r="H766">
            <v>0</v>
          </cell>
          <cell r="I766">
            <v>0</v>
          </cell>
          <cell r="J766">
            <v>0</v>
          </cell>
          <cell r="K766">
            <v>0</v>
          </cell>
        </row>
        <row r="767">
          <cell r="C767">
            <v>0</v>
          </cell>
          <cell r="D767">
            <v>0</v>
          </cell>
          <cell r="E767">
            <v>0</v>
          </cell>
          <cell r="F767">
            <v>0</v>
          </cell>
          <cell r="G767">
            <v>0</v>
          </cell>
          <cell r="H767">
            <v>0</v>
          </cell>
          <cell r="I767">
            <v>0</v>
          </cell>
          <cell r="J767">
            <v>0</v>
          </cell>
          <cell r="K767">
            <v>0</v>
          </cell>
        </row>
        <row r="768">
          <cell r="C768">
            <v>0</v>
          </cell>
          <cell r="D768">
            <v>0</v>
          </cell>
          <cell r="E768">
            <v>0</v>
          </cell>
          <cell r="F768">
            <v>0</v>
          </cell>
          <cell r="G768">
            <v>0</v>
          </cell>
          <cell r="H768">
            <v>0</v>
          </cell>
          <cell r="I768">
            <v>0</v>
          </cell>
          <cell r="J768">
            <v>0</v>
          </cell>
          <cell r="K768">
            <v>0</v>
          </cell>
        </row>
        <row r="769">
          <cell r="C769">
            <v>0</v>
          </cell>
          <cell r="D769">
            <v>0</v>
          </cell>
          <cell r="E769">
            <v>0</v>
          </cell>
          <cell r="F769">
            <v>0</v>
          </cell>
          <cell r="G769">
            <v>0</v>
          </cell>
          <cell r="H769">
            <v>0</v>
          </cell>
          <cell r="I769">
            <v>0</v>
          </cell>
          <cell r="J769">
            <v>0</v>
          </cell>
          <cell r="K769">
            <v>0</v>
          </cell>
        </row>
        <row r="770">
          <cell r="C770">
            <v>0</v>
          </cell>
          <cell r="D770">
            <v>0</v>
          </cell>
          <cell r="E770">
            <v>0</v>
          </cell>
          <cell r="F770">
            <v>0</v>
          </cell>
          <cell r="G770">
            <v>0</v>
          </cell>
          <cell r="H770">
            <v>0</v>
          </cell>
          <cell r="I770">
            <v>0</v>
          </cell>
          <cell r="J770">
            <v>0</v>
          </cell>
          <cell r="K770">
            <v>0</v>
          </cell>
        </row>
        <row r="771">
          <cell r="C771">
            <v>0</v>
          </cell>
          <cell r="D771">
            <v>0</v>
          </cell>
          <cell r="E771">
            <v>0</v>
          </cell>
          <cell r="F771">
            <v>0</v>
          </cell>
          <cell r="G771">
            <v>0</v>
          </cell>
          <cell r="H771">
            <v>0</v>
          </cell>
          <cell r="I771">
            <v>0</v>
          </cell>
          <cell r="J771">
            <v>0</v>
          </cell>
          <cell r="K771">
            <v>0</v>
          </cell>
        </row>
        <row r="772">
          <cell r="C772">
            <v>0</v>
          </cell>
          <cell r="D772">
            <v>0</v>
          </cell>
          <cell r="E772">
            <v>0</v>
          </cell>
          <cell r="F772">
            <v>0</v>
          </cell>
          <cell r="G772">
            <v>0</v>
          </cell>
          <cell r="H772">
            <v>0</v>
          </cell>
          <cell r="I772">
            <v>0</v>
          </cell>
          <cell r="J772">
            <v>0</v>
          </cell>
          <cell r="K772">
            <v>0</v>
          </cell>
        </row>
        <row r="773">
          <cell r="C773">
            <v>0</v>
          </cell>
          <cell r="D773">
            <v>0</v>
          </cell>
          <cell r="E773">
            <v>0</v>
          </cell>
          <cell r="F773">
            <v>0</v>
          </cell>
          <cell r="G773">
            <v>0</v>
          </cell>
          <cell r="H773">
            <v>0</v>
          </cell>
          <cell r="I773">
            <v>0</v>
          </cell>
          <cell r="J773">
            <v>0</v>
          </cell>
          <cell r="K773">
            <v>0</v>
          </cell>
        </row>
        <row r="774">
          <cell r="C774">
            <v>0</v>
          </cell>
          <cell r="D774">
            <v>0</v>
          </cell>
          <cell r="E774">
            <v>0</v>
          </cell>
          <cell r="F774">
            <v>0</v>
          </cell>
          <cell r="G774">
            <v>0</v>
          </cell>
          <cell r="H774">
            <v>0</v>
          </cell>
          <cell r="I774">
            <v>0</v>
          </cell>
          <cell r="J774">
            <v>0</v>
          </cell>
          <cell r="K774">
            <v>0</v>
          </cell>
        </row>
        <row r="775">
          <cell r="C775">
            <v>0</v>
          </cell>
          <cell r="D775">
            <v>0</v>
          </cell>
          <cell r="E775">
            <v>0</v>
          </cell>
          <cell r="F775">
            <v>0</v>
          </cell>
          <cell r="G775">
            <v>0</v>
          </cell>
          <cell r="H775">
            <v>0</v>
          </cell>
          <cell r="I775">
            <v>0</v>
          </cell>
          <cell r="J775">
            <v>0</v>
          </cell>
          <cell r="K775">
            <v>0</v>
          </cell>
        </row>
        <row r="776">
          <cell r="C776">
            <v>0</v>
          </cell>
          <cell r="D776">
            <v>0</v>
          </cell>
          <cell r="E776">
            <v>0</v>
          </cell>
          <cell r="F776">
            <v>0</v>
          </cell>
          <cell r="G776">
            <v>0</v>
          </cell>
          <cell r="H776">
            <v>0</v>
          </cell>
          <cell r="I776">
            <v>0</v>
          </cell>
          <cell r="J776">
            <v>0</v>
          </cell>
          <cell r="K776">
            <v>0</v>
          </cell>
        </row>
        <row r="777">
          <cell r="C777">
            <v>0</v>
          </cell>
          <cell r="D777">
            <v>0</v>
          </cell>
          <cell r="E777">
            <v>0</v>
          </cell>
          <cell r="F777">
            <v>0</v>
          </cell>
          <cell r="G777">
            <v>0</v>
          </cell>
          <cell r="H777">
            <v>0</v>
          </cell>
          <cell r="I777">
            <v>0</v>
          </cell>
          <cell r="J777">
            <v>0</v>
          </cell>
          <cell r="K777">
            <v>0</v>
          </cell>
        </row>
        <row r="778">
          <cell r="C778">
            <v>0</v>
          </cell>
          <cell r="D778">
            <v>0</v>
          </cell>
          <cell r="E778">
            <v>0</v>
          </cell>
          <cell r="F778">
            <v>0</v>
          </cell>
          <cell r="G778">
            <v>0</v>
          </cell>
          <cell r="H778">
            <v>0</v>
          </cell>
          <cell r="I778">
            <v>0</v>
          </cell>
          <cell r="J778">
            <v>0</v>
          </cell>
          <cell r="K778">
            <v>0</v>
          </cell>
        </row>
        <row r="779">
          <cell r="C779">
            <v>0</v>
          </cell>
          <cell r="D779">
            <v>0</v>
          </cell>
          <cell r="E779">
            <v>0</v>
          </cell>
          <cell r="F779">
            <v>0</v>
          </cell>
          <cell r="G779">
            <v>0</v>
          </cell>
          <cell r="H779">
            <v>0</v>
          </cell>
          <cell r="I779">
            <v>0</v>
          </cell>
          <cell r="J779">
            <v>0</v>
          </cell>
          <cell r="K779">
            <v>0</v>
          </cell>
        </row>
        <row r="780">
          <cell r="C780">
            <v>0</v>
          </cell>
          <cell r="D780">
            <v>0</v>
          </cell>
          <cell r="E780">
            <v>0</v>
          </cell>
          <cell r="F780">
            <v>0</v>
          </cell>
          <cell r="G780">
            <v>0</v>
          </cell>
          <cell r="H780">
            <v>0</v>
          </cell>
          <cell r="I780">
            <v>0</v>
          </cell>
          <cell r="J780">
            <v>0</v>
          </cell>
          <cell r="K780">
            <v>0</v>
          </cell>
        </row>
        <row r="781">
          <cell r="C781">
            <v>0</v>
          </cell>
          <cell r="D781">
            <v>0</v>
          </cell>
          <cell r="E781">
            <v>0</v>
          </cell>
          <cell r="F781">
            <v>0</v>
          </cell>
          <cell r="G781">
            <v>0</v>
          </cell>
          <cell r="H781">
            <v>0</v>
          </cell>
          <cell r="I781">
            <v>0</v>
          </cell>
          <cell r="J781">
            <v>0</v>
          </cell>
          <cell r="K781">
            <v>0</v>
          </cell>
        </row>
        <row r="782">
          <cell r="C782">
            <v>0</v>
          </cell>
          <cell r="D782">
            <v>0</v>
          </cell>
          <cell r="E782">
            <v>0</v>
          </cell>
          <cell r="F782">
            <v>0</v>
          </cell>
          <cell r="G782">
            <v>0</v>
          </cell>
          <cell r="H782">
            <v>0</v>
          </cell>
          <cell r="I782">
            <v>0</v>
          </cell>
          <cell r="J782">
            <v>0</v>
          </cell>
          <cell r="K782">
            <v>0</v>
          </cell>
        </row>
        <row r="783">
          <cell r="C783">
            <v>0</v>
          </cell>
          <cell r="D783">
            <v>0</v>
          </cell>
          <cell r="E783">
            <v>0</v>
          </cell>
          <cell r="F783">
            <v>0</v>
          </cell>
          <cell r="G783">
            <v>0</v>
          </cell>
          <cell r="H783">
            <v>0</v>
          </cell>
          <cell r="I783">
            <v>0</v>
          </cell>
          <cell r="J783">
            <v>0</v>
          </cell>
          <cell r="K783">
            <v>0</v>
          </cell>
        </row>
        <row r="784">
          <cell r="C784">
            <v>0</v>
          </cell>
          <cell r="D784">
            <v>0</v>
          </cell>
          <cell r="E784">
            <v>0</v>
          </cell>
          <cell r="F784">
            <v>0</v>
          </cell>
          <cell r="G784">
            <v>0</v>
          </cell>
          <cell r="H784">
            <v>0</v>
          </cell>
          <cell r="I784">
            <v>0</v>
          </cell>
          <cell r="J784">
            <v>0</v>
          </cell>
          <cell r="K784">
            <v>0</v>
          </cell>
        </row>
        <row r="785">
          <cell r="C785">
            <v>0</v>
          </cell>
          <cell r="D785">
            <v>0</v>
          </cell>
          <cell r="E785">
            <v>0</v>
          </cell>
          <cell r="F785">
            <v>0</v>
          </cell>
          <cell r="G785">
            <v>0</v>
          </cell>
          <cell r="H785">
            <v>0</v>
          </cell>
          <cell r="I785">
            <v>0</v>
          </cell>
          <cell r="J785">
            <v>0</v>
          </cell>
          <cell r="K785">
            <v>0</v>
          </cell>
        </row>
        <row r="786">
          <cell r="C786">
            <v>0</v>
          </cell>
          <cell r="D786">
            <v>0</v>
          </cell>
          <cell r="E786">
            <v>0</v>
          </cell>
          <cell r="F786">
            <v>0</v>
          </cell>
          <cell r="G786">
            <v>0</v>
          </cell>
          <cell r="H786">
            <v>0</v>
          </cell>
          <cell r="I786">
            <v>0</v>
          </cell>
          <cell r="J786">
            <v>0</v>
          </cell>
          <cell r="K786">
            <v>0</v>
          </cell>
        </row>
        <row r="787">
          <cell r="C787">
            <v>0</v>
          </cell>
          <cell r="D787">
            <v>0</v>
          </cell>
          <cell r="E787">
            <v>0</v>
          </cell>
          <cell r="F787">
            <v>0</v>
          </cell>
          <cell r="G787">
            <v>0</v>
          </cell>
          <cell r="H787">
            <v>0</v>
          </cell>
          <cell r="I787">
            <v>0</v>
          </cell>
          <cell r="J787">
            <v>0</v>
          </cell>
          <cell r="K787">
            <v>0</v>
          </cell>
        </row>
        <row r="788">
          <cell r="C788">
            <v>0</v>
          </cell>
          <cell r="D788">
            <v>0</v>
          </cell>
          <cell r="E788">
            <v>0</v>
          </cell>
          <cell r="F788">
            <v>0</v>
          </cell>
          <cell r="G788">
            <v>0</v>
          </cell>
          <cell r="H788">
            <v>0</v>
          </cell>
          <cell r="I788">
            <v>0</v>
          </cell>
          <cell r="J788">
            <v>0</v>
          </cell>
          <cell r="K788">
            <v>0</v>
          </cell>
        </row>
        <row r="789">
          <cell r="C789">
            <v>0</v>
          </cell>
          <cell r="D789">
            <v>0</v>
          </cell>
          <cell r="E789">
            <v>0</v>
          </cell>
          <cell r="F789">
            <v>0</v>
          </cell>
          <cell r="G789">
            <v>0</v>
          </cell>
          <cell r="H789">
            <v>0</v>
          </cell>
          <cell r="I789">
            <v>0</v>
          </cell>
          <cell r="J789">
            <v>0</v>
          </cell>
          <cell r="K789">
            <v>0</v>
          </cell>
        </row>
        <row r="790">
          <cell r="C790">
            <v>0</v>
          </cell>
          <cell r="D790">
            <v>0</v>
          </cell>
          <cell r="E790">
            <v>0</v>
          </cell>
          <cell r="F790">
            <v>0</v>
          </cell>
          <cell r="G790">
            <v>0</v>
          </cell>
          <cell r="H790">
            <v>0</v>
          </cell>
          <cell r="I790">
            <v>0</v>
          </cell>
          <cell r="J790">
            <v>0</v>
          </cell>
          <cell r="K790">
            <v>0</v>
          </cell>
        </row>
        <row r="791">
          <cell r="C791">
            <v>0</v>
          </cell>
          <cell r="D791">
            <v>0</v>
          </cell>
          <cell r="E791">
            <v>0</v>
          </cell>
          <cell r="F791">
            <v>0</v>
          </cell>
          <cell r="G791">
            <v>0</v>
          </cell>
          <cell r="H791">
            <v>0</v>
          </cell>
          <cell r="I791">
            <v>0</v>
          </cell>
          <cell r="J791">
            <v>0</v>
          </cell>
          <cell r="K791">
            <v>0</v>
          </cell>
        </row>
        <row r="792">
          <cell r="C792">
            <v>0</v>
          </cell>
          <cell r="D792">
            <v>0</v>
          </cell>
          <cell r="E792">
            <v>0</v>
          </cell>
          <cell r="F792">
            <v>0</v>
          </cell>
          <cell r="G792">
            <v>0</v>
          </cell>
          <cell r="H792">
            <v>0</v>
          </cell>
          <cell r="I792">
            <v>0</v>
          </cell>
          <cell r="J792">
            <v>0</v>
          </cell>
          <cell r="K792">
            <v>0</v>
          </cell>
        </row>
        <row r="793">
          <cell r="C793">
            <v>0</v>
          </cell>
          <cell r="D793">
            <v>0</v>
          </cell>
          <cell r="E793">
            <v>0</v>
          </cell>
          <cell r="F793">
            <v>0</v>
          </cell>
          <cell r="G793">
            <v>0</v>
          </cell>
          <cell r="H793">
            <v>0</v>
          </cell>
          <cell r="I793">
            <v>0</v>
          </cell>
          <cell r="J793">
            <v>0</v>
          </cell>
          <cell r="K793">
            <v>0</v>
          </cell>
        </row>
        <row r="794">
          <cell r="C794">
            <v>0</v>
          </cell>
          <cell r="D794">
            <v>0</v>
          </cell>
          <cell r="E794">
            <v>0</v>
          </cell>
          <cell r="F794">
            <v>0</v>
          </cell>
          <cell r="G794">
            <v>0</v>
          </cell>
          <cell r="H794">
            <v>0</v>
          </cell>
          <cell r="I794">
            <v>0</v>
          </cell>
          <cell r="J794">
            <v>0</v>
          </cell>
          <cell r="K794">
            <v>0</v>
          </cell>
        </row>
        <row r="795">
          <cell r="C795">
            <v>0</v>
          </cell>
          <cell r="D795">
            <v>0</v>
          </cell>
          <cell r="E795">
            <v>0</v>
          </cell>
          <cell r="F795">
            <v>0</v>
          </cell>
          <cell r="G795">
            <v>0</v>
          </cell>
          <cell r="H795">
            <v>0</v>
          </cell>
          <cell r="I795">
            <v>0</v>
          </cell>
          <cell r="J795">
            <v>0</v>
          </cell>
          <cell r="K795">
            <v>0</v>
          </cell>
        </row>
        <row r="796">
          <cell r="C796">
            <v>0</v>
          </cell>
          <cell r="D796">
            <v>0</v>
          </cell>
          <cell r="E796">
            <v>0</v>
          </cell>
          <cell r="F796">
            <v>0</v>
          </cell>
          <cell r="G796">
            <v>0</v>
          </cell>
          <cell r="H796">
            <v>0</v>
          </cell>
          <cell r="I796">
            <v>0</v>
          </cell>
          <cell r="J796">
            <v>0</v>
          </cell>
          <cell r="K796">
            <v>0</v>
          </cell>
        </row>
        <row r="797">
          <cell r="C797">
            <v>0</v>
          </cell>
          <cell r="D797">
            <v>0</v>
          </cell>
          <cell r="E797">
            <v>0</v>
          </cell>
          <cell r="F797">
            <v>0</v>
          </cell>
          <cell r="G797">
            <v>0</v>
          </cell>
          <cell r="H797">
            <v>0</v>
          </cell>
          <cell r="I797">
            <v>0</v>
          </cell>
          <cell r="J797">
            <v>0</v>
          </cell>
          <cell r="K797">
            <v>0</v>
          </cell>
        </row>
        <row r="798">
          <cell r="C798">
            <v>0</v>
          </cell>
          <cell r="D798">
            <v>0</v>
          </cell>
          <cell r="E798">
            <v>0</v>
          </cell>
          <cell r="F798">
            <v>0</v>
          </cell>
          <cell r="G798">
            <v>0</v>
          </cell>
          <cell r="H798">
            <v>0</v>
          </cell>
          <cell r="I798">
            <v>0</v>
          </cell>
          <cell r="J798">
            <v>0</v>
          </cell>
          <cell r="K798">
            <v>0</v>
          </cell>
        </row>
        <row r="799">
          <cell r="C799">
            <v>0</v>
          </cell>
          <cell r="D799">
            <v>0</v>
          </cell>
          <cell r="E799">
            <v>0</v>
          </cell>
          <cell r="F799">
            <v>0</v>
          </cell>
          <cell r="G799">
            <v>0</v>
          </cell>
          <cell r="H799">
            <v>0</v>
          </cell>
          <cell r="I799">
            <v>0</v>
          </cell>
          <cell r="J799">
            <v>0</v>
          </cell>
          <cell r="K799">
            <v>0</v>
          </cell>
        </row>
        <row r="800">
          <cell r="C800">
            <v>0</v>
          </cell>
          <cell r="D800">
            <v>0</v>
          </cell>
          <cell r="E800">
            <v>0</v>
          </cell>
          <cell r="F800">
            <v>0</v>
          </cell>
          <cell r="G800">
            <v>0</v>
          </cell>
          <cell r="H800">
            <v>0</v>
          </cell>
          <cell r="I800">
            <v>0</v>
          </cell>
          <cell r="J800">
            <v>0</v>
          </cell>
          <cell r="K800">
            <v>0</v>
          </cell>
        </row>
        <row r="801">
          <cell r="C801">
            <v>0</v>
          </cell>
          <cell r="D801">
            <v>0</v>
          </cell>
          <cell r="E801">
            <v>0</v>
          </cell>
          <cell r="F801">
            <v>0</v>
          </cell>
          <cell r="G801">
            <v>0</v>
          </cell>
          <cell r="H801">
            <v>0</v>
          </cell>
          <cell r="I801">
            <v>0</v>
          </cell>
          <cell r="J801">
            <v>0</v>
          </cell>
          <cell r="K801">
            <v>0</v>
          </cell>
        </row>
        <row r="802">
          <cell r="C802">
            <v>0</v>
          </cell>
          <cell r="D802">
            <v>0</v>
          </cell>
          <cell r="E802">
            <v>0</v>
          </cell>
          <cell r="F802">
            <v>0</v>
          </cell>
          <cell r="G802">
            <v>0</v>
          </cell>
          <cell r="H802">
            <v>0</v>
          </cell>
          <cell r="I802">
            <v>0</v>
          </cell>
          <cell r="J802">
            <v>0</v>
          </cell>
          <cell r="K802">
            <v>0</v>
          </cell>
        </row>
        <row r="803">
          <cell r="C803">
            <v>0</v>
          </cell>
          <cell r="D803">
            <v>0</v>
          </cell>
          <cell r="E803">
            <v>0</v>
          </cell>
          <cell r="F803">
            <v>0</v>
          </cell>
          <cell r="G803">
            <v>0</v>
          </cell>
          <cell r="H803">
            <v>0</v>
          </cell>
          <cell r="I803">
            <v>0</v>
          </cell>
          <cell r="J803">
            <v>0</v>
          </cell>
          <cell r="K803">
            <v>0</v>
          </cell>
        </row>
        <row r="804">
          <cell r="C804">
            <v>0</v>
          </cell>
          <cell r="D804">
            <v>0</v>
          </cell>
          <cell r="E804">
            <v>0</v>
          </cell>
          <cell r="F804">
            <v>0</v>
          </cell>
          <cell r="G804">
            <v>0</v>
          </cell>
          <cell r="H804">
            <v>0</v>
          </cell>
          <cell r="I804">
            <v>0</v>
          </cell>
          <cell r="J804">
            <v>0</v>
          </cell>
          <cell r="K804">
            <v>0</v>
          </cell>
        </row>
        <row r="805">
          <cell r="C805">
            <v>0</v>
          </cell>
          <cell r="D805">
            <v>0</v>
          </cell>
          <cell r="E805">
            <v>0</v>
          </cell>
          <cell r="F805">
            <v>0</v>
          </cell>
          <cell r="G805">
            <v>0</v>
          </cell>
          <cell r="H805">
            <v>0</v>
          </cell>
          <cell r="I805">
            <v>0</v>
          </cell>
          <cell r="J805">
            <v>0</v>
          </cell>
          <cell r="K805">
            <v>0</v>
          </cell>
        </row>
        <row r="806">
          <cell r="C806">
            <v>0</v>
          </cell>
          <cell r="D806">
            <v>0</v>
          </cell>
          <cell r="E806">
            <v>0</v>
          </cell>
          <cell r="F806">
            <v>0</v>
          </cell>
          <cell r="G806">
            <v>0</v>
          </cell>
          <cell r="H806">
            <v>0</v>
          </cell>
          <cell r="I806">
            <v>0</v>
          </cell>
          <cell r="J806">
            <v>0</v>
          </cell>
          <cell r="K806">
            <v>0</v>
          </cell>
        </row>
        <row r="807">
          <cell r="C807">
            <v>0</v>
          </cell>
          <cell r="D807">
            <v>0</v>
          </cell>
          <cell r="E807">
            <v>0</v>
          </cell>
          <cell r="F807">
            <v>0</v>
          </cell>
          <cell r="G807">
            <v>0</v>
          </cell>
          <cell r="H807">
            <v>0</v>
          </cell>
          <cell r="I807">
            <v>0</v>
          </cell>
          <cell r="J807">
            <v>0</v>
          </cell>
          <cell r="K807">
            <v>0</v>
          </cell>
        </row>
        <row r="808">
          <cell r="C808">
            <v>0</v>
          </cell>
          <cell r="D808">
            <v>0</v>
          </cell>
          <cell r="E808">
            <v>0</v>
          </cell>
          <cell r="F808">
            <v>0</v>
          </cell>
          <cell r="G808">
            <v>0</v>
          </cell>
          <cell r="H808">
            <v>0</v>
          </cell>
          <cell r="I808">
            <v>0</v>
          </cell>
          <cell r="J808">
            <v>0</v>
          </cell>
          <cell r="K808">
            <v>0</v>
          </cell>
        </row>
        <row r="809">
          <cell r="C809">
            <v>0</v>
          </cell>
          <cell r="D809">
            <v>0</v>
          </cell>
          <cell r="E809">
            <v>0</v>
          </cell>
          <cell r="F809">
            <v>0</v>
          </cell>
          <cell r="G809">
            <v>0</v>
          </cell>
          <cell r="H809">
            <v>0</v>
          </cell>
          <cell r="I809">
            <v>0</v>
          </cell>
          <cell r="J809">
            <v>0</v>
          </cell>
          <cell r="K809">
            <v>0</v>
          </cell>
        </row>
        <row r="810">
          <cell r="C810">
            <v>0</v>
          </cell>
          <cell r="D810">
            <v>0</v>
          </cell>
          <cell r="E810">
            <v>0</v>
          </cell>
          <cell r="F810">
            <v>0</v>
          </cell>
          <cell r="G810">
            <v>0</v>
          </cell>
          <cell r="H810">
            <v>0</v>
          </cell>
          <cell r="I810">
            <v>0</v>
          </cell>
          <cell r="J810">
            <v>0</v>
          </cell>
          <cell r="K810">
            <v>0</v>
          </cell>
        </row>
        <row r="811">
          <cell r="C811">
            <v>0</v>
          </cell>
          <cell r="D811">
            <v>0</v>
          </cell>
          <cell r="E811">
            <v>0</v>
          </cell>
          <cell r="F811">
            <v>0</v>
          </cell>
          <cell r="G811">
            <v>0</v>
          </cell>
          <cell r="H811">
            <v>0</v>
          </cell>
          <cell r="I811">
            <v>0</v>
          </cell>
          <cell r="J811">
            <v>0</v>
          </cell>
          <cell r="K811">
            <v>0</v>
          </cell>
        </row>
        <row r="812">
          <cell r="C812">
            <v>0</v>
          </cell>
          <cell r="D812">
            <v>0</v>
          </cell>
          <cell r="E812">
            <v>0</v>
          </cell>
          <cell r="F812">
            <v>0</v>
          </cell>
          <cell r="G812">
            <v>0</v>
          </cell>
          <cell r="H812">
            <v>0</v>
          </cell>
          <cell r="I812">
            <v>0</v>
          </cell>
          <cell r="J812">
            <v>0</v>
          </cell>
          <cell r="K812">
            <v>0</v>
          </cell>
        </row>
        <row r="813">
          <cell r="C813">
            <v>0</v>
          </cell>
          <cell r="D813">
            <v>0</v>
          </cell>
          <cell r="E813">
            <v>0</v>
          </cell>
          <cell r="F813">
            <v>0</v>
          </cell>
          <cell r="G813">
            <v>0</v>
          </cell>
          <cell r="H813">
            <v>0</v>
          </cell>
          <cell r="I813">
            <v>0</v>
          </cell>
          <cell r="J813">
            <v>0</v>
          </cell>
          <cell r="K813">
            <v>0</v>
          </cell>
        </row>
        <row r="814">
          <cell r="C814">
            <v>0</v>
          </cell>
          <cell r="D814">
            <v>0</v>
          </cell>
          <cell r="E814">
            <v>0</v>
          </cell>
          <cell r="F814">
            <v>0</v>
          </cell>
          <cell r="G814">
            <v>0</v>
          </cell>
          <cell r="H814">
            <v>0</v>
          </cell>
          <cell r="I814">
            <v>0</v>
          </cell>
          <cell r="J814">
            <v>0</v>
          </cell>
          <cell r="K814">
            <v>0</v>
          </cell>
        </row>
        <row r="815">
          <cell r="C815">
            <v>0</v>
          </cell>
          <cell r="D815">
            <v>0</v>
          </cell>
          <cell r="E815">
            <v>0</v>
          </cell>
          <cell r="F815">
            <v>0</v>
          </cell>
          <cell r="G815">
            <v>0</v>
          </cell>
          <cell r="H815">
            <v>0</v>
          </cell>
          <cell r="I815">
            <v>0</v>
          </cell>
          <cell r="J815">
            <v>0</v>
          </cell>
          <cell r="K815">
            <v>0</v>
          </cell>
        </row>
        <row r="816">
          <cell r="C816">
            <v>0</v>
          </cell>
          <cell r="D816">
            <v>0</v>
          </cell>
          <cell r="E816">
            <v>0</v>
          </cell>
          <cell r="F816">
            <v>0</v>
          </cell>
          <cell r="G816">
            <v>0</v>
          </cell>
          <cell r="H816">
            <v>0</v>
          </cell>
          <cell r="I816">
            <v>0</v>
          </cell>
          <cell r="J816">
            <v>0</v>
          </cell>
          <cell r="K816">
            <v>0</v>
          </cell>
        </row>
        <row r="817">
          <cell r="C817">
            <v>0</v>
          </cell>
          <cell r="D817">
            <v>0</v>
          </cell>
          <cell r="E817">
            <v>0</v>
          </cell>
          <cell r="F817">
            <v>0</v>
          </cell>
          <cell r="G817">
            <v>0</v>
          </cell>
          <cell r="H817">
            <v>0</v>
          </cell>
          <cell r="I817">
            <v>0</v>
          </cell>
          <cell r="J817">
            <v>0</v>
          </cell>
          <cell r="K817">
            <v>0</v>
          </cell>
        </row>
        <row r="818">
          <cell r="C818">
            <v>0</v>
          </cell>
          <cell r="D818">
            <v>0</v>
          </cell>
          <cell r="E818">
            <v>0</v>
          </cell>
          <cell r="F818">
            <v>0</v>
          </cell>
          <cell r="G818">
            <v>0</v>
          </cell>
          <cell r="H818">
            <v>0</v>
          </cell>
          <cell r="I818">
            <v>0</v>
          </cell>
          <cell r="J818">
            <v>0</v>
          </cell>
          <cell r="K818">
            <v>0</v>
          </cell>
        </row>
        <row r="819">
          <cell r="C819">
            <v>0</v>
          </cell>
          <cell r="D819">
            <v>0</v>
          </cell>
          <cell r="E819">
            <v>0</v>
          </cell>
          <cell r="F819">
            <v>0</v>
          </cell>
          <cell r="G819">
            <v>0</v>
          </cell>
          <cell r="H819">
            <v>0</v>
          </cell>
          <cell r="I819">
            <v>0</v>
          </cell>
          <cell r="J819">
            <v>0</v>
          </cell>
          <cell r="K819">
            <v>0</v>
          </cell>
        </row>
        <row r="820">
          <cell r="C820">
            <v>0</v>
          </cell>
          <cell r="D820">
            <v>0</v>
          </cell>
          <cell r="E820">
            <v>0</v>
          </cell>
          <cell r="F820">
            <v>0</v>
          </cell>
          <cell r="G820">
            <v>0</v>
          </cell>
          <cell r="H820">
            <v>0</v>
          </cell>
          <cell r="I820">
            <v>0</v>
          </cell>
          <cell r="J820">
            <v>0</v>
          </cell>
          <cell r="K820">
            <v>0</v>
          </cell>
        </row>
        <row r="821">
          <cell r="C821">
            <v>0</v>
          </cell>
          <cell r="D821">
            <v>0</v>
          </cell>
          <cell r="E821">
            <v>0</v>
          </cell>
          <cell r="F821">
            <v>0</v>
          </cell>
          <cell r="G821">
            <v>0</v>
          </cell>
          <cell r="H821">
            <v>0</v>
          </cell>
          <cell r="I821">
            <v>0</v>
          </cell>
          <cell r="J821">
            <v>0</v>
          </cell>
          <cell r="K821">
            <v>0</v>
          </cell>
        </row>
        <row r="822">
          <cell r="C822">
            <v>0</v>
          </cell>
          <cell r="D822">
            <v>0</v>
          </cell>
          <cell r="E822">
            <v>0</v>
          </cell>
          <cell r="F822">
            <v>0</v>
          </cell>
          <cell r="G822">
            <v>0</v>
          </cell>
          <cell r="H822">
            <v>0</v>
          </cell>
          <cell r="I822">
            <v>0</v>
          </cell>
          <cell r="J822">
            <v>0</v>
          </cell>
          <cell r="K822">
            <v>0</v>
          </cell>
        </row>
        <row r="823">
          <cell r="C823">
            <v>0</v>
          </cell>
          <cell r="D823">
            <v>0</v>
          </cell>
          <cell r="E823">
            <v>0</v>
          </cell>
          <cell r="F823">
            <v>0</v>
          </cell>
          <cell r="G823">
            <v>0</v>
          </cell>
          <cell r="H823">
            <v>0</v>
          </cell>
          <cell r="I823">
            <v>0</v>
          </cell>
          <cell r="J823">
            <v>0</v>
          </cell>
          <cell r="K823">
            <v>0</v>
          </cell>
        </row>
        <row r="824">
          <cell r="C824">
            <v>0</v>
          </cell>
          <cell r="D824">
            <v>0</v>
          </cell>
          <cell r="E824">
            <v>0</v>
          </cell>
          <cell r="F824">
            <v>0</v>
          </cell>
          <cell r="G824">
            <v>0</v>
          </cell>
          <cell r="H824">
            <v>0</v>
          </cell>
          <cell r="I824">
            <v>0</v>
          </cell>
          <cell r="J824">
            <v>0</v>
          </cell>
          <cell r="K824">
            <v>0</v>
          </cell>
        </row>
        <row r="825">
          <cell r="C825">
            <v>0</v>
          </cell>
          <cell r="D825">
            <v>0</v>
          </cell>
          <cell r="E825">
            <v>0</v>
          </cell>
          <cell r="F825">
            <v>0</v>
          </cell>
          <cell r="G825">
            <v>0</v>
          </cell>
          <cell r="H825">
            <v>0</v>
          </cell>
          <cell r="I825">
            <v>0</v>
          </cell>
          <cell r="J825">
            <v>0</v>
          </cell>
          <cell r="K825">
            <v>0</v>
          </cell>
        </row>
        <row r="826">
          <cell r="C826">
            <v>0</v>
          </cell>
          <cell r="D826">
            <v>0</v>
          </cell>
          <cell r="E826">
            <v>0</v>
          </cell>
          <cell r="F826">
            <v>0</v>
          </cell>
          <cell r="G826">
            <v>0</v>
          </cell>
          <cell r="H826">
            <v>0</v>
          </cell>
          <cell r="I826">
            <v>0</v>
          </cell>
          <cell r="J826">
            <v>0</v>
          </cell>
          <cell r="K826">
            <v>0</v>
          </cell>
        </row>
        <row r="827">
          <cell r="C827">
            <v>0</v>
          </cell>
          <cell r="D827">
            <v>0</v>
          </cell>
          <cell r="E827">
            <v>0</v>
          </cell>
          <cell r="F827">
            <v>0</v>
          </cell>
          <cell r="G827">
            <v>0</v>
          </cell>
          <cell r="H827">
            <v>0</v>
          </cell>
          <cell r="I827">
            <v>0</v>
          </cell>
          <cell r="J827">
            <v>0</v>
          </cell>
          <cell r="K827">
            <v>0</v>
          </cell>
        </row>
        <row r="828">
          <cell r="C828">
            <v>0</v>
          </cell>
          <cell r="D828">
            <v>0</v>
          </cell>
          <cell r="E828">
            <v>0</v>
          </cell>
          <cell r="F828">
            <v>0</v>
          </cell>
          <cell r="G828">
            <v>0</v>
          </cell>
          <cell r="H828">
            <v>0</v>
          </cell>
          <cell r="I828">
            <v>0</v>
          </cell>
          <cell r="J828">
            <v>0</v>
          </cell>
          <cell r="K828">
            <v>0</v>
          </cell>
        </row>
        <row r="829">
          <cell r="C829">
            <v>0</v>
          </cell>
          <cell r="D829">
            <v>0</v>
          </cell>
          <cell r="E829">
            <v>0</v>
          </cell>
          <cell r="F829">
            <v>0</v>
          </cell>
          <cell r="G829">
            <v>0</v>
          </cell>
          <cell r="H829">
            <v>0</v>
          </cell>
          <cell r="I829">
            <v>0</v>
          </cell>
          <cell r="J829">
            <v>0</v>
          </cell>
          <cell r="K829">
            <v>0</v>
          </cell>
        </row>
        <row r="830">
          <cell r="C830">
            <v>0</v>
          </cell>
          <cell r="D830">
            <v>0</v>
          </cell>
          <cell r="E830">
            <v>0</v>
          </cell>
          <cell r="F830">
            <v>0</v>
          </cell>
          <cell r="G830">
            <v>0</v>
          </cell>
          <cell r="H830">
            <v>0</v>
          </cell>
          <cell r="I830">
            <v>0</v>
          </cell>
          <cell r="J830">
            <v>0</v>
          </cell>
          <cell r="K830">
            <v>0</v>
          </cell>
        </row>
        <row r="831">
          <cell r="C831">
            <v>0</v>
          </cell>
          <cell r="D831">
            <v>0</v>
          </cell>
          <cell r="E831">
            <v>0</v>
          </cell>
          <cell r="F831">
            <v>0</v>
          </cell>
          <cell r="G831">
            <v>0</v>
          </cell>
          <cell r="H831">
            <v>0</v>
          </cell>
          <cell r="I831">
            <v>0</v>
          </cell>
          <cell r="J831">
            <v>0</v>
          </cell>
          <cell r="K831">
            <v>0</v>
          </cell>
        </row>
        <row r="832">
          <cell r="C832">
            <v>0</v>
          </cell>
          <cell r="D832">
            <v>0</v>
          </cell>
          <cell r="E832">
            <v>0</v>
          </cell>
          <cell r="F832">
            <v>0</v>
          </cell>
          <cell r="G832">
            <v>0</v>
          </cell>
          <cell r="H832">
            <v>0</v>
          </cell>
          <cell r="I832">
            <v>0</v>
          </cell>
          <cell r="J832">
            <v>0</v>
          </cell>
          <cell r="K832">
            <v>0</v>
          </cell>
        </row>
        <row r="833">
          <cell r="C833">
            <v>0</v>
          </cell>
          <cell r="D833">
            <v>0</v>
          </cell>
          <cell r="E833">
            <v>0</v>
          </cell>
          <cell r="F833">
            <v>0</v>
          </cell>
          <cell r="G833">
            <v>0</v>
          </cell>
          <cell r="H833">
            <v>0</v>
          </cell>
          <cell r="I833">
            <v>0</v>
          </cell>
          <cell r="J833">
            <v>0</v>
          </cell>
          <cell r="K833">
            <v>0</v>
          </cell>
        </row>
        <row r="834">
          <cell r="C834">
            <v>0</v>
          </cell>
          <cell r="D834">
            <v>0</v>
          </cell>
          <cell r="E834">
            <v>0</v>
          </cell>
          <cell r="F834">
            <v>0</v>
          </cell>
          <cell r="G834">
            <v>0</v>
          </cell>
          <cell r="H834">
            <v>0</v>
          </cell>
          <cell r="I834">
            <v>0</v>
          </cell>
          <cell r="J834">
            <v>0</v>
          </cell>
          <cell r="K834">
            <v>0</v>
          </cell>
        </row>
        <row r="835">
          <cell r="C835">
            <v>0</v>
          </cell>
          <cell r="D835">
            <v>0</v>
          </cell>
          <cell r="E835">
            <v>0</v>
          </cell>
          <cell r="F835">
            <v>0</v>
          </cell>
          <cell r="G835">
            <v>0</v>
          </cell>
          <cell r="H835">
            <v>0</v>
          </cell>
          <cell r="I835">
            <v>0</v>
          </cell>
          <cell r="J835">
            <v>0</v>
          </cell>
          <cell r="K835">
            <v>0</v>
          </cell>
        </row>
        <row r="836">
          <cell r="C836">
            <v>0</v>
          </cell>
          <cell r="D836">
            <v>0</v>
          </cell>
          <cell r="E836">
            <v>0</v>
          </cell>
          <cell r="F836">
            <v>0</v>
          </cell>
          <cell r="G836">
            <v>0</v>
          </cell>
          <cell r="H836">
            <v>0</v>
          </cell>
          <cell r="I836">
            <v>0</v>
          </cell>
          <cell r="J836">
            <v>0</v>
          </cell>
          <cell r="K836">
            <v>0</v>
          </cell>
        </row>
        <row r="837">
          <cell r="C837">
            <v>0</v>
          </cell>
          <cell r="D837">
            <v>0</v>
          </cell>
          <cell r="E837">
            <v>0</v>
          </cell>
          <cell r="F837">
            <v>0</v>
          </cell>
          <cell r="G837">
            <v>0</v>
          </cell>
          <cell r="H837">
            <v>0</v>
          </cell>
          <cell r="I837">
            <v>0</v>
          </cell>
          <cell r="J837">
            <v>0</v>
          </cell>
          <cell r="K837">
            <v>0</v>
          </cell>
        </row>
        <row r="838">
          <cell r="C838">
            <v>0</v>
          </cell>
          <cell r="D838">
            <v>0</v>
          </cell>
          <cell r="E838">
            <v>0</v>
          </cell>
          <cell r="F838">
            <v>0</v>
          </cell>
          <cell r="G838">
            <v>0</v>
          </cell>
          <cell r="H838">
            <v>0</v>
          </cell>
          <cell r="I838">
            <v>0</v>
          </cell>
          <cell r="J838">
            <v>0</v>
          </cell>
          <cell r="K838">
            <v>0</v>
          </cell>
        </row>
        <row r="839">
          <cell r="C839">
            <v>0</v>
          </cell>
          <cell r="D839">
            <v>0</v>
          </cell>
          <cell r="E839">
            <v>0</v>
          </cell>
          <cell r="F839">
            <v>0</v>
          </cell>
          <cell r="G839">
            <v>0</v>
          </cell>
          <cell r="H839">
            <v>0</v>
          </cell>
          <cell r="I839">
            <v>0</v>
          </cell>
          <cell r="J839">
            <v>0</v>
          </cell>
          <cell r="K839">
            <v>0</v>
          </cell>
        </row>
        <row r="840">
          <cell r="C840">
            <v>0</v>
          </cell>
          <cell r="D840">
            <v>0</v>
          </cell>
          <cell r="E840">
            <v>0</v>
          </cell>
          <cell r="F840">
            <v>0</v>
          </cell>
          <cell r="G840">
            <v>0</v>
          </cell>
          <cell r="H840">
            <v>0</v>
          </cell>
          <cell r="I840">
            <v>0</v>
          </cell>
          <cell r="J840">
            <v>0</v>
          </cell>
          <cell r="K840">
            <v>0</v>
          </cell>
        </row>
        <row r="841">
          <cell r="C841">
            <v>0</v>
          </cell>
          <cell r="D841">
            <v>0</v>
          </cell>
          <cell r="E841">
            <v>0</v>
          </cell>
          <cell r="F841">
            <v>0</v>
          </cell>
          <cell r="G841">
            <v>0</v>
          </cell>
          <cell r="H841">
            <v>0</v>
          </cell>
          <cell r="I841">
            <v>0</v>
          </cell>
          <cell r="J841">
            <v>0</v>
          </cell>
          <cell r="K841">
            <v>0</v>
          </cell>
        </row>
        <row r="842">
          <cell r="C842">
            <v>0</v>
          </cell>
          <cell r="D842">
            <v>0</v>
          </cell>
          <cell r="E842">
            <v>0</v>
          </cell>
          <cell r="F842">
            <v>0</v>
          </cell>
          <cell r="G842">
            <v>0</v>
          </cell>
          <cell r="H842">
            <v>0</v>
          </cell>
          <cell r="I842">
            <v>0</v>
          </cell>
          <cell r="J842">
            <v>0</v>
          </cell>
          <cell r="K842">
            <v>0</v>
          </cell>
        </row>
        <row r="843">
          <cell r="C843">
            <v>0</v>
          </cell>
          <cell r="D843">
            <v>0</v>
          </cell>
          <cell r="E843">
            <v>0</v>
          </cell>
          <cell r="F843">
            <v>0</v>
          </cell>
          <cell r="G843">
            <v>0</v>
          </cell>
          <cell r="H843">
            <v>0</v>
          </cell>
          <cell r="I843">
            <v>0</v>
          </cell>
          <cell r="J843">
            <v>0</v>
          </cell>
          <cell r="K843">
            <v>0</v>
          </cell>
        </row>
        <row r="844">
          <cell r="C844">
            <v>0</v>
          </cell>
          <cell r="D844">
            <v>0</v>
          </cell>
          <cell r="E844">
            <v>0</v>
          </cell>
          <cell r="F844">
            <v>0</v>
          </cell>
          <cell r="G844">
            <v>0</v>
          </cell>
          <cell r="H844">
            <v>0</v>
          </cell>
          <cell r="I844">
            <v>0</v>
          </cell>
          <cell r="J844">
            <v>0</v>
          </cell>
          <cell r="K844">
            <v>0</v>
          </cell>
        </row>
        <row r="845">
          <cell r="C845">
            <v>0</v>
          </cell>
          <cell r="D845">
            <v>0</v>
          </cell>
          <cell r="E845">
            <v>0</v>
          </cell>
          <cell r="F845">
            <v>0</v>
          </cell>
          <cell r="G845">
            <v>0</v>
          </cell>
          <cell r="H845">
            <v>0</v>
          </cell>
          <cell r="I845">
            <v>0</v>
          </cell>
          <cell r="J845">
            <v>0</v>
          </cell>
          <cell r="K845">
            <v>0</v>
          </cell>
        </row>
        <row r="846">
          <cell r="C846">
            <v>0</v>
          </cell>
          <cell r="D846">
            <v>0</v>
          </cell>
          <cell r="E846">
            <v>0</v>
          </cell>
          <cell r="F846">
            <v>0</v>
          </cell>
          <cell r="G846">
            <v>0</v>
          </cell>
          <cell r="H846">
            <v>0</v>
          </cell>
          <cell r="I846">
            <v>0</v>
          </cell>
          <cell r="J846">
            <v>0</v>
          </cell>
          <cell r="K846">
            <v>0</v>
          </cell>
        </row>
        <row r="847">
          <cell r="C847">
            <v>0</v>
          </cell>
          <cell r="D847">
            <v>0</v>
          </cell>
          <cell r="E847">
            <v>0</v>
          </cell>
          <cell r="F847">
            <v>0</v>
          </cell>
          <cell r="G847">
            <v>0</v>
          </cell>
          <cell r="H847">
            <v>0</v>
          </cell>
          <cell r="I847">
            <v>0</v>
          </cell>
          <cell r="J847">
            <v>0</v>
          </cell>
          <cell r="K847">
            <v>0</v>
          </cell>
        </row>
        <row r="848">
          <cell r="C848">
            <v>0</v>
          </cell>
          <cell r="D848">
            <v>0</v>
          </cell>
          <cell r="E848">
            <v>0</v>
          </cell>
          <cell r="F848">
            <v>0</v>
          </cell>
          <cell r="G848">
            <v>0</v>
          </cell>
          <cell r="H848">
            <v>0</v>
          </cell>
          <cell r="I848">
            <v>0</v>
          </cell>
          <cell r="J848">
            <v>0</v>
          </cell>
          <cell r="K848">
            <v>0</v>
          </cell>
        </row>
        <row r="849">
          <cell r="C849">
            <v>0</v>
          </cell>
          <cell r="D849">
            <v>0</v>
          </cell>
          <cell r="E849">
            <v>0</v>
          </cell>
          <cell r="F849">
            <v>0</v>
          </cell>
          <cell r="G849">
            <v>0</v>
          </cell>
          <cell r="H849">
            <v>0</v>
          </cell>
          <cell r="I849">
            <v>0</v>
          </cell>
          <cell r="J849">
            <v>0</v>
          </cell>
          <cell r="K849">
            <v>0</v>
          </cell>
        </row>
        <row r="850">
          <cell r="C850">
            <v>0</v>
          </cell>
          <cell r="D850">
            <v>0</v>
          </cell>
          <cell r="E850">
            <v>0</v>
          </cell>
          <cell r="F850">
            <v>0</v>
          </cell>
          <cell r="G850">
            <v>0</v>
          </cell>
          <cell r="H850">
            <v>0</v>
          </cell>
          <cell r="I850">
            <v>0</v>
          </cell>
          <cell r="J850">
            <v>0</v>
          </cell>
          <cell r="K850">
            <v>0</v>
          </cell>
        </row>
        <row r="851">
          <cell r="C851">
            <v>0</v>
          </cell>
          <cell r="D851">
            <v>0</v>
          </cell>
          <cell r="E851">
            <v>0</v>
          </cell>
          <cell r="F851">
            <v>0</v>
          </cell>
          <cell r="G851">
            <v>0</v>
          </cell>
          <cell r="H851">
            <v>0</v>
          </cell>
          <cell r="I851">
            <v>0</v>
          </cell>
          <cell r="J851">
            <v>0</v>
          </cell>
          <cell r="K851">
            <v>0</v>
          </cell>
        </row>
        <row r="852">
          <cell r="C852">
            <v>0</v>
          </cell>
          <cell r="D852">
            <v>0</v>
          </cell>
          <cell r="E852">
            <v>0</v>
          </cell>
          <cell r="F852">
            <v>0</v>
          </cell>
          <cell r="G852">
            <v>0</v>
          </cell>
          <cell r="H852">
            <v>0</v>
          </cell>
          <cell r="I852">
            <v>0</v>
          </cell>
          <cell r="J852">
            <v>0</v>
          </cell>
          <cell r="K852">
            <v>0</v>
          </cell>
        </row>
        <row r="853">
          <cell r="C853">
            <v>0</v>
          </cell>
          <cell r="D853">
            <v>0</v>
          </cell>
          <cell r="E853">
            <v>0</v>
          </cell>
          <cell r="F853">
            <v>0</v>
          </cell>
          <cell r="G853">
            <v>0</v>
          </cell>
          <cell r="H853">
            <v>0</v>
          </cell>
          <cell r="I853">
            <v>0</v>
          </cell>
          <cell r="J853">
            <v>0</v>
          </cell>
          <cell r="K853">
            <v>0</v>
          </cell>
        </row>
        <row r="854">
          <cell r="C854">
            <v>0</v>
          </cell>
          <cell r="D854">
            <v>0</v>
          </cell>
          <cell r="E854">
            <v>0</v>
          </cell>
          <cell r="F854">
            <v>0</v>
          </cell>
          <cell r="G854">
            <v>0</v>
          </cell>
          <cell r="H854">
            <v>0</v>
          </cell>
          <cell r="I854">
            <v>0</v>
          </cell>
          <cell r="J854">
            <v>0</v>
          </cell>
          <cell r="K854">
            <v>0</v>
          </cell>
        </row>
        <row r="855">
          <cell r="C855">
            <v>0</v>
          </cell>
          <cell r="D855">
            <v>0</v>
          </cell>
          <cell r="E855">
            <v>0</v>
          </cell>
          <cell r="F855">
            <v>0</v>
          </cell>
          <cell r="G855">
            <v>0</v>
          </cell>
          <cell r="H855">
            <v>0</v>
          </cell>
          <cell r="I855">
            <v>0</v>
          </cell>
          <cell r="J855">
            <v>0</v>
          </cell>
          <cell r="K855">
            <v>0</v>
          </cell>
        </row>
        <row r="856">
          <cell r="C856">
            <v>0</v>
          </cell>
          <cell r="D856">
            <v>0</v>
          </cell>
          <cell r="E856">
            <v>0</v>
          </cell>
          <cell r="F856">
            <v>0</v>
          </cell>
          <cell r="G856">
            <v>0</v>
          </cell>
          <cell r="H856">
            <v>0</v>
          </cell>
          <cell r="I856">
            <v>0</v>
          </cell>
          <cell r="J856">
            <v>0</v>
          </cell>
          <cell r="K856">
            <v>0</v>
          </cell>
        </row>
        <row r="857">
          <cell r="C857">
            <v>0</v>
          </cell>
          <cell r="D857">
            <v>0</v>
          </cell>
          <cell r="E857">
            <v>0</v>
          </cell>
          <cell r="F857">
            <v>0</v>
          </cell>
          <cell r="G857">
            <v>0</v>
          </cell>
          <cell r="H857">
            <v>0</v>
          </cell>
          <cell r="I857">
            <v>0</v>
          </cell>
          <cell r="J857">
            <v>0</v>
          </cell>
          <cell r="K857">
            <v>0</v>
          </cell>
        </row>
        <row r="858">
          <cell r="C858">
            <v>0</v>
          </cell>
          <cell r="D858">
            <v>0</v>
          </cell>
          <cell r="E858">
            <v>0</v>
          </cell>
          <cell r="F858">
            <v>0</v>
          </cell>
          <cell r="G858">
            <v>0</v>
          </cell>
          <cell r="H858">
            <v>0</v>
          </cell>
          <cell r="I858">
            <v>0</v>
          </cell>
          <cell r="J858">
            <v>0</v>
          </cell>
          <cell r="K858">
            <v>0</v>
          </cell>
        </row>
        <row r="859">
          <cell r="C859">
            <v>0</v>
          </cell>
          <cell r="D859">
            <v>0</v>
          </cell>
          <cell r="E859">
            <v>0</v>
          </cell>
          <cell r="F859">
            <v>0</v>
          </cell>
          <cell r="G859">
            <v>0</v>
          </cell>
          <cell r="H859">
            <v>0</v>
          </cell>
          <cell r="I859">
            <v>0</v>
          </cell>
          <cell r="J859">
            <v>0</v>
          </cell>
          <cell r="K859">
            <v>0</v>
          </cell>
        </row>
        <row r="860">
          <cell r="C860">
            <v>0</v>
          </cell>
          <cell r="D860">
            <v>0</v>
          </cell>
          <cell r="E860">
            <v>0</v>
          </cell>
          <cell r="F860">
            <v>0</v>
          </cell>
          <cell r="G860">
            <v>0</v>
          </cell>
          <cell r="H860">
            <v>0</v>
          </cell>
          <cell r="I860">
            <v>0</v>
          </cell>
          <cell r="J860">
            <v>0</v>
          </cell>
          <cell r="K860">
            <v>0</v>
          </cell>
        </row>
        <row r="861">
          <cell r="C861">
            <v>0</v>
          </cell>
          <cell r="D861">
            <v>0</v>
          </cell>
          <cell r="E861">
            <v>0</v>
          </cell>
          <cell r="F861">
            <v>0</v>
          </cell>
          <cell r="G861">
            <v>0</v>
          </cell>
          <cell r="H861">
            <v>0</v>
          </cell>
          <cell r="I861">
            <v>0</v>
          </cell>
          <cell r="J861">
            <v>0</v>
          </cell>
          <cell r="K861">
            <v>0</v>
          </cell>
        </row>
        <row r="862">
          <cell r="C862">
            <v>0</v>
          </cell>
          <cell r="D862">
            <v>0</v>
          </cell>
          <cell r="E862">
            <v>0</v>
          </cell>
          <cell r="F862">
            <v>0</v>
          </cell>
          <cell r="G862">
            <v>0</v>
          </cell>
          <cell r="H862">
            <v>0</v>
          </cell>
          <cell r="I862">
            <v>0</v>
          </cell>
          <cell r="J862">
            <v>0</v>
          </cell>
          <cell r="K862">
            <v>0</v>
          </cell>
        </row>
        <row r="863">
          <cell r="C863">
            <v>0</v>
          </cell>
          <cell r="D863">
            <v>0</v>
          </cell>
          <cell r="E863">
            <v>0</v>
          </cell>
          <cell r="F863">
            <v>0</v>
          </cell>
          <cell r="G863">
            <v>0</v>
          </cell>
          <cell r="H863">
            <v>0</v>
          </cell>
          <cell r="I863">
            <v>0</v>
          </cell>
          <cell r="J863">
            <v>0</v>
          </cell>
          <cell r="K863">
            <v>0</v>
          </cell>
        </row>
        <row r="864">
          <cell r="C864">
            <v>0</v>
          </cell>
          <cell r="D864">
            <v>0</v>
          </cell>
          <cell r="E864">
            <v>0</v>
          </cell>
          <cell r="F864">
            <v>0</v>
          </cell>
          <cell r="G864">
            <v>0</v>
          </cell>
          <cell r="H864">
            <v>0</v>
          </cell>
          <cell r="I864">
            <v>0</v>
          </cell>
          <cell r="J864">
            <v>0</v>
          </cell>
          <cell r="K864">
            <v>0</v>
          </cell>
        </row>
        <row r="865">
          <cell r="C865">
            <v>0</v>
          </cell>
          <cell r="D865">
            <v>0</v>
          </cell>
          <cell r="E865">
            <v>0</v>
          </cell>
          <cell r="F865">
            <v>0</v>
          </cell>
          <cell r="G865">
            <v>0</v>
          </cell>
          <cell r="H865">
            <v>0</v>
          </cell>
          <cell r="I865">
            <v>0</v>
          </cell>
          <cell r="J865">
            <v>0</v>
          </cell>
          <cell r="K865">
            <v>0</v>
          </cell>
        </row>
        <row r="866">
          <cell r="C866">
            <v>0</v>
          </cell>
          <cell r="D866">
            <v>0</v>
          </cell>
          <cell r="E866">
            <v>0</v>
          </cell>
          <cell r="F866">
            <v>0</v>
          </cell>
          <cell r="G866">
            <v>0</v>
          </cell>
          <cell r="H866">
            <v>0</v>
          </cell>
          <cell r="I866">
            <v>0</v>
          </cell>
          <cell r="J866">
            <v>0</v>
          </cell>
          <cell r="K866">
            <v>0</v>
          </cell>
        </row>
        <row r="867">
          <cell r="C867">
            <v>0</v>
          </cell>
          <cell r="D867">
            <v>0</v>
          </cell>
          <cell r="E867">
            <v>0</v>
          </cell>
          <cell r="F867">
            <v>0</v>
          </cell>
          <cell r="G867">
            <v>0</v>
          </cell>
          <cell r="H867">
            <v>0</v>
          </cell>
          <cell r="I867">
            <v>0</v>
          </cell>
          <cell r="J867">
            <v>0</v>
          </cell>
          <cell r="K867">
            <v>0</v>
          </cell>
        </row>
        <row r="868">
          <cell r="C868">
            <v>0</v>
          </cell>
          <cell r="D868">
            <v>0</v>
          </cell>
          <cell r="E868">
            <v>0</v>
          </cell>
          <cell r="F868">
            <v>0</v>
          </cell>
          <cell r="G868">
            <v>0</v>
          </cell>
          <cell r="H868">
            <v>0</v>
          </cell>
          <cell r="I868">
            <v>0</v>
          </cell>
          <cell r="J868">
            <v>0</v>
          </cell>
          <cell r="K868">
            <v>0</v>
          </cell>
        </row>
        <row r="869">
          <cell r="C869">
            <v>0</v>
          </cell>
          <cell r="D869">
            <v>0</v>
          </cell>
          <cell r="E869">
            <v>0</v>
          </cell>
          <cell r="F869">
            <v>0</v>
          </cell>
          <cell r="G869">
            <v>0</v>
          </cell>
          <cell r="H869">
            <v>0</v>
          </cell>
          <cell r="I869">
            <v>0</v>
          </cell>
          <cell r="J869">
            <v>0</v>
          </cell>
          <cell r="K869">
            <v>0</v>
          </cell>
        </row>
        <row r="870">
          <cell r="C870">
            <v>0</v>
          </cell>
          <cell r="D870">
            <v>0</v>
          </cell>
          <cell r="E870">
            <v>0</v>
          </cell>
          <cell r="F870">
            <v>0</v>
          </cell>
          <cell r="G870">
            <v>0</v>
          </cell>
          <cell r="H870">
            <v>0</v>
          </cell>
          <cell r="I870">
            <v>0</v>
          </cell>
          <cell r="J870">
            <v>0</v>
          </cell>
          <cell r="K870">
            <v>0</v>
          </cell>
        </row>
        <row r="871">
          <cell r="C871">
            <v>0</v>
          </cell>
          <cell r="D871">
            <v>0</v>
          </cell>
          <cell r="E871">
            <v>0</v>
          </cell>
          <cell r="F871">
            <v>0</v>
          </cell>
          <cell r="G871">
            <v>0</v>
          </cell>
          <cell r="H871">
            <v>0</v>
          </cell>
          <cell r="I871">
            <v>0</v>
          </cell>
          <cell r="J871">
            <v>0</v>
          </cell>
          <cell r="K871">
            <v>0</v>
          </cell>
        </row>
        <row r="872">
          <cell r="C872">
            <v>0</v>
          </cell>
          <cell r="D872">
            <v>0</v>
          </cell>
          <cell r="E872">
            <v>0</v>
          </cell>
          <cell r="F872">
            <v>0</v>
          </cell>
          <cell r="G872">
            <v>0</v>
          </cell>
          <cell r="H872">
            <v>0</v>
          </cell>
          <cell r="I872">
            <v>0</v>
          </cell>
          <cell r="J872">
            <v>0</v>
          </cell>
          <cell r="K872">
            <v>0</v>
          </cell>
        </row>
        <row r="873">
          <cell r="C873">
            <v>0</v>
          </cell>
          <cell r="D873">
            <v>0</v>
          </cell>
          <cell r="E873">
            <v>0</v>
          </cell>
          <cell r="F873">
            <v>0</v>
          </cell>
          <cell r="G873">
            <v>0</v>
          </cell>
          <cell r="H873">
            <v>0</v>
          </cell>
          <cell r="I873">
            <v>0</v>
          </cell>
          <cell r="J873">
            <v>0</v>
          </cell>
          <cell r="K873">
            <v>0</v>
          </cell>
        </row>
        <row r="874">
          <cell r="C874">
            <v>0</v>
          </cell>
          <cell r="D874">
            <v>0</v>
          </cell>
          <cell r="E874">
            <v>0</v>
          </cell>
          <cell r="F874">
            <v>0</v>
          </cell>
          <cell r="G874">
            <v>0</v>
          </cell>
          <cell r="H874">
            <v>0</v>
          </cell>
          <cell r="I874">
            <v>0</v>
          </cell>
          <cell r="J874">
            <v>0</v>
          </cell>
          <cell r="K874">
            <v>0</v>
          </cell>
        </row>
        <row r="875">
          <cell r="C875">
            <v>0</v>
          </cell>
          <cell r="D875">
            <v>0</v>
          </cell>
          <cell r="E875">
            <v>0</v>
          </cell>
          <cell r="F875">
            <v>0</v>
          </cell>
          <cell r="G875">
            <v>0</v>
          </cell>
          <cell r="H875">
            <v>0</v>
          </cell>
          <cell r="I875">
            <v>0</v>
          </cell>
          <cell r="J875">
            <v>0</v>
          </cell>
          <cell r="K875">
            <v>0</v>
          </cell>
        </row>
        <row r="876">
          <cell r="C876">
            <v>0</v>
          </cell>
          <cell r="D876">
            <v>0</v>
          </cell>
          <cell r="E876">
            <v>0</v>
          </cell>
          <cell r="F876">
            <v>0</v>
          </cell>
          <cell r="G876">
            <v>0</v>
          </cell>
          <cell r="H876">
            <v>0</v>
          </cell>
          <cell r="I876">
            <v>0</v>
          </cell>
          <cell r="J876">
            <v>0</v>
          </cell>
          <cell r="K876">
            <v>0</v>
          </cell>
        </row>
        <row r="877">
          <cell r="C877">
            <v>0</v>
          </cell>
          <cell r="D877">
            <v>0</v>
          </cell>
          <cell r="E877">
            <v>0</v>
          </cell>
          <cell r="F877">
            <v>0</v>
          </cell>
          <cell r="G877">
            <v>0</v>
          </cell>
          <cell r="H877">
            <v>0</v>
          </cell>
          <cell r="I877">
            <v>0</v>
          </cell>
          <cell r="J877">
            <v>0</v>
          </cell>
          <cell r="K877">
            <v>0</v>
          </cell>
        </row>
        <row r="878">
          <cell r="C878">
            <v>0</v>
          </cell>
          <cell r="D878">
            <v>0</v>
          </cell>
          <cell r="E878">
            <v>0</v>
          </cell>
          <cell r="F878">
            <v>0</v>
          </cell>
          <cell r="G878">
            <v>0</v>
          </cell>
          <cell r="H878">
            <v>0</v>
          </cell>
          <cell r="I878">
            <v>0</v>
          </cell>
          <cell r="J878">
            <v>0</v>
          </cell>
          <cell r="K878">
            <v>0</v>
          </cell>
        </row>
        <row r="879">
          <cell r="C879">
            <v>0</v>
          </cell>
          <cell r="D879">
            <v>0</v>
          </cell>
          <cell r="E879">
            <v>0</v>
          </cell>
          <cell r="F879">
            <v>0</v>
          </cell>
          <cell r="G879">
            <v>0</v>
          </cell>
          <cell r="H879">
            <v>0</v>
          </cell>
          <cell r="I879">
            <v>0</v>
          </cell>
          <cell r="J879">
            <v>0</v>
          </cell>
          <cell r="K879">
            <v>0</v>
          </cell>
        </row>
        <row r="880">
          <cell r="C880">
            <v>0</v>
          </cell>
          <cell r="D880">
            <v>0</v>
          </cell>
          <cell r="E880">
            <v>0</v>
          </cell>
          <cell r="F880">
            <v>0</v>
          </cell>
          <cell r="G880">
            <v>0</v>
          </cell>
          <cell r="H880">
            <v>0</v>
          </cell>
          <cell r="I880">
            <v>0</v>
          </cell>
          <cell r="J880">
            <v>0</v>
          </cell>
          <cell r="K880">
            <v>0</v>
          </cell>
        </row>
        <row r="881">
          <cell r="C881">
            <v>0</v>
          </cell>
          <cell r="D881">
            <v>0</v>
          </cell>
          <cell r="E881">
            <v>0</v>
          </cell>
          <cell r="F881">
            <v>0</v>
          </cell>
          <cell r="G881">
            <v>0</v>
          </cell>
          <cell r="H881">
            <v>0</v>
          </cell>
          <cell r="I881">
            <v>0</v>
          </cell>
          <cell r="J881">
            <v>0</v>
          </cell>
          <cell r="K881">
            <v>0</v>
          </cell>
        </row>
        <row r="882">
          <cell r="C882">
            <v>0</v>
          </cell>
          <cell r="D882">
            <v>0</v>
          </cell>
          <cell r="E882">
            <v>0</v>
          </cell>
          <cell r="F882">
            <v>0</v>
          </cell>
          <cell r="G882">
            <v>0</v>
          </cell>
          <cell r="H882">
            <v>0</v>
          </cell>
          <cell r="I882">
            <v>0</v>
          </cell>
          <cell r="J882">
            <v>0</v>
          </cell>
          <cell r="K882">
            <v>0</v>
          </cell>
        </row>
        <row r="883">
          <cell r="C883">
            <v>0</v>
          </cell>
          <cell r="D883">
            <v>0</v>
          </cell>
          <cell r="E883">
            <v>0</v>
          </cell>
          <cell r="F883">
            <v>0</v>
          </cell>
          <cell r="G883">
            <v>0</v>
          </cell>
          <cell r="H883">
            <v>0</v>
          </cell>
          <cell r="I883">
            <v>0</v>
          </cell>
          <cell r="J883">
            <v>0</v>
          </cell>
          <cell r="K883">
            <v>0</v>
          </cell>
        </row>
        <row r="884">
          <cell r="C884">
            <v>0</v>
          </cell>
          <cell r="D884">
            <v>0</v>
          </cell>
          <cell r="E884">
            <v>0</v>
          </cell>
          <cell r="F884">
            <v>0</v>
          </cell>
          <cell r="G884">
            <v>0</v>
          </cell>
          <cell r="H884">
            <v>0</v>
          </cell>
          <cell r="I884">
            <v>0</v>
          </cell>
          <cell r="J884">
            <v>0</v>
          </cell>
          <cell r="K884">
            <v>0</v>
          </cell>
        </row>
        <row r="885">
          <cell r="C885">
            <v>0</v>
          </cell>
          <cell r="D885">
            <v>0</v>
          </cell>
          <cell r="E885">
            <v>0</v>
          </cell>
          <cell r="F885">
            <v>0</v>
          </cell>
          <cell r="G885">
            <v>0</v>
          </cell>
          <cell r="H885">
            <v>0</v>
          </cell>
          <cell r="I885">
            <v>0</v>
          </cell>
          <cell r="J885">
            <v>0</v>
          </cell>
          <cell r="K885">
            <v>0</v>
          </cell>
        </row>
        <row r="886">
          <cell r="C886">
            <v>0</v>
          </cell>
          <cell r="D886">
            <v>0</v>
          </cell>
          <cell r="E886">
            <v>0</v>
          </cell>
          <cell r="F886">
            <v>0</v>
          </cell>
          <cell r="G886">
            <v>0</v>
          </cell>
          <cell r="H886">
            <v>0</v>
          </cell>
          <cell r="I886">
            <v>0</v>
          </cell>
          <cell r="J886">
            <v>0</v>
          </cell>
          <cell r="K886">
            <v>0</v>
          </cell>
        </row>
        <row r="887">
          <cell r="C887">
            <v>0</v>
          </cell>
          <cell r="D887">
            <v>0</v>
          </cell>
          <cell r="E887">
            <v>0</v>
          </cell>
          <cell r="F887">
            <v>0</v>
          </cell>
          <cell r="G887">
            <v>0</v>
          </cell>
          <cell r="H887">
            <v>0</v>
          </cell>
          <cell r="I887">
            <v>0</v>
          </cell>
          <cell r="J887">
            <v>0</v>
          </cell>
          <cell r="K887">
            <v>0</v>
          </cell>
        </row>
        <row r="888">
          <cell r="C888">
            <v>0</v>
          </cell>
          <cell r="D888">
            <v>0</v>
          </cell>
          <cell r="E888">
            <v>0</v>
          </cell>
          <cell r="F888">
            <v>0</v>
          </cell>
          <cell r="G888">
            <v>0</v>
          </cell>
          <cell r="H888">
            <v>0</v>
          </cell>
          <cell r="I888">
            <v>0</v>
          </cell>
          <cell r="J888">
            <v>0</v>
          </cell>
          <cell r="K888">
            <v>0</v>
          </cell>
        </row>
        <row r="889">
          <cell r="C889">
            <v>0</v>
          </cell>
          <cell r="D889">
            <v>0</v>
          </cell>
          <cell r="E889">
            <v>0</v>
          </cell>
          <cell r="F889">
            <v>0</v>
          </cell>
          <cell r="G889">
            <v>0</v>
          </cell>
          <cell r="H889">
            <v>0</v>
          </cell>
          <cell r="I889">
            <v>0</v>
          </cell>
          <cell r="J889">
            <v>0</v>
          </cell>
          <cell r="K889">
            <v>0</v>
          </cell>
        </row>
        <row r="890">
          <cell r="C890">
            <v>0</v>
          </cell>
          <cell r="D890">
            <v>0</v>
          </cell>
          <cell r="E890">
            <v>0</v>
          </cell>
          <cell r="F890">
            <v>0</v>
          </cell>
          <cell r="G890">
            <v>0</v>
          </cell>
          <cell r="H890">
            <v>0</v>
          </cell>
          <cell r="I890">
            <v>0</v>
          </cell>
          <cell r="J890">
            <v>0</v>
          </cell>
          <cell r="K890">
            <v>0</v>
          </cell>
        </row>
        <row r="891">
          <cell r="C891">
            <v>0</v>
          </cell>
          <cell r="D891">
            <v>0</v>
          </cell>
          <cell r="E891">
            <v>0</v>
          </cell>
          <cell r="F891">
            <v>0</v>
          </cell>
          <cell r="G891">
            <v>0</v>
          </cell>
          <cell r="H891">
            <v>0</v>
          </cell>
          <cell r="I891">
            <v>0</v>
          </cell>
          <cell r="J891">
            <v>0</v>
          </cell>
          <cell r="K891">
            <v>0</v>
          </cell>
        </row>
        <row r="892">
          <cell r="C892">
            <v>0</v>
          </cell>
          <cell r="D892">
            <v>0</v>
          </cell>
          <cell r="E892">
            <v>0</v>
          </cell>
          <cell r="F892">
            <v>0</v>
          </cell>
          <cell r="G892">
            <v>0</v>
          </cell>
          <cell r="H892">
            <v>0</v>
          </cell>
          <cell r="I892">
            <v>0</v>
          </cell>
          <cell r="J892">
            <v>0</v>
          </cell>
          <cell r="K892">
            <v>0</v>
          </cell>
        </row>
        <row r="893">
          <cell r="C893">
            <v>0</v>
          </cell>
          <cell r="D893">
            <v>0</v>
          </cell>
          <cell r="E893">
            <v>0</v>
          </cell>
          <cell r="F893">
            <v>0</v>
          </cell>
          <cell r="G893">
            <v>0</v>
          </cell>
          <cell r="H893">
            <v>0</v>
          </cell>
          <cell r="I893">
            <v>0</v>
          </cell>
          <cell r="J893">
            <v>0</v>
          </cell>
          <cell r="K893">
            <v>0</v>
          </cell>
        </row>
        <row r="894">
          <cell r="C894">
            <v>0</v>
          </cell>
          <cell r="D894">
            <v>0</v>
          </cell>
          <cell r="E894">
            <v>0</v>
          </cell>
          <cell r="F894">
            <v>0</v>
          </cell>
          <cell r="G894">
            <v>0</v>
          </cell>
          <cell r="H894">
            <v>0</v>
          </cell>
          <cell r="I894">
            <v>0</v>
          </cell>
          <cell r="J894">
            <v>0</v>
          </cell>
          <cell r="K894">
            <v>0</v>
          </cell>
        </row>
        <row r="895">
          <cell r="C895">
            <v>0</v>
          </cell>
          <cell r="D895">
            <v>0</v>
          </cell>
          <cell r="E895">
            <v>0</v>
          </cell>
          <cell r="F895">
            <v>0</v>
          </cell>
          <cell r="G895">
            <v>0</v>
          </cell>
          <cell r="H895">
            <v>0</v>
          </cell>
          <cell r="I895">
            <v>0</v>
          </cell>
          <cell r="J895">
            <v>0</v>
          </cell>
          <cell r="K895">
            <v>0</v>
          </cell>
        </row>
        <row r="896">
          <cell r="C896">
            <v>0</v>
          </cell>
          <cell r="D896">
            <v>0</v>
          </cell>
          <cell r="E896">
            <v>0</v>
          </cell>
          <cell r="F896">
            <v>0</v>
          </cell>
          <cell r="G896">
            <v>0</v>
          </cell>
          <cell r="H896">
            <v>0</v>
          </cell>
          <cell r="I896">
            <v>0</v>
          </cell>
          <cell r="J896">
            <v>0</v>
          </cell>
          <cell r="K896">
            <v>0</v>
          </cell>
        </row>
        <row r="897">
          <cell r="C897">
            <v>0</v>
          </cell>
          <cell r="D897">
            <v>0</v>
          </cell>
          <cell r="E897">
            <v>0</v>
          </cell>
          <cell r="F897">
            <v>0</v>
          </cell>
          <cell r="G897">
            <v>0</v>
          </cell>
          <cell r="H897">
            <v>0</v>
          </cell>
          <cell r="I897">
            <v>0</v>
          </cell>
          <cell r="J897">
            <v>0</v>
          </cell>
          <cell r="K897">
            <v>0</v>
          </cell>
        </row>
        <row r="898">
          <cell r="C898">
            <v>0</v>
          </cell>
          <cell r="D898">
            <v>0</v>
          </cell>
          <cell r="E898">
            <v>0</v>
          </cell>
          <cell r="F898">
            <v>0</v>
          </cell>
          <cell r="G898">
            <v>0</v>
          </cell>
          <cell r="H898">
            <v>0</v>
          </cell>
          <cell r="I898">
            <v>0</v>
          </cell>
          <cell r="J898">
            <v>0</v>
          </cell>
          <cell r="K898">
            <v>0</v>
          </cell>
        </row>
        <row r="899">
          <cell r="C899">
            <v>0</v>
          </cell>
          <cell r="D899">
            <v>0</v>
          </cell>
          <cell r="E899">
            <v>0</v>
          </cell>
          <cell r="F899">
            <v>0</v>
          </cell>
          <cell r="G899">
            <v>0</v>
          </cell>
          <cell r="H899">
            <v>0</v>
          </cell>
          <cell r="I899">
            <v>0</v>
          </cell>
          <cell r="J899">
            <v>0</v>
          </cell>
          <cell r="K899">
            <v>0</v>
          </cell>
        </row>
        <row r="900">
          <cell r="C900">
            <v>0</v>
          </cell>
          <cell r="D900">
            <v>0</v>
          </cell>
          <cell r="E900">
            <v>0</v>
          </cell>
          <cell r="F900">
            <v>0</v>
          </cell>
          <cell r="G900">
            <v>0</v>
          </cell>
          <cell r="H900">
            <v>0</v>
          </cell>
          <cell r="I900">
            <v>0</v>
          </cell>
          <cell r="J900">
            <v>0</v>
          </cell>
          <cell r="K900">
            <v>0</v>
          </cell>
        </row>
        <row r="901">
          <cell r="C901">
            <v>0</v>
          </cell>
          <cell r="D901">
            <v>0</v>
          </cell>
          <cell r="E901">
            <v>0</v>
          </cell>
          <cell r="F901">
            <v>0</v>
          </cell>
          <cell r="G901">
            <v>0</v>
          </cell>
          <cell r="H901">
            <v>0</v>
          </cell>
          <cell r="I901">
            <v>0</v>
          </cell>
          <cell r="J901">
            <v>0</v>
          </cell>
          <cell r="K901">
            <v>0</v>
          </cell>
        </row>
        <row r="902">
          <cell r="C902">
            <v>0</v>
          </cell>
          <cell r="D902">
            <v>0</v>
          </cell>
          <cell r="E902">
            <v>0</v>
          </cell>
          <cell r="F902">
            <v>0</v>
          </cell>
          <cell r="G902">
            <v>0</v>
          </cell>
          <cell r="H902">
            <v>0</v>
          </cell>
          <cell r="I902">
            <v>0</v>
          </cell>
          <cell r="J902">
            <v>0</v>
          </cell>
          <cell r="K902">
            <v>0</v>
          </cell>
        </row>
        <row r="903">
          <cell r="C903">
            <v>0</v>
          </cell>
          <cell r="D903">
            <v>0</v>
          </cell>
          <cell r="E903">
            <v>0</v>
          </cell>
          <cell r="F903">
            <v>0</v>
          </cell>
          <cell r="G903">
            <v>0</v>
          </cell>
          <cell r="H903">
            <v>0</v>
          </cell>
          <cell r="I903">
            <v>0</v>
          </cell>
          <cell r="J903">
            <v>0</v>
          </cell>
          <cell r="K903">
            <v>0</v>
          </cell>
        </row>
        <row r="904">
          <cell r="C904">
            <v>0</v>
          </cell>
          <cell r="D904">
            <v>0</v>
          </cell>
          <cell r="E904">
            <v>0</v>
          </cell>
          <cell r="F904">
            <v>0</v>
          </cell>
          <cell r="G904">
            <v>0</v>
          </cell>
          <cell r="H904">
            <v>0</v>
          </cell>
          <cell r="I904">
            <v>0</v>
          </cell>
          <cell r="J904">
            <v>0</v>
          </cell>
          <cell r="K904">
            <v>0</v>
          </cell>
        </row>
        <row r="905">
          <cell r="C905">
            <v>0</v>
          </cell>
          <cell r="D905">
            <v>0</v>
          </cell>
          <cell r="E905">
            <v>0</v>
          </cell>
          <cell r="F905">
            <v>0</v>
          </cell>
          <cell r="G905">
            <v>0</v>
          </cell>
          <cell r="H905">
            <v>0</v>
          </cell>
          <cell r="I905">
            <v>0</v>
          </cell>
          <cell r="J905">
            <v>0</v>
          </cell>
          <cell r="K905">
            <v>0</v>
          </cell>
        </row>
        <row r="906">
          <cell r="C906">
            <v>0</v>
          </cell>
          <cell r="D906">
            <v>0</v>
          </cell>
          <cell r="E906">
            <v>0</v>
          </cell>
          <cell r="F906">
            <v>0</v>
          </cell>
          <cell r="G906">
            <v>0</v>
          </cell>
          <cell r="H906">
            <v>0</v>
          </cell>
          <cell r="I906">
            <v>0</v>
          </cell>
          <cell r="J906">
            <v>0</v>
          </cell>
          <cell r="K906">
            <v>0</v>
          </cell>
        </row>
        <row r="907">
          <cell r="C907">
            <v>0</v>
          </cell>
          <cell r="D907">
            <v>0</v>
          </cell>
          <cell r="E907">
            <v>0</v>
          </cell>
          <cell r="F907">
            <v>0</v>
          </cell>
          <cell r="G907">
            <v>0</v>
          </cell>
          <cell r="H907">
            <v>0</v>
          </cell>
          <cell r="I907">
            <v>0</v>
          </cell>
          <cell r="J907">
            <v>0</v>
          </cell>
          <cell r="K907">
            <v>0</v>
          </cell>
        </row>
        <row r="908">
          <cell r="C908">
            <v>0</v>
          </cell>
          <cell r="D908">
            <v>0</v>
          </cell>
          <cell r="E908">
            <v>0</v>
          </cell>
          <cell r="F908">
            <v>0</v>
          </cell>
          <cell r="G908">
            <v>0</v>
          </cell>
          <cell r="H908">
            <v>0</v>
          </cell>
          <cell r="I908">
            <v>0</v>
          </cell>
          <cell r="J908">
            <v>0</v>
          </cell>
          <cell r="K908">
            <v>0</v>
          </cell>
        </row>
        <row r="909">
          <cell r="C909">
            <v>0</v>
          </cell>
          <cell r="D909">
            <v>0</v>
          </cell>
          <cell r="E909">
            <v>0</v>
          </cell>
          <cell r="F909">
            <v>0</v>
          </cell>
          <cell r="G909">
            <v>0</v>
          </cell>
          <cell r="H909">
            <v>0</v>
          </cell>
          <cell r="I909">
            <v>0</v>
          </cell>
          <cell r="J909">
            <v>0</v>
          </cell>
          <cell r="K909">
            <v>0</v>
          </cell>
        </row>
        <row r="910">
          <cell r="C910">
            <v>0</v>
          </cell>
          <cell r="D910">
            <v>0</v>
          </cell>
          <cell r="E910">
            <v>0</v>
          </cell>
          <cell r="F910">
            <v>0</v>
          </cell>
          <cell r="G910">
            <v>0</v>
          </cell>
          <cell r="H910">
            <v>0</v>
          </cell>
          <cell r="I910">
            <v>0</v>
          </cell>
          <cell r="J910">
            <v>0</v>
          </cell>
          <cell r="K910">
            <v>0</v>
          </cell>
        </row>
        <row r="911">
          <cell r="C911">
            <v>0</v>
          </cell>
          <cell r="D911">
            <v>0</v>
          </cell>
          <cell r="E911">
            <v>0</v>
          </cell>
          <cell r="F911">
            <v>0</v>
          </cell>
          <cell r="G911">
            <v>0</v>
          </cell>
          <cell r="H911">
            <v>0</v>
          </cell>
          <cell r="I911">
            <v>0</v>
          </cell>
          <cell r="J911">
            <v>0</v>
          </cell>
          <cell r="K911">
            <v>0</v>
          </cell>
        </row>
        <row r="912">
          <cell r="C912">
            <v>0</v>
          </cell>
          <cell r="D912">
            <v>0</v>
          </cell>
          <cell r="E912">
            <v>0</v>
          </cell>
          <cell r="F912">
            <v>0</v>
          </cell>
          <cell r="G912">
            <v>0</v>
          </cell>
          <cell r="H912">
            <v>0</v>
          </cell>
          <cell r="I912">
            <v>0</v>
          </cell>
          <cell r="J912">
            <v>0</v>
          </cell>
          <cell r="K912">
            <v>0</v>
          </cell>
        </row>
        <row r="913">
          <cell r="C913">
            <v>0</v>
          </cell>
          <cell r="D913">
            <v>0</v>
          </cell>
          <cell r="E913">
            <v>0</v>
          </cell>
          <cell r="F913">
            <v>0</v>
          </cell>
          <cell r="G913">
            <v>0</v>
          </cell>
          <cell r="H913">
            <v>0</v>
          </cell>
          <cell r="I913">
            <v>0</v>
          </cell>
          <cell r="J913">
            <v>0</v>
          </cell>
          <cell r="K913">
            <v>0</v>
          </cell>
        </row>
        <row r="914">
          <cell r="C914">
            <v>0</v>
          </cell>
          <cell r="D914">
            <v>0</v>
          </cell>
          <cell r="E914">
            <v>0</v>
          </cell>
          <cell r="F914">
            <v>0</v>
          </cell>
          <cell r="G914">
            <v>0</v>
          </cell>
          <cell r="H914">
            <v>0</v>
          </cell>
          <cell r="I914">
            <v>0</v>
          </cell>
          <cell r="J914">
            <v>0</v>
          </cell>
          <cell r="K914">
            <v>0</v>
          </cell>
        </row>
        <row r="915">
          <cell r="C915">
            <v>0</v>
          </cell>
          <cell r="D915">
            <v>0</v>
          </cell>
          <cell r="E915">
            <v>0</v>
          </cell>
          <cell r="F915">
            <v>0</v>
          </cell>
          <cell r="G915">
            <v>0</v>
          </cell>
          <cell r="H915">
            <v>0</v>
          </cell>
          <cell r="I915">
            <v>0</v>
          </cell>
          <cell r="J915">
            <v>0</v>
          </cell>
          <cell r="K915">
            <v>0</v>
          </cell>
        </row>
        <row r="916">
          <cell r="C916">
            <v>0</v>
          </cell>
          <cell r="D916">
            <v>0</v>
          </cell>
          <cell r="E916">
            <v>0</v>
          </cell>
          <cell r="F916">
            <v>0</v>
          </cell>
          <cell r="G916">
            <v>0</v>
          </cell>
          <cell r="H916">
            <v>0</v>
          </cell>
          <cell r="I916">
            <v>0</v>
          </cell>
          <cell r="J916">
            <v>0</v>
          </cell>
          <cell r="K916">
            <v>0</v>
          </cell>
        </row>
        <row r="917">
          <cell r="C917">
            <v>0</v>
          </cell>
          <cell r="D917">
            <v>0</v>
          </cell>
          <cell r="E917">
            <v>0</v>
          </cell>
          <cell r="F917">
            <v>0</v>
          </cell>
          <cell r="G917">
            <v>0</v>
          </cell>
          <cell r="H917">
            <v>0</v>
          </cell>
          <cell r="I917">
            <v>0</v>
          </cell>
          <cell r="J917">
            <v>0</v>
          </cell>
          <cell r="K917">
            <v>0</v>
          </cell>
        </row>
        <row r="918">
          <cell r="C918">
            <v>0</v>
          </cell>
          <cell r="D918">
            <v>0</v>
          </cell>
          <cell r="E918">
            <v>0</v>
          </cell>
          <cell r="F918">
            <v>0</v>
          </cell>
          <cell r="G918">
            <v>0</v>
          </cell>
          <cell r="H918">
            <v>0</v>
          </cell>
          <cell r="I918">
            <v>0</v>
          </cell>
          <cell r="J918">
            <v>0</v>
          </cell>
          <cell r="K918">
            <v>0</v>
          </cell>
        </row>
        <row r="919">
          <cell r="C919">
            <v>0</v>
          </cell>
          <cell r="D919">
            <v>0</v>
          </cell>
          <cell r="E919">
            <v>0</v>
          </cell>
          <cell r="F919">
            <v>0</v>
          </cell>
          <cell r="G919">
            <v>0</v>
          </cell>
          <cell r="H919">
            <v>0</v>
          </cell>
          <cell r="I919">
            <v>0</v>
          </cell>
          <cell r="J919">
            <v>0</v>
          </cell>
          <cell r="K919">
            <v>0</v>
          </cell>
        </row>
        <row r="920">
          <cell r="C920">
            <v>0</v>
          </cell>
          <cell r="D920">
            <v>0</v>
          </cell>
          <cell r="E920">
            <v>0</v>
          </cell>
          <cell r="F920">
            <v>0</v>
          </cell>
          <cell r="G920">
            <v>0</v>
          </cell>
          <cell r="H920">
            <v>0</v>
          </cell>
          <cell r="I920">
            <v>0</v>
          </cell>
          <cell r="J920">
            <v>0</v>
          </cell>
          <cell r="K920">
            <v>0</v>
          </cell>
        </row>
        <row r="921">
          <cell r="C921">
            <v>0</v>
          </cell>
          <cell r="D921">
            <v>0</v>
          </cell>
          <cell r="E921">
            <v>0</v>
          </cell>
          <cell r="F921">
            <v>0</v>
          </cell>
          <cell r="G921">
            <v>0</v>
          </cell>
          <cell r="H921">
            <v>0</v>
          </cell>
          <cell r="I921">
            <v>0</v>
          </cell>
          <cell r="J921">
            <v>0</v>
          </cell>
          <cell r="K921">
            <v>0</v>
          </cell>
        </row>
        <row r="922">
          <cell r="C922">
            <v>0</v>
          </cell>
          <cell r="D922">
            <v>0</v>
          </cell>
          <cell r="E922">
            <v>0</v>
          </cell>
          <cell r="F922">
            <v>0</v>
          </cell>
          <cell r="G922">
            <v>0</v>
          </cell>
          <cell r="H922">
            <v>0</v>
          </cell>
          <cell r="I922">
            <v>0</v>
          </cell>
          <cell r="J922">
            <v>0</v>
          </cell>
          <cell r="K922">
            <v>0</v>
          </cell>
        </row>
        <row r="923">
          <cell r="C923">
            <v>0</v>
          </cell>
          <cell r="D923">
            <v>0</v>
          </cell>
          <cell r="E923">
            <v>0</v>
          </cell>
          <cell r="F923">
            <v>0</v>
          </cell>
          <cell r="G923">
            <v>0</v>
          </cell>
          <cell r="H923">
            <v>0</v>
          </cell>
          <cell r="I923">
            <v>0</v>
          </cell>
          <cell r="J923">
            <v>0</v>
          </cell>
          <cell r="K923">
            <v>0</v>
          </cell>
        </row>
        <row r="924">
          <cell r="C924">
            <v>0</v>
          </cell>
          <cell r="D924">
            <v>0</v>
          </cell>
          <cell r="E924">
            <v>0</v>
          </cell>
          <cell r="F924">
            <v>0</v>
          </cell>
          <cell r="G924">
            <v>0</v>
          </cell>
          <cell r="H924">
            <v>0</v>
          </cell>
          <cell r="I924">
            <v>0</v>
          </cell>
          <cell r="J924">
            <v>0</v>
          </cell>
          <cell r="K924">
            <v>0</v>
          </cell>
        </row>
        <row r="925">
          <cell r="C925">
            <v>0</v>
          </cell>
          <cell r="D925">
            <v>0</v>
          </cell>
          <cell r="E925">
            <v>0</v>
          </cell>
          <cell r="F925">
            <v>0</v>
          </cell>
          <cell r="G925">
            <v>0</v>
          </cell>
          <cell r="H925">
            <v>0</v>
          </cell>
          <cell r="I925">
            <v>0</v>
          </cell>
          <cell r="J925">
            <v>0</v>
          </cell>
          <cell r="K925">
            <v>0</v>
          </cell>
        </row>
        <row r="926">
          <cell r="C926">
            <v>0</v>
          </cell>
          <cell r="D926">
            <v>0</v>
          </cell>
          <cell r="E926">
            <v>0</v>
          </cell>
          <cell r="F926">
            <v>0</v>
          </cell>
          <cell r="G926">
            <v>0</v>
          </cell>
          <cell r="H926">
            <v>0</v>
          </cell>
          <cell r="I926">
            <v>0</v>
          </cell>
          <cell r="J926">
            <v>0</v>
          </cell>
          <cell r="K926">
            <v>0</v>
          </cell>
        </row>
        <row r="927">
          <cell r="C927">
            <v>0</v>
          </cell>
          <cell r="D927">
            <v>0</v>
          </cell>
          <cell r="E927">
            <v>0</v>
          </cell>
          <cell r="F927">
            <v>0</v>
          </cell>
          <cell r="G927">
            <v>0</v>
          </cell>
          <cell r="H927">
            <v>0</v>
          </cell>
          <cell r="I927">
            <v>0</v>
          </cell>
          <cell r="J927">
            <v>0</v>
          </cell>
          <cell r="K927">
            <v>0</v>
          </cell>
        </row>
        <row r="928">
          <cell r="C928">
            <v>0</v>
          </cell>
          <cell r="D928">
            <v>0</v>
          </cell>
          <cell r="E928">
            <v>0</v>
          </cell>
          <cell r="F928">
            <v>0</v>
          </cell>
          <cell r="G928">
            <v>0</v>
          </cell>
          <cell r="H928">
            <v>0</v>
          </cell>
          <cell r="I928">
            <v>0</v>
          </cell>
          <cell r="J928">
            <v>0</v>
          </cell>
          <cell r="K928">
            <v>0</v>
          </cell>
        </row>
        <row r="929">
          <cell r="C929">
            <v>0</v>
          </cell>
          <cell r="D929">
            <v>0</v>
          </cell>
          <cell r="E929">
            <v>0</v>
          </cell>
          <cell r="F929">
            <v>0</v>
          </cell>
          <cell r="G929">
            <v>0</v>
          </cell>
          <cell r="H929">
            <v>0</v>
          </cell>
          <cell r="I929">
            <v>0</v>
          </cell>
          <cell r="J929">
            <v>0</v>
          </cell>
          <cell r="K929">
            <v>0</v>
          </cell>
        </row>
        <row r="930">
          <cell r="C930">
            <v>0</v>
          </cell>
          <cell r="D930">
            <v>0</v>
          </cell>
          <cell r="E930">
            <v>0</v>
          </cell>
          <cell r="F930">
            <v>0</v>
          </cell>
          <cell r="G930">
            <v>0</v>
          </cell>
          <cell r="H930">
            <v>0</v>
          </cell>
          <cell r="I930">
            <v>0</v>
          </cell>
          <cell r="J930">
            <v>0</v>
          </cell>
          <cell r="K930">
            <v>0</v>
          </cell>
        </row>
        <row r="931">
          <cell r="C931">
            <v>0</v>
          </cell>
          <cell r="D931">
            <v>0</v>
          </cell>
          <cell r="E931">
            <v>0</v>
          </cell>
          <cell r="F931">
            <v>0</v>
          </cell>
          <cell r="G931">
            <v>0</v>
          </cell>
          <cell r="H931">
            <v>0</v>
          </cell>
          <cell r="I931">
            <v>0</v>
          </cell>
          <cell r="J931">
            <v>0</v>
          </cell>
          <cell r="K931">
            <v>0</v>
          </cell>
        </row>
        <row r="932">
          <cell r="C932">
            <v>0</v>
          </cell>
          <cell r="D932">
            <v>0</v>
          </cell>
          <cell r="E932">
            <v>0</v>
          </cell>
          <cell r="F932">
            <v>0</v>
          </cell>
          <cell r="G932">
            <v>0</v>
          </cell>
          <cell r="H932">
            <v>0</v>
          </cell>
          <cell r="I932">
            <v>0</v>
          </cell>
          <cell r="J932">
            <v>0</v>
          </cell>
          <cell r="K932">
            <v>0</v>
          </cell>
        </row>
        <row r="933">
          <cell r="C933">
            <v>0</v>
          </cell>
          <cell r="D933">
            <v>0</v>
          </cell>
          <cell r="E933">
            <v>0</v>
          </cell>
          <cell r="F933">
            <v>0</v>
          </cell>
          <cell r="G933">
            <v>0</v>
          </cell>
          <cell r="H933">
            <v>0</v>
          </cell>
          <cell r="I933">
            <v>0</v>
          </cell>
          <cell r="J933">
            <v>0</v>
          </cell>
          <cell r="K933">
            <v>0</v>
          </cell>
        </row>
        <row r="934">
          <cell r="C934">
            <v>0</v>
          </cell>
          <cell r="D934">
            <v>0</v>
          </cell>
          <cell r="E934">
            <v>0</v>
          </cell>
          <cell r="F934">
            <v>0</v>
          </cell>
          <cell r="G934">
            <v>0</v>
          </cell>
          <cell r="H934">
            <v>0</v>
          </cell>
          <cell r="I934">
            <v>0</v>
          </cell>
          <cell r="J934">
            <v>0</v>
          </cell>
          <cell r="K934">
            <v>0</v>
          </cell>
        </row>
        <row r="935">
          <cell r="C935">
            <v>0</v>
          </cell>
          <cell r="D935">
            <v>0</v>
          </cell>
          <cell r="E935">
            <v>0</v>
          </cell>
          <cell r="F935">
            <v>0</v>
          </cell>
          <cell r="G935">
            <v>0</v>
          </cell>
          <cell r="H935">
            <v>0</v>
          </cell>
          <cell r="I935">
            <v>0</v>
          </cell>
          <cell r="J935">
            <v>0</v>
          </cell>
          <cell r="K935">
            <v>0</v>
          </cell>
        </row>
        <row r="936">
          <cell r="C936">
            <v>0</v>
          </cell>
          <cell r="D936">
            <v>0</v>
          </cell>
          <cell r="E936">
            <v>0</v>
          </cell>
          <cell r="F936">
            <v>0</v>
          </cell>
          <cell r="G936">
            <v>0</v>
          </cell>
          <cell r="H936">
            <v>0</v>
          </cell>
          <cell r="I936">
            <v>0</v>
          </cell>
          <cell r="J936">
            <v>0</v>
          </cell>
          <cell r="K936">
            <v>0</v>
          </cell>
        </row>
        <row r="937">
          <cell r="C937">
            <v>0</v>
          </cell>
          <cell r="D937">
            <v>0</v>
          </cell>
          <cell r="E937">
            <v>0</v>
          </cell>
          <cell r="F937">
            <v>0</v>
          </cell>
          <cell r="G937">
            <v>0</v>
          </cell>
          <cell r="H937">
            <v>0</v>
          </cell>
          <cell r="I937">
            <v>0</v>
          </cell>
          <cell r="J937">
            <v>0</v>
          </cell>
          <cell r="K937">
            <v>0</v>
          </cell>
        </row>
        <row r="938">
          <cell r="C938">
            <v>0</v>
          </cell>
          <cell r="D938">
            <v>0</v>
          </cell>
          <cell r="E938">
            <v>0</v>
          </cell>
          <cell r="F938">
            <v>0</v>
          </cell>
          <cell r="G938">
            <v>0</v>
          </cell>
          <cell r="H938">
            <v>0</v>
          </cell>
          <cell r="I938">
            <v>0</v>
          </cell>
          <cell r="J938">
            <v>0</v>
          </cell>
          <cell r="K938">
            <v>0</v>
          </cell>
        </row>
        <row r="939">
          <cell r="C939">
            <v>0</v>
          </cell>
          <cell r="D939">
            <v>0</v>
          </cell>
          <cell r="E939">
            <v>0</v>
          </cell>
          <cell r="F939">
            <v>0</v>
          </cell>
          <cell r="G939">
            <v>0</v>
          </cell>
          <cell r="H939">
            <v>0</v>
          </cell>
          <cell r="I939">
            <v>0</v>
          </cell>
          <cell r="J939">
            <v>0</v>
          </cell>
          <cell r="K939">
            <v>0</v>
          </cell>
        </row>
        <row r="940">
          <cell r="C940">
            <v>0</v>
          </cell>
          <cell r="D940">
            <v>0</v>
          </cell>
          <cell r="E940">
            <v>0</v>
          </cell>
          <cell r="F940">
            <v>0</v>
          </cell>
          <cell r="G940">
            <v>0</v>
          </cell>
          <cell r="H940">
            <v>0</v>
          </cell>
          <cell r="I940">
            <v>0</v>
          </cell>
          <cell r="J940">
            <v>0</v>
          </cell>
          <cell r="K940">
            <v>0</v>
          </cell>
        </row>
        <row r="941">
          <cell r="C941">
            <v>0</v>
          </cell>
          <cell r="D941">
            <v>0</v>
          </cell>
          <cell r="E941">
            <v>0</v>
          </cell>
          <cell r="F941">
            <v>0</v>
          </cell>
          <cell r="G941">
            <v>0</v>
          </cell>
          <cell r="H941">
            <v>0</v>
          </cell>
          <cell r="I941">
            <v>0</v>
          </cell>
          <cell r="J941">
            <v>0</v>
          </cell>
          <cell r="K941">
            <v>0</v>
          </cell>
        </row>
        <row r="942">
          <cell r="C942">
            <v>0</v>
          </cell>
          <cell r="D942">
            <v>0</v>
          </cell>
          <cell r="E942">
            <v>0</v>
          </cell>
          <cell r="F942">
            <v>0</v>
          </cell>
          <cell r="G942">
            <v>0</v>
          </cell>
          <cell r="H942">
            <v>0</v>
          </cell>
          <cell r="I942">
            <v>0</v>
          </cell>
          <cell r="J942">
            <v>0</v>
          </cell>
          <cell r="K942">
            <v>0</v>
          </cell>
        </row>
        <row r="943">
          <cell r="C943">
            <v>0</v>
          </cell>
          <cell r="D943">
            <v>0</v>
          </cell>
          <cell r="E943">
            <v>0</v>
          </cell>
          <cell r="F943">
            <v>0</v>
          </cell>
          <cell r="G943">
            <v>0</v>
          </cell>
          <cell r="H943">
            <v>0</v>
          </cell>
          <cell r="I943">
            <v>0</v>
          </cell>
          <cell r="J943">
            <v>0</v>
          </cell>
          <cell r="K943">
            <v>0</v>
          </cell>
        </row>
        <row r="944">
          <cell r="C944">
            <v>0</v>
          </cell>
          <cell r="D944">
            <v>0</v>
          </cell>
          <cell r="E944">
            <v>0</v>
          </cell>
          <cell r="F944">
            <v>0</v>
          </cell>
          <cell r="G944">
            <v>0</v>
          </cell>
          <cell r="H944">
            <v>0</v>
          </cell>
          <cell r="I944">
            <v>0</v>
          </cell>
          <cell r="J944">
            <v>0</v>
          </cell>
          <cell r="K944">
            <v>0</v>
          </cell>
        </row>
        <row r="945">
          <cell r="C945">
            <v>0</v>
          </cell>
          <cell r="D945">
            <v>0</v>
          </cell>
          <cell r="E945">
            <v>0</v>
          </cell>
          <cell r="F945">
            <v>0</v>
          </cell>
          <cell r="G945">
            <v>0</v>
          </cell>
          <cell r="H945">
            <v>0</v>
          </cell>
          <cell r="I945">
            <v>0</v>
          </cell>
          <cell r="J945">
            <v>0</v>
          </cell>
          <cell r="K945">
            <v>0</v>
          </cell>
        </row>
        <row r="946">
          <cell r="C946">
            <v>0</v>
          </cell>
          <cell r="D946">
            <v>0</v>
          </cell>
          <cell r="E946">
            <v>0</v>
          </cell>
          <cell r="F946">
            <v>0</v>
          </cell>
          <cell r="G946">
            <v>0</v>
          </cell>
          <cell r="H946">
            <v>0</v>
          </cell>
          <cell r="I946">
            <v>0</v>
          </cell>
          <cell r="J946">
            <v>0</v>
          </cell>
          <cell r="K946">
            <v>0</v>
          </cell>
        </row>
        <row r="947">
          <cell r="C947">
            <v>0</v>
          </cell>
          <cell r="D947">
            <v>0</v>
          </cell>
          <cell r="E947">
            <v>0</v>
          </cell>
          <cell r="F947">
            <v>0</v>
          </cell>
          <cell r="G947">
            <v>0</v>
          </cell>
          <cell r="H947">
            <v>0</v>
          </cell>
          <cell r="I947">
            <v>0</v>
          </cell>
          <cell r="J947">
            <v>0</v>
          </cell>
          <cell r="K947">
            <v>0</v>
          </cell>
        </row>
        <row r="948">
          <cell r="C948">
            <v>0</v>
          </cell>
          <cell r="D948">
            <v>0</v>
          </cell>
          <cell r="E948">
            <v>0</v>
          </cell>
          <cell r="F948">
            <v>0</v>
          </cell>
          <cell r="G948">
            <v>0</v>
          </cell>
          <cell r="H948">
            <v>0</v>
          </cell>
          <cell r="I948">
            <v>0</v>
          </cell>
          <cell r="J948">
            <v>0</v>
          </cell>
          <cell r="K948">
            <v>0</v>
          </cell>
        </row>
        <row r="949">
          <cell r="C949">
            <v>0</v>
          </cell>
          <cell r="D949">
            <v>0</v>
          </cell>
          <cell r="E949">
            <v>0</v>
          </cell>
          <cell r="F949">
            <v>0</v>
          </cell>
          <cell r="G949">
            <v>0</v>
          </cell>
          <cell r="H949">
            <v>0</v>
          </cell>
          <cell r="I949">
            <v>0</v>
          </cell>
          <cell r="J949">
            <v>0</v>
          </cell>
          <cell r="K949">
            <v>0</v>
          </cell>
        </row>
        <row r="950">
          <cell r="C950">
            <v>0</v>
          </cell>
          <cell r="D950">
            <v>0</v>
          </cell>
          <cell r="E950">
            <v>0</v>
          </cell>
          <cell r="F950">
            <v>0</v>
          </cell>
          <cell r="G950">
            <v>0</v>
          </cell>
          <cell r="H950">
            <v>0</v>
          </cell>
          <cell r="I950">
            <v>0</v>
          </cell>
          <cell r="J950">
            <v>0</v>
          </cell>
          <cell r="K950">
            <v>0</v>
          </cell>
        </row>
        <row r="951">
          <cell r="C951">
            <v>0</v>
          </cell>
          <cell r="D951">
            <v>0</v>
          </cell>
          <cell r="E951">
            <v>0</v>
          </cell>
          <cell r="F951">
            <v>0</v>
          </cell>
          <cell r="G951">
            <v>0</v>
          </cell>
          <cell r="H951">
            <v>0</v>
          </cell>
          <cell r="I951">
            <v>0</v>
          </cell>
          <cell r="J951">
            <v>0</v>
          </cell>
          <cell r="K951">
            <v>0</v>
          </cell>
        </row>
        <row r="952">
          <cell r="C952">
            <v>0</v>
          </cell>
          <cell r="D952">
            <v>0</v>
          </cell>
          <cell r="E952">
            <v>0</v>
          </cell>
          <cell r="F952">
            <v>0</v>
          </cell>
          <cell r="G952">
            <v>0</v>
          </cell>
          <cell r="H952">
            <v>0</v>
          </cell>
          <cell r="I952">
            <v>0</v>
          </cell>
          <cell r="J952">
            <v>0</v>
          </cell>
          <cell r="K952">
            <v>0</v>
          </cell>
        </row>
        <row r="953">
          <cell r="C953">
            <v>0</v>
          </cell>
          <cell r="D953">
            <v>0</v>
          </cell>
          <cell r="E953">
            <v>0</v>
          </cell>
          <cell r="F953">
            <v>0</v>
          </cell>
          <cell r="G953">
            <v>0</v>
          </cell>
          <cell r="H953">
            <v>0</v>
          </cell>
          <cell r="I953">
            <v>0</v>
          </cell>
          <cell r="J953">
            <v>0</v>
          </cell>
          <cell r="K953">
            <v>0</v>
          </cell>
        </row>
        <row r="954">
          <cell r="C954">
            <v>0</v>
          </cell>
          <cell r="D954">
            <v>0</v>
          </cell>
          <cell r="E954">
            <v>0</v>
          </cell>
          <cell r="F954">
            <v>0</v>
          </cell>
          <cell r="G954">
            <v>0</v>
          </cell>
          <cell r="H954">
            <v>0</v>
          </cell>
          <cell r="I954">
            <v>0</v>
          </cell>
          <cell r="J954">
            <v>0</v>
          </cell>
          <cell r="K954">
            <v>0</v>
          </cell>
        </row>
        <row r="955">
          <cell r="C955">
            <v>0</v>
          </cell>
          <cell r="D955">
            <v>0</v>
          </cell>
          <cell r="E955">
            <v>0</v>
          </cell>
          <cell r="F955">
            <v>0</v>
          </cell>
          <cell r="G955">
            <v>0</v>
          </cell>
          <cell r="H955">
            <v>0</v>
          </cell>
          <cell r="I955">
            <v>0</v>
          </cell>
          <cell r="J955">
            <v>0</v>
          </cell>
          <cell r="K955">
            <v>0</v>
          </cell>
        </row>
        <row r="956">
          <cell r="C956">
            <v>0</v>
          </cell>
          <cell r="D956">
            <v>0</v>
          </cell>
          <cell r="E956">
            <v>0</v>
          </cell>
          <cell r="F956">
            <v>0</v>
          </cell>
          <cell r="G956">
            <v>0</v>
          </cell>
          <cell r="H956">
            <v>0</v>
          </cell>
          <cell r="I956">
            <v>0</v>
          </cell>
          <cell r="J956">
            <v>0</v>
          </cell>
          <cell r="K956">
            <v>0</v>
          </cell>
        </row>
        <row r="957">
          <cell r="C957">
            <v>0</v>
          </cell>
          <cell r="D957">
            <v>0</v>
          </cell>
          <cell r="E957">
            <v>0</v>
          </cell>
          <cell r="F957">
            <v>0</v>
          </cell>
          <cell r="G957">
            <v>0</v>
          </cell>
          <cell r="H957">
            <v>0</v>
          </cell>
          <cell r="I957">
            <v>0</v>
          </cell>
          <cell r="J957">
            <v>0</v>
          </cell>
          <cell r="K957">
            <v>0</v>
          </cell>
        </row>
        <row r="958">
          <cell r="C958">
            <v>0</v>
          </cell>
          <cell r="D958">
            <v>0</v>
          </cell>
          <cell r="E958">
            <v>0</v>
          </cell>
          <cell r="F958">
            <v>0</v>
          </cell>
          <cell r="G958">
            <v>0</v>
          </cell>
          <cell r="H958">
            <v>0</v>
          </cell>
          <cell r="I958">
            <v>0</v>
          </cell>
          <cell r="J958">
            <v>0</v>
          </cell>
          <cell r="K958">
            <v>0</v>
          </cell>
        </row>
        <row r="959">
          <cell r="C959">
            <v>0</v>
          </cell>
          <cell r="D959">
            <v>0</v>
          </cell>
          <cell r="E959">
            <v>0</v>
          </cell>
          <cell r="F959">
            <v>0</v>
          </cell>
          <cell r="G959">
            <v>0</v>
          </cell>
          <cell r="H959">
            <v>0</v>
          </cell>
          <cell r="I959">
            <v>0</v>
          </cell>
          <cell r="J959">
            <v>0</v>
          </cell>
          <cell r="K959">
            <v>0</v>
          </cell>
        </row>
        <row r="960">
          <cell r="C960">
            <v>0</v>
          </cell>
          <cell r="D960">
            <v>0</v>
          </cell>
          <cell r="E960">
            <v>0</v>
          </cell>
          <cell r="F960">
            <v>0</v>
          </cell>
          <cell r="G960">
            <v>0</v>
          </cell>
          <cell r="H960">
            <v>0</v>
          </cell>
          <cell r="I960">
            <v>0</v>
          </cell>
          <cell r="J960">
            <v>0</v>
          </cell>
          <cell r="K960">
            <v>0</v>
          </cell>
        </row>
        <row r="961">
          <cell r="C961">
            <v>0</v>
          </cell>
          <cell r="D961">
            <v>0</v>
          </cell>
          <cell r="E961">
            <v>0</v>
          </cell>
          <cell r="F961">
            <v>0</v>
          </cell>
          <cell r="G961">
            <v>0</v>
          </cell>
          <cell r="H961">
            <v>0</v>
          </cell>
          <cell r="I961">
            <v>0</v>
          </cell>
          <cell r="J961">
            <v>0</v>
          </cell>
          <cell r="K961">
            <v>0</v>
          </cell>
        </row>
        <row r="962">
          <cell r="C962">
            <v>0</v>
          </cell>
          <cell r="D962">
            <v>0</v>
          </cell>
          <cell r="E962">
            <v>0</v>
          </cell>
          <cell r="F962">
            <v>0</v>
          </cell>
          <cell r="G962">
            <v>0</v>
          </cell>
          <cell r="H962">
            <v>0</v>
          </cell>
          <cell r="I962">
            <v>0</v>
          </cell>
          <cell r="J962">
            <v>0</v>
          </cell>
          <cell r="K962">
            <v>0</v>
          </cell>
        </row>
        <row r="963">
          <cell r="C963">
            <v>0</v>
          </cell>
          <cell r="D963">
            <v>0</v>
          </cell>
          <cell r="E963">
            <v>0</v>
          </cell>
          <cell r="F963">
            <v>0</v>
          </cell>
          <cell r="G963">
            <v>0</v>
          </cell>
          <cell r="H963">
            <v>0</v>
          </cell>
          <cell r="I963">
            <v>0</v>
          </cell>
          <cell r="J963">
            <v>0</v>
          </cell>
          <cell r="K963">
            <v>0</v>
          </cell>
        </row>
        <row r="964">
          <cell r="C964">
            <v>0</v>
          </cell>
          <cell r="D964">
            <v>0</v>
          </cell>
          <cell r="E964">
            <v>0</v>
          </cell>
          <cell r="F964">
            <v>0</v>
          </cell>
          <cell r="G964">
            <v>0</v>
          </cell>
          <cell r="H964">
            <v>0</v>
          </cell>
          <cell r="I964">
            <v>0</v>
          </cell>
          <cell r="J964">
            <v>0</v>
          </cell>
          <cell r="K964">
            <v>0</v>
          </cell>
        </row>
        <row r="965">
          <cell r="C965">
            <v>0</v>
          </cell>
          <cell r="D965">
            <v>0</v>
          </cell>
          <cell r="E965">
            <v>0</v>
          </cell>
          <cell r="F965">
            <v>0</v>
          </cell>
          <cell r="G965">
            <v>0</v>
          </cell>
          <cell r="H965">
            <v>0</v>
          </cell>
          <cell r="I965">
            <v>0</v>
          </cell>
          <cell r="J965">
            <v>0</v>
          </cell>
          <cell r="K965">
            <v>0</v>
          </cell>
        </row>
        <row r="966">
          <cell r="C966">
            <v>0</v>
          </cell>
          <cell r="D966">
            <v>0</v>
          </cell>
          <cell r="E966">
            <v>0</v>
          </cell>
          <cell r="F966">
            <v>0</v>
          </cell>
          <cell r="G966">
            <v>0</v>
          </cell>
          <cell r="H966">
            <v>0</v>
          </cell>
          <cell r="I966">
            <v>0</v>
          </cell>
          <cell r="J966">
            <v>0</v>
          </cell>
          <cell r="K966">
            <v>0</v>
          </cell>
        </row>
        <row r="967">
          <cell r="C967">
            <v>0</v>
          </cell>
          <cell r="D967">
            <v>0</v>
          </cell>
          <cell r="E967">
            <v>0</v>
          </cell>
          <cell r="F967">
            <v>0</v>
          </cell>
          <cell r="G967">
            <v>0</v>
          </cell>
          <cell r="H967">
            <v>0</v>
          </cell>
          <cell r="I967">
            <v>0</v>
          </cell>
          <cell r="J967">
            <v>0</v>
          </cell>
          <cell r="K967">
            <v>0</v>
          </cell>
        </row>
        <row r="968">
          <cell r="C968">
            <v>0</v>
          </cell>
          <cell r="D968">
            <v>0</v>
          </cell>
          <cell r="E968">
            <v>0</v>
          </cell>
          <cell r="F968">
            <v>0</v>
          </cell>
          <cell r="G968">
            <v>0</v>
          </cell>
          <cell r="H968">
            <v>0</v>
          </cell>
          <cell r="I968">
            <v>0</v>
          </cell>
          <cell r="J968">
            <v>0</v>
          </cell>
          <cell r="K968">
            <v>0</v>
          </cell>
        </row>
        <row r="969">
          <cell r="C969">
            <v>0</v>
          </cell>
          <cell r="D969">
            <v>0</v>
          </cell>
          <cell r="E969">
            <v>0</v>
          </cell>
          <cell r="F969">
            <v>0</v>
          </cell>
          <cell r="G969">
            <v>0</v>
          </cell>
          <cell r="H969">
            <v>0</v>
          </cell>
          <cell r="I969">
            <v>0</v>
          </cell>
          <cell r="J969">
            <v>0</v>
          </cell>
          <cell r="K969">
            <v>0</v>
          </cell>
        </row>
        <row r="970">
          <cell r="C970">
            <v>0</v>
          </cell>
          <cell r="D970">
            <v>0</v>
          </cell>
          <cell r="E970">
            <v>0</v>
          </cell>
          <cell r="F970">
            <v>0</v>
          </cell>
          <cell r="G970">
            <v>0</v>
          </cell>
          <cell r="H970">
            <v>0</v>
          </cell>
          <cell r="I970">
            <v>0</v>
          </cell>
          <cell r="J970">
            <v>0</v>
          </cell>
          <cell r="K970">
            <v>0</v>
          </cell>
        </row>
        <row r="971">
          <cell r="C971">
            <v>0</v>
          </cell>
          <cell r="D971">
            <v>0</v>
          </cell>
          <cell r="E971">
            <v>0</v>
          </cell>
          <cell r="F971">
            <v>0</v>
          </cell>
          <cell r="G971">
            <v>0</v>
          </cell>
          <cell r="H971">
            <v>0</v>
          </cell>
          <cell r="I971">
            <v>0</v>
          </cell>
          <cell r="J971">
            <v>0</v>
          </cell>
          <cell r="K971">
            <v>0</v>
          </cell>
        </row>
        <row r="972">
          <cell r="C972">
            <v>0</v>
          </cell>
          <cell r="D972">
            <v>0</v>
          </cell>
          <cell r="E972">
            <v>0</v>
          </cell>
          <cell r="F972">
            <v>0</v>
          </cell>
          <cell r="G972">
            <v>0</v>
          </cell>
          <cell r="H972">
            <v>0</v>
          </cell>
          <cell r="I972">
            <v>0</v>
          </cell>
          <cell r="J972">
            <v>0</v>
          </cell>
          <cell r="K972">
            <v>0</v>
          </cell>
        </row>
        <row r="973">
          <cell r="C973">
            <v>0</v>
          </cell>
          <cell r="D973">
            <v>0</v>
          </cell>
          <cell r="E973">
            <v>0</v>
          </cell>
          <cell r="F973">
            <v>0</v>
          </cell>
          <cell r="G973">
            <v>0</v>
          </cell>
          <cell r="H973">
            <v>0</v>
          </cell>
          <cell r="I973">
            <v>0</v>
          </cell>
          <cell r="J973">
            <v>0</v>
          </cell>
          <cell r="K973">
            <v>0</v>
          </cell>
        </row>
        <row r="974">
          <cell r="C974">
            <v>0</v>
          </cell>
          <cell r="D974">
            <v>0</v>
          </cell>
          <cell r="E974">
            <v>0</v>
          </cell>
          <cell r="F974">
            <v>0</v>
          </cell>
          <cell r="G974">
            <v>0</v>
          </cell>
          <cell r="H974">
            <v>0</v>
          </cell>
          <cell r="I974">
            <v>0</v>
          </cell>
          <cell r="J974">
            <v>0</v>
          </cell>
          <cell r="K974">
            <v>0</v>
          </cell>
        </row>
        <row r="975">
          <cell r="C975">
            <v>0</v>
          </cell>
          <cell r="D975">
            <v>0</v>
          </cell>
          <cell r="E975">
            <v>0</v>
          </cell>
          <cell r="F975">
            <v>0</v>
          </cell>
          <cell r="G975">
            <v>0</v>
          </cell>
          <cell r="H975">
            <v>0</v>
          </cell>
          <cell r="I975">
            <v>0</v>
          </cell>
          <cell r="J975">
            <v>0</v>
          </cell>
          <cell r="K975">
            <v>0</v>
          </cell>
        </row>
        <row r="976">
          <cell r="C976">
            <v>0</v>
          </cell>
          <cell r="D976">
            <v>0</v>
          </cell>
          <cell r="E976">
            <v>0</v>
          </cell>
          <cell r="F976">
            <v>0</v>
          </cell>
          <cell r="G976">
            <v>0</v>
          </cell>
          <cell r="H976">
            <v>0</v>
          </cell>
          <cell r="I976">
            <v>0</v>
          </cell>
          <cell r="J976">
            <v>0</v>
          </cell>
          <cell r="K976">
            <v>0</v>
          </cell>
        </row>
        <row r="977">
          <cell r="C977">
            <v>0</v>
          </cell>
          <cell r="D977">
            <v>0</v>
          </cell>
          <cell r="E977">
            <v>0</v>
          </cell>
          <cell r="F977">
            <v>0</v>
          </cell>
          <cell r="G977">
            <v>0</v>
          </cell>
          <cell r="H977">
            <v>0</v>
          </cell>
          <cell r="I977">
            <v>0</v>
          </cell>
          <cell r="J977">
            <v>0</v>
          </cell>
          <cell r="K977">
            <v>0</v>
          </cell>
        </row>
        <row r="978">
          <cell r="C978">
            <v>0</v>
          </cell>
          <cell r="D978">
            <v>0</v>
          </cell>
          <cell r="E978">
            <v>0</v>
          </cell>
          <cell r="F978">
            <v>0</v>
          </cell>
          <cell r="G978">
            <v>0</v>
          </cell>
          <cell r="H978">
            <v>0</v>
          </cell>
          <cell r="I978">
            <v>0</v>
          </cell>
          <cell r="J978">
            <v>0</v>
          </cell>
          <cell r="K978">
            <v>0</v>
          </cell>
        </row>
        <row r="979">
          <cell r="C979">
            <v>0</v>
          </cell>
          <cell r="D979">
            <v>0</v>
          </cell>
          <cell r="E979">
            <v>0</v>
          </cell>
          <cell r="F979">
            <v>0</v>
          </cell>
          <cell r="G979">
            <v>0</v>
          </cell>
          <cell r="H979">
            <v>0</v>
          </cell>
          <cell r="I979">
            <v>0</v>
          </cell>
          <cell r="J979">
            <v>0</v>
          </cell>
          <cell r="K979">
            <v>0</v>
          </cell>
        </row>
        <row r="980">
          <cell r="C980">
            <v>0</v>
          </cell>
          <cell r="D980">
            <v>0</v>
          </cell>
          <cell r="E980">
            <v>0</v>
          </cell>
          <cell r="F980">
            <v>0</v>
          </cell>
          <cell r="G980">
            <v>0</v>
          </cell>
          <cell r="H980">
            <v>0</v>
          </cell>
          <cell r="I980">
            <v>0</v>
          </cell>
          <cell r="J980">
            <v>0</v>
          </cell>
          <cell r="K980">
            <v>0</v>
          </cell>
        </row>
        <row r="981">
          <cell r="C981">
            <v>0</v>
          </cell>
          <cell r="D981">
            <v>0</v>
          </cell>
          <cell r="E981">
            <v>0</v>
          </cell>
          <cell r="F981">
            <v>0</v>
          </cell>
          <cell r="G981">
            <v>0</v>
          </cell>
          <cell r="H981">
            <v>0</v>
          </cell>
          <cell r="I981">
            <v>0</v>
          </cell>
          <cell r="J981">
            <v>0</v>
          </cell>
          <cell r="K981">
            <v>0</v>
          </cell>
        </row>
        <row r="982">
          <cell r="C982">
            <v>0</v>
          </cell>
          <cell r="D982">
            <v>0</v>
          </cell>
          <cell r="E982">
            <v>0</v>
          </cell>
          <cell r="F982">
            <v>0</v>
          </cell>
          <cell r="G982">
            <v>0</v>
          </cell>
          <cell r="H982">
            <v>0</v>
          </cell>
          <cell r="I982">
            <v>0</v>
          </cell>
          <cell r="J982">
            <v>0</v>
          </cell>
          <cell r="K982">
            <v>0</v>
          </cell>
        </row>
        <row r="983">
          <cell r="C983">
            <v>0</v>
          </cell>
          <cell r="D983">
            <v>0</v>
          </cell>
          <cell r="E983">
            <v>0</v>
          </cell>
          <cell r="F983">
            <v>0</v>
          </cell>
          <cell r="G983">
            <v>0</v>
          </cell>
          <cell r="H983">
            <v>0</v>
          </cell>
          <cell r="I983">
            <v>0</v>
          </cell>
          <cell r="J983">
            <v>0</v>
          </cell>
          <cell r="K983">
            <v>0</v>
          </cell>
        </row>
        <row r="984">
          <cell r="C984">
            <v>0</v>
          </cell>
          <cell r="D984">
            <v>0</v>
          </cell>
          <cell r="E984">
            <v>0</v>
          </cell>
          <cell r="F984">
            <v>0</v>
          </cell>
          <cell r="G984">
            <v>0</v>
          </cell>
          <cell r="H984">
            <v>0</v>
          </cell>
          <cell r="I984">
            <v>0</v>
          </cell>
          <cell r="J984">
            <v>0</v>
          </cell>
          <cell r="K984">
            <v>0</v>
          </cell>
        </row>
        <row r="985">
          <cell r="C985">
            <v>0</v>
          </cell>
          <cell r="D985">
            <v>0</v>
          </cell>
          <cell r="E985">
            <v>0</v>
          </cell>
          <cell r="F985">
            <v>0</v>
          </cell>
          <cell r="G985">
            <v>0</v>
          </cell>
          <cell r="H985">
            <v>0</v>
          </cell>
          <cell r="I985">
            <v>0</v>
          </cell>
          <cell r="J985">
            <v>0</v>
          </cell>
          <cell r="K985">
            <v>0</v>
          </cell>
        </row>
        <row r="986">
          <cell r="C986">
            <v>0</v>
          </cell>
          <cell r="D986">
            <v>0</v>
          </cell>
          <cell r="E986">
            <v>0</v>
          </cell>
          <cell r="F986">
            <v>0</v>
          </cell>
          <cell r="G986">
            <v>0</v>
          </cell>
          <cell r="H986">
            <v>0</v>
          </cell>
          <cell r="I986">
            <v>0</v>
          </cell>
          <cell r="J986">
            <v>0</v>
          </cell>
          <cell r="K986">
            <v>0</v>
          </cell>
        </row>
        <row r="987">
          <cell r="C987">
            <v>0</v>
          </cell>
          <cell r="D987">
            <v>0</v>
          </cell>
          <cell r="E987">
            <v>0</v>
          </cell>
          <cell r="F987">
            <v>0</v>
          </cell>
          <cell r="G987">
            <v>0</v>
          </cell>
          <cell r="H987">
            <v>0</v>
          </cell>
          <cell r="I987">
            <v>0</v>
          </cell>
          <cell r="J987">
            <v>0</v>
          </cell>
          <cell r="K987">
            <v>0</v>
          </cell>
        </row>
        <row r="988">
          <cell r="C988">
            <v>0</v>
          </cell>
          <cell r="D988">
            <v>0</v>
          </cell>
          <cell r="E988">
            <v>0</v>
          </cell>
          <cell r="F988">
            <v>0</v>
          </cell>
          <cell r="G988">
            <v>0</v>
          </cell>
          <cell r="H988">
            <v>0</v>
          </cell>
          <cell r="I988">
            <v>0</v>
          </cell>
          <cell r="J988">
            <v>0</v>
          </cell>
          <cell r="K988">
            <v>0</v>
          </cell>
        </row>
        <row r="989">
          <cell r="C989">
            <v>0</v>
          </cell>
          <cell r="D989">
            <v>0</v>
          </cell>
          <cell r="E989">
            <v>0</v>
          </cell>
          <cell r="F989">
            <v>0</v>
          </cell>
          <cell r="G989">
            <v>0</v>
          </cell>
          <cell r="H989">
            <v>0</v>
          </cell>
          <cell r="I989">
            <v>0</v>
          </cell>
          <cell r="J989">
            <v>0</v>
          </cell>
          <cell r="K989">
            <v>0</v>
          </cell>
        </row>
        <row r="990">
          <cell r="C990">
            <v>0</v>
          </cell>
          <cell r="D990">
            <v>0</v>
          </cell>
          <cell r="E990">
            <v>0</v>
          </cell>
          <cell r="F990">
            <v>0</v>
          </cell>
          <cell r="G990">
            <v>0</v>
          </cell>
          <cell r="H990">
            <v>0</v>
          </cell>
          <cell r="I990">
            <v>0</v>
          </cell>
          <cell r="J990">
            <v>0</v>
          </cell>
          <cell r="K990">
            <v>0</v>
          </cell>
        </row>
        <row r="991">
          <cell r="C991">
            <v>0</v>
          </cell>
          <cell r="D991">
            <v>0</v>
          </cell>
          <cell r="E991">
            <v>0</v>
          </cell>
          <cell r="F991">
            <v>0</v>
          </cell>
          <cell r="G991">
            <v>0</v>
          </cell>
          <cell r="H991">
            <v>0</v>
          </cell>
          <cell r="I991">
            <v>0</v>
          </cell>
          <cell r="J991">
            <v>0</v>
          </cell>
          <cell r="K991">
            <v>0</v>
          </cell>
        </row>
        <row r="992">
          <cell r="C992">
            <v>0</v>
          </cell>
          <cell r="D992">
            <v>0</v>
          </cell>
          <cell r="E992">
            <v>0</v>
          </cell>
          <cell r="F992">
            <v>0</v>
          </cell>
          <cell r="G992">
            <v>0</v>
          </cell>
          <cell r="H992">
            <v>0</v>
          </cell>
          <cell r="I992">
            <v>0</v>
          </cell>
          <cell r="J992">
            <v>0</v>
          </cell>
          <cell r="K992">
            <v>0</v>
          </cell>
        </row>
        <row r="993">
          <cell r="C993">
            <v>0</v>
          </cell>
          <cell r="D993">
            <v>0</v>
          </cell>
          <cell r="E993">
            <v>0</v>
          </cell>
          <cell r="F993">
            <v>0</v>
          </cell>
          <cell r="G993">
            <v>0</v>
          </cell>
          <cell r="H993">
            <v>0</v>
          </cell>
          <cell r="I993">
            <v>0</v>
          </cell>
          <cell r="J993">
            <v>0</v>
          </cell>
          <cell r="K993">
            <v>0</v>
          </cell>
        </row>
        <row r="994">
          <cell r="C994">
            <v>0</v>
          </cell>
          <cell r="D994">
            <v>0</v>
          </cell>
          <cell r="E994">
            <v>0</v>
          </cell>
          <cell r="F994">
            <v>0</v>
          </cell>
          <cell r="G994">
            <v>0</v>
          </cell>
          <cell r="H994">
            <v>0</v>
          </cell>
          <cell r="I994">
            <v>0</v>
          </cell>
          <cell r="J994">
            <v>0</v>
          </cell>
          <cell r="K994">
            <v>0</v>
          </cell>
        </row>
        <row r="995">
          <cell r="C995">
            <v>0</v>
          </cell>
          <cell r="D995">
            <v>0</v>
          </cell>
          <cell r="E995">
            <v>0</v>
          </cell>
          <cell r="F995">
            <v>0</v>
          </cell>
          <cell r="G995">
            <v>0</v>
          </cell>
          <cell r="H995">
            <v>0</v>
          </cell>
          <cell r="I995">
            <v>0</v>
          </cell>
          <cell r="J995">
            <v>0</v>
          </cell>
          <cell r="K995">
            <v>0</v>
          </cell>
        </row>
        <row r="996">
          <cell r="C996">
            <v>0</v>
          </cell>
          <cell r="D996">
            <v>0</v>
          </cell>
          <cell r="E996">
            <v>0</v>
          </cell>
          <cell r="F996">
            <v>0</v>
          </cell>
          <cell r="G996">
            <v>0</v>
          </cell>
          <cell r="H996">
            <v>0</v>
          </cell>
          <cell r="I996">
            <v>0</v>
          </cell>
          <cell r="J996">
            <v>0</v>
          </cell>
          <cell r="K996">
            <v>0</v>
          </cell>
        </row>
        <row r="997">
          <cell r="C997">
            <v>0</v>
          </cell>
          <cell r="D997">
            <v>0</v>
          </cell>
          <cell r="E997">
            <v>0</v>
          </cell>
          <cell r="F997">
            <v>0</v>
          </cell>
          <cell r="G997">
            <v>0</v>
          </cell>
          <cell r="H997">
            <v>0</v>
          </cell>
          <cell r="I997">
            <v>0</v>
          </cell>
          <cell r="J997">
            <v>0</v>
          </cell>
          <cell r="K997">
            <v>0</v>
          </cell>
        </row>
        <row r="998">
          <cell r="C998">
            <v>0</v>
          </cell>
          <cell r="D998">
            <v>0</v>
          </cell>
          <cell r="E998">
            <v>0</v>
          </cell>
          <cell r="F998">
            <v>0</v>
          </cell>
          <cell r="G998">
            <v>0</v>
          </cell>
          <cell r="H998">
            <v>0</v>
          </cell>
          <cell r="I998">
            <v>0</v>
          </cell>
          <cell r="J998">
            <v>0</v>
          </cell>
          <cell r="K998">
            <v>0</v>
          </cell>
        </row>
        <row r="999">
          <cell r="C999">
            <v>0</v>
          </cell>
          <cell r="D999">
            <v>0</v>
          </cell>
          <cell r="E999">
            <v>0</v>
          </cell>
          <cell r="F999">
            <v>0</v>
          </cell>
          <cell r="G999">
            <v>0</v>
          </cell>
          <cell r="H999">
            <v>0</v>
          </cell>
          <cell r="I999">
            <v>0</v>
          </cell>
          <cell r="J999">
            <v>0</v>
          </cell>
          <cell r="K999">
            <v>0</v>
          </cell>
        </row>
        <row r="1000">
          <cell r="C1000">
            <v>0</v>
          </cell>
          <cell r="D1000">
            <v>0</v>
          </cell>
          <cell r="E1000">
            <v>0</v>
          </cell>
          <cell r="F1000">
            <v>0</v>
          </cell>
          <cell r="G1000">
            <v>0</v>
          </cell>
          <cell r="H1000">
            <v>0</v>
          </cell>
          <cell r="I1000">
            <v>0</v>
          </cell>
          <cell r="J1000">
            <v>0</v>
          </cell>
          <cell r="K1000">
            <v>0</v>
          </cell>
        </row>
        <row r="1001">
          <cell r="C1001">
            <v>0</v>
          </cell>
          <cell r="D1001">
            <v>0</v>
          </cell>
          <cell r="E1001">
            <v>0</v>
          </cell>
          <cell r="F1001">
            <v>0</v>
          </cell>
          <cell r="G1001">
            <v>0</v>
          </cell>
          <cell r="H1001">
            <v>0</v>
          </cell>
          <cell r="I1001">
            <v>0</v>
          </cell>
          <cell r="J1001">
            <v>0</v>
          </cell>
          <cell r="K1001">
            <v>0</v>
          </cell>
        </row>
        <row r="1002">
          <cell r="C1002">
            <v>0</v>
          </cell>
          <cell r="D1002">
            <v>0</v>
          </cell>
          <cell r="E1002">
            <v>0</v>
          </cell>
          <cell r="F1002">
            <v>0</v>
          </cell>
          <cell r="G1002">
            <v>0</v>
          </cell>
          <cell r="H1002">
            <v>0</v>
          </cell>
          <cell r="I1002">
            <v>0</v>
          </cell>
          <cell r="J1002">
            <v>0</v>
          </cell>
          <cell r="K1002">
            <v>0</v>
          </cell>
        </row>
        <row r="1003">
          <cell r="C1003">
            <v>0</v>
          </cell>
          <cell r="D1003">
            <v>0</v>
          </cell>
          <cell r="E1003">
            <v>0</v>
          </cell>
          <cell r="F1003">
            <v>0</v>
          </cell>
          <cell r="G1003">
            <v>0</v>
          </cell>
          <cell r="H1003">
            <v>0</v>
          </cell>
          <cell r="I1003">
            <v>0</v>
          </cell>
          <cell r="J1003">
            <v>0</v>
          </cell>
          <cell r="K1003">
            <v>0</v>
          </cell>
        </row>
        <row r="1004">
          <cell r="C1004">
            <v>0</v>
          </cell>
          <cell r="D1004">
            <v>0</v>
          </cell>
          <cell r="E1004">
            <v>0</v>
          </cell>
          <cell r="F1004">
            <v>0</v>
          </cell>
          <cell r="G1004">
            <v>0</v>
          </cell>
          <cell r="H1004">
            <v>0</v>
          </cell>
          <cell r="I1004">
            <v>0</v>
          </cell>
          <cell r="J1004">
            <v>0</v>
          </cell>
          <cell r="K1004">
            <v>0</v>
          </cell>
        </row>
        <row r="1005">
          <cell r="C1005">
            <v>0</v>
          </cell>
          <cell r="D1005">
            <v>0</v>
          </cell>
          <cell r="E1005">
            <v>0</v>
          </cell>
          <cell r="F1005">
            <v>0</v>
          </cell>
          <cell r="G1005">
            <v>0</v>
          </cell>
          <cell r="H1005">
            <v>0</v>
          </cell>
          <cell r="I1005">
            <v>0</v>
          </cell>
          <cell r="J1005">
            <v>0</v>
          </cell>
          <cell r="K1005">
            <v>0</v>
          </cell>
        </row>
        <row r="1006">
          <cell r="C1006">
            <v>0</v>
          </cell>
          <cell r="D1006">
            <v>0</v>
          </cell>
          <cell r="E1006">
            <v>0</v>
          </cell>
          <cell r="F1006">
            <v>0</v>
          </cell>
          <cell r="G1006">
            <v>0</v>
          </cell>
          <cell r="H1006">
            <v>0</v>
          </cell>
          <cell r="I1006">
            <v>0</v>
          </cell>
          <cell r="J1006">
            <v>0</v>
          </cell>
          <cell r="K1006">
            <v>0</v>
          </cell>
        </row>
        <row r="1007">
          <cell r="C1007">
            <v>0</v>
          </cell>
          <cell r="D1007">
            <v>0</v>
          </cell>
          <cell r="E1007">
            <v>0</v>
          </cell>
          <cell r="F1007">
            <v>0</v>
          </cell>
          <cell r="G1007">
            <v>0</v>
          </cell>
          <cell r="H1007">
            <v>0</v>
          </cell>
          <cell r="I1007">
            <v>0</v>
          </cell>
          <cell r="J1007">
            <v>0</v>
          </cell>
          <cell r="K1007">
            <v>0</v>
          </cell>
        </row>
        <row r="1008">
          <cell r="C1008">
            <v>0</v>
          </cell>
          <cell r="D1008">
            <v>0</v>
          </cell>
          <cell r="E1008">
            <v>0</v>
          </cell>
          <cell r="F1008">
            <v>0</v>
          </cell>
          <cell r="G1008">
            <v>0</v>
          </cell>
          <cell r="H1008">
            <v>0</v>
          </cell>
          <cell r="I1008">
            <v>0</v>
          </cell>
          <cell r="J1008">
            <v>0</v>
          </cell>
          <cell r="K1008">
            <v>0</v>
          </cell>
        </row>
        <row r="1009">
          <cell r="C1009">
            <v>0</v>
          </cell>
          <cell r="D1009">
            <v>0</v>
          </cell>
          <cell r="E1009">
            <v>0</v>
          </cell>
          <cell r="F1009">
            <v>0</v>
          </cell>
          <cell r="G1009">
            <v>0</v>
          </cell>
          <cell r="H1009">
            <v>0</v>
          </cell>
          <cell r="I1009">
            <v>0</v>
          </cell>
          <cell r="J1009">
            <v>0</v>
          </cell>
          <cell r="K1009">
            <v>0</v>
          </cell>
        </row>
        <row r="1010">
          <cell r="C1010">
            <v>0</v>
          </cell>
          <cell r="D1010">
            <v>0</v>
          </cell>
          <cell r="E1010">
            <v>0</v>
          </cell>
          <cell r="F1010">
            <v>0</v>
          </cell>
          <cell r="G1010">
            <v>0</v>
          </cell>
          <cell r="H1010">
            <v>0</v>
          </cell>
          <cell r="I1010">
            <v>0</v>
          </cell>
          <cell r="J1010">
            <v>0</v>
          </cell>
          <cell r="K1010">
            <v>0</v>
          </cell>
        </row>
        <row r="1011">
          <cell r="C1011">
            <v>0</v>
          </cell>
          <cell r="D1011">
            <v>0</v>
          </cell>
          <cell r="E1011">
            <v>0</v>
          </cell>
          <cell r="F1011">
            <v>0</v>
          </cell>
          <cell r="G1011">
            <v>0</v>
          </cell>
          <cell r="H1011">
            <v>0</v>
          </cell>
          <cell r="I1011">
            <v>0</v>
          </cell>
          <cell r="J1011">
            <v>0</v>
          </cell>
          <cell r="K1011">
            <v>0</v>
          </cell>
        </row>
        <row r="1012">
          <cell r="C1012">
            <v>0</v>
          </cell>
          <cell r="D1012">
            <v>0</v>
          </cell>
          <cell r="E1012">
            <v>0</v>
          </cell>
          <cell r="F1012">
            <v>0</v>
          </cell>
          <cell r="G1012">
            <v>0</v>
          </cell>
          <cell r="H1012">
            <v>0</v>
          </cell>
          <cell r="I1012">
            <v>0</v>
          </cell>
          <cell r="J1012">
            <v>0</v>
          </cell>
          <cell r="K1012">
            <v>0</v>
          </cell>
        </row>
        <row r="1013">
          <cell r="C1013">
            <v>0</v>
          </cell>
          <cell r="D1013">
            <v>0</v>
          </cell>
          <cell r="E1013">
            <v>0</v>
          </cell>
          <cell r="F1013">
            <v>0</v>
          </cell>
          <cell r="G1013">
            <v>0</v>
          </cell>
          <cell r="H1013">
            <v>0</v>
          </cell>
          <cell r="I1013">
            <v>0</v>
          </cell>
          <cell r="J1013">
            <v>0</v>
          </cell>
          <cell r="K1013">
            <v>0</v>
          </cell>
        </row>
        <row r="1014">
          <cell r="C1014">
            <v>0</v>
          </cell>
          <cell r="D1014">
            <v>0</v>
          </cell>
          <cell r="E1014">
            <v>0</v>
          </cell>
          <cell r="F1014">
            <v>0</v>
          </cell>
          <cell r="G1014">
            <v>0</v>
          </cell>
          <cell r="H1014">
            <v>0</v>
          </cell>
          <cell r="I1014">
            <v>0</v>
          </cell>
          <cell r="J1014">
            <v>0</v>
          </cell>
          <cell r="K1014">
            <v>0</v>
          </cell>
        </row>
        <row r="1015">
          <cell r="C1015">
            <v>0</v>
          </cell>
          <cell r="D1015">
            <v>0</v>
          </cell>
          <cell r="E1015">
            <v>0</v>
          </cell>
          <cell r="F1015">
            <v>0</v>
          </cell>
          <cell r="G1015">
            <v>0</v>
          </cell>
          <cell r="H1015">
            <v>0</v>
          </cell>
          <cell r="I1015">
            <v>0</v>
          </cell>
          <cell r="J1015">
            <v>0</v>
          </cell>
          <cell r="K1015">
            <v>0</v>
          </cell>
        </row>
        <row r="1016">
          <cell r="C1016">
            <v>0</v>
          </cell>
          <cell r="D1016">
            <v>0</v>
          </cell>
          <cell r="E1016">
            <v>0</v>
          </cell>
          <cell r="F1016">
            <v>0</v>
          </cell>
          <cell r="G1016">
            <v>0</v>
          </cell>
          <cell r="H1016">
            <v>0</v>
          </cell>
          <cell r="I1016">
            <v>0</v>
          </cell>
          <cell r="J1016">
            <v>0</v>
          </cell>
          <cell r="K1016">
            <v>0</v>
          </cell>
        </row>
        <row r="1017">
          <cell r="C1017">
            <v>0</v>
          </cell>
          <cell r="D1017">
            <v>0</v>
          </cell>
          <cell r="E1017">
            <v>0</v>
          </cell>
          <cell r="F1017">
            <v>0</v>
          </cell>
          <cell r="G1017">
            <v>0</v>
          </cell>
          <cell r="H1017">
            <v>0</v>
          </cell>
          <cell r="I1017">
            <v>0</v>
          </cell>
          <cell r="J1017">
            <v>0</v>
          </cell>
          <cell r="K1017">
            <v>0</v>
          </cell>
        </row>
        <row r="1018">
          <cell r="C1018">
            <v>0</v>
          </cell>
          <cell r="D1018">
            <v>0</v>
          </cell>
          <cell r="E1018">
            <v>0</v>
          </cell>
          <cell r="F1018">
            <v>0</v>
          </cell>
          <cell r="G1018">
            <v>0</v>
          </cell>
          <cell r="H1018">
            <v>0</v>
          </cell>
          <cell r="I1018">
            <v>0</v>
          </cell>
          <cell r="J1018">
            <v>0</v>
          </cell>
          <cell r="K1018">
            <v>0</v>
          </cell>
        </row>
        <row r="1019">
          <cell r="C1019">
            <v>0</v>
          </cell>
          <cell r="D1019">
            <v>0</v>
          </cell>
          <cell r="E1019">
            <v>0</v>
          </cell>
          <cell r="F1019">
            <v>0</v>
          </cell>
          <cell r="G1019">
            <v>0</v>
          </cell>
          <cell r="H1019">
            <v>0</v>
          </cell>
          <cell r="I1019">
            <v>0</v>
          </cell>
          <cell r="J1019">
            <v>0</v>
          </cell>
          <cell r="K1019">
            <v>0</v>
          </cell>
        </row>
        <row r="1020">
          <cell r="C1020">
            <v>0</v>
          </cell>
          <cell r="D1020">
            <v>0</v>
          </cell>
          <cell r="E1020">
            <v>0</v>
          </cell>
          <cell r="F1020">
            <v>0</v>
          </cell>
          <cell r="G1020">
            <v>0</v>
          </cell>
          <cell r="H1020">
            <v>0</v>
          </cell>
          <cell r="I1020">
            <v>0</v>
          </cell>
          <cell r="J1020">
            <v>0</v>
          </cell>
          <cell r="K1020">
            <v>0</v>
          </cell>
        </row>
        <row r="1021">
          <cell r="C1021">
            <v>0</v>
          </cell>
          <cell r="D1021">
            <v>0</v>
          </cell>
          <cell r="E1021">
            <v>0</v>
          </cell>
          <cell r="F1021">
            <v>0</v>
          </cell>
          <cell r="G1021">
            <v>0</v>
          </cell>
          <cell r="H1021">
            <v>0</v>
          </cell>
          <cell r="I1021">
            <v>0</v>
          </cell>
          <cell r="J1021">
            <v>0</v>
          </cell>
          <cell r="K1021">
            <v>0</v>
          </cell>
        </row>
        <row r="1022">
          <cell r="C1022">
            <v>0</v>
          </cell>
          <cell r="D1022">
            <v>0</v>
          </cell>
          <cell r="E1022">
            <v>0</v>
          </cell>
          <cell r="F1022">
            <v>0</v>
          </cell>
          <cell r="G1022">
            <v>0</v>
          </cell>
          <cell r="H1022">
            <v>0</v>
          </cell>
          <cell r="I1022">
            <v>0</v>
          </cell>
          <cell r="J1022">
            <v>0</v>
          </cell>
          <cell r="K1022">
            <v>0</v>
          </cell>
        </row>
        <row r="1023">
          <cell r="C1023">
            <v>0</v>
          </cell>
          <cell r="D1023">
            <v>0</v>
          </cell>
          <cell r="E1023">
            <v>0</v>
          </cell>
          <cell r="F1023">
            <v>0</v>
          </cell>
          <cell r="G1023">
            <v>0</v>
          </cell>
          <cell r="H1023">
            <v>0</v>
          </cell>
          <cell r="I1023">
            <v>0</v>
          </cell>
          <cell r="J1023">
            <v>0</v>
          </cell>
          <cell r="K1023">
            <v>0</v>
          </cell>
        </row>
        <row r="1024">
          <cell r="C1024">
            <v>0</v>
          </cell>
          <cell r="D1024">
            <v>0</v>
          </cell>
          <cell r="E1024">
            <v>0</v>
          </cell>
          <cell r="F1024">
            <v>0</v>
          </cell>
          <cell r="G1024">
            <v>0</v>
          </cell>
          <cell r="H1024">
            <v>0</v>
          </cell>
          <cell r="I1024">
            <v>0</v>
          </cell>
          <cell r="J1024">
            <v>0</v>
          </cell>
          <cell r="K1024">
            <v>0</v>
          </cell>
        </row>
        <row r="1025">
          <cell r="C1025">
            <v>0</v>
          </cell>
          <cell r="D1025">
            <v>0</v>
          </cell>
          <cell r="E1025">
            <v>0</v>
          </cell>
          <cell r="F1025">
            <v>0</v>
          </cell>
          <cell r="G1025">
            <v>0</v>
          </cell>
          <cell r="H1025">
            <v>0</v>
          </cell>
          <cell r="I1025">
            <v>0</v>
          </cell>
          <cell r="J1025">
            <v>0</v>
          </cell>
          <cell r="K1025">
            <v>0</v>
          </cell>
        </row>
        <row r="1026">
          <cell r="C1026">
            <v>0</v>
          </cell>
          <cell r="D1026">
            <v>0</v>
          </cell>
          <cell r="E1026">
            <v>0</v>
          </cell>
          <cell r="F1026">
            <v>0</v>
          </cell>
          <cell r="G1026">
            <v>0</v>
          </cell>
          <cell r="H1026">
            <v>0</v>
          </cell>
          <cell r="I1026">
            <v>0</v>
          </cell>
          <cell r="J1026">
            <v>0</v>
          </cell>
          <cell r="K1026">
            <v>0</v>
          </cell>
        </row>
        <row r="1027">
          <cell r="C1027">
            <v>0</v>
          </cell>
          <cell r="D1027">
            <v>0</v>
          </cell>
          <cell r="E1027">
            <v>0</v>
          </cell>
          <cell r="F1027">
            <v>0</v>
          </cell>
          <cell r="G1027">
            <v>0</v>
          </cell>
          <cell r="H1027">
            <v>0</v>
          </cell>
          <cell r="I1027">
            <v>0</v>
          </cell>
          <cell r="J1027">
            <v>0</v>
          </cell>
          <cell r="K1027">
            <v>0</v>
          </cell>
        </row>
        <row r="1028">
          <cell r="C1028">
            <v>0</v>
          </cell>
          <cell r="D1028">
            <v>0</v>
          </cell>
          <cell r="E1028">
            <v>0</v>
          </cell>
          <cell r="F1028">
            <v>0</v>
          </cell>
          <cell r="G1028">
            <v>0</v>
          </cell>
          <cell r="H1028">
            <v>0</v>
          </cell>
          <cell r="I1028">
            <v>0</v>
          </cell>
          <cell r="J1028">
            <v>0</v>
          </cell>
          <cell r="K1028">
            <v>0</v>
          </cell>
        </row>
        <row r="1029">
          <cell r="C1029">
            <v>0</v>
          </cell>
          <cell r="D1029">
            <v>0</v>
          </cell>
          <cell r="E1029">
            <v>0</v>
          </cell>
          <cell r="F1029">
            <v>0</v>
          </cell>
          <cell r="G1029">
            <v>0</v>
          </cell>
          <cell r="H1029">
            <v>0</v>
          </cell>
          <cell r="I1029">
            <v>0</v>
          </cell>
          <cell r="J1029">
            <v>0</v>
          </cell>
          <cell r="K1029">
            <v>0</v>
          </cell>
        </row>
        <row r="1030">
          <cell r="C1030">
            <v>0</v>
          </cell>
          <cell r="D1030">
            <v>0</v>
          </cell>
          <cell r="E1030">
            <v>0</v>
          </cell>
          <cell r="F1030">
            <v>0</v>
          </cell>
          <cell r="G1030">
            <v>0</v>
          </cell>
          <cell r="H1030">
            <v>0</v>
          </cell>
          <cell r="I1030">
            <v>0</v>
          </cell>
          <cell r="J1030">
            <v>0</v>
          </cell>
          <cell r="K1030">
            <v>0</v>
          </cell>
        </row>
        <row r="1031">
          <cell r="C1031">
            <v>0</v>
          </cell>
          <cell r="D1031">
            <v>0</v>
          </cell>
          <cell r="E1031">
            <v>0</v>
          </cell>
          <cell r="F1031">
            <v>0</v>
          </cell>
          <cell r="G1031">
            <v>0</v>
          </cell>
          <cell r="H1031">
            <v>0</v>
          </cell>
          <cell r="I1031">
            <v>0</v>
          </cell>
          <cell r="J1031">
            <v>0</v>
          </cell>
          <cell r="K1031">
            <v>0</v>
          </cell>
        </row>
        <row r="1032">
          <cell r="C1032">
            <v>0</v>
          </cell>
          <cell r="D1032">
            <v>0</v>
          </cell>
          <cell r="E1032">
            <v>0</v>
          </cell>
          <cell r="F1032">
            <v>0</v>
          </cell>
          <cell r="G1032">
            <v>0</v>
          </cell>
          <cell r="H1032">
            <v>0</v>
          </cell>
          <cell r="I1032">
            <v>0</v>
          </cell>
          <cell r="J1032">
            <v>0</v>
          </cell>
          <cell r="K1032">
            <v>0</v>
          </cell>
        </row>
        <row r="1033">
          <cell r="C1033">
            <v>0</v>
          </cell>
          <cell r="D1033">
            <v>0</v>
          </cell>
          <cell r="E1033">
            <v>0</v>
          </cell>
          <cell r="F1033">
            <v>0</v>
          </cell>
          <cell r="G1033">
            <v>0</v>
          </cell>
          <cell r="H1033">
            <v>0</v>
          </cell>
          <cell r="I1033">
            <v>0</v>
          </cell>
          <cell r="J1033">
            <v>0</v>
          </cell>
          <cell r="K1033">
            <v>0</v>
          </cell>
        </row>
        <row r="1034">
          <cell r="C1034">
            <v>0</v>
          </cell>
          <cell r="D1034">
            <v>0</v>
          </cell>
          <cell r="E1034">
            <v>0</v>
          </cell>
          <cell r="F1034">
            <v>0</v>
          </cell>
          <cell r="G1034">
            <v>0</v>
          </cell>
          <cell r="H1034">
            <v>0</v>
          </cell>
          <cell r="I1034">
            <v>0</v>
          </cell>
          <cell r="J1034">
            <v>0</v>
          </cell>
          <cell r="K1034">
            <v>0</v>
          </cell>
        </row>
        <row r="1035">
          <cell r="C1035">
            <v>0</v>
          </cell>
          <cell r="D1035">
            <v>0</v>
          </cell>
          <cell r="E1035">
            <v>0</v>
          </cell>
          <cell r="F1035">
            <v>0</v>
          </cell>
          <cell r="G1035">
            <v>0</v>
          </cell>
          <cell r="H1035">
            <v>0</v>
          </cell>
          <cell r="I1035">
            <v>0</v>
          </cell>
          <cell r="J1035">
            <v>0</v>
          </cell>
          <cell r="K1035">
            <v>0</v>
          </cell>
        </row>
        <row r="1036">
          <cell r="C1036">
            <v>0</v>
          </cell>
          <cell r="D1036">
            <v>0</v>
          </cell>
          <cell r="E1036">
            <v>0</v>
          </cell>
          <cell r="F1036">
            <v>0</v>
          </cell>
          <cell r="G1036">
            <v>0</v>
          </cell>
          <cell r="H1036">
            <v>0</v>
          </cell>
          <cell r="I1036">
            <v>0</v>
          </cell>
          <cell r="J1036">
            <v>0</v>
          </cell>
          <cell r="K1036">
            <v>0</v>
          </cell>
        </row>
        <row r="1037">
          <cell r="C1037">
            <v>0</v>
          </cell>
          <cell r="D1037">
            <v>0</v>
          </cell>
          <cell r="E1037">
            <v>0</v>
          </cell>
          <cell r="F1037">
            <v>0</v>
          </cell>
          <cell r="G1037">
            <v>0</v>
          </cell>
          <cell r="H1037">
            <v>0</v>
          </cell>
          <cell r="I1037">
            <v>0</v>
          </cell>
          <cell r="J1037">
            <v>0</v>
          </cell>
          <cell r="K1037">
            <v>0</v>
          </cell>
        </row>
        <row r="1038">
          <cell r="C1038">
            <v>0</v>
          </cell>
          <cell r="D1038">
            <v>0</v>
          </cell>
          <cell r="E1038">
            <v>0</v>
          </cell>
          <cell r="F1038">
            <v>0</v>
          </cell>
          <cell r="G1038">
            <v>0</v>
          </cell>
          <cell r="H1038">
            <v>0</v>
          </cell>
          <cell r="I1038">
            <v>0</v>
          </cell>
          <cell r="J1038">
            <v>0</v>
          </cell>
          <cell r="K1038">
            <v>0</v>
          </cell>
        </row>
        <row r="1039">
          <cell r="C1039">
            <v>0</v>
          </cell>
          <cell r="D1039">
            <v>0</v>
          </cell>
          <cell r="E1039">
            <v>0</v>
          </cell>
          <cell r="F1039">
            <v>0</v>
          </cell>
          <cell r="G1039">
            <v>0</v>
          </cell>
          <cell r="H1039">
            <v>0</v>
          </cell>
          <cell r="I1039">
            <v>0</v>
          </cell>
          <cell r="J1039">
            <v>0</v>
          </cell>
          <cell r="K1039">
            <v>0</v>
          </cell>
        </row>
        <row r="1040">
          <cell r="C1040">
            <v>0</v>
          </cell>
          <cell r="D1040">
            <v>0</v>
          </cell>
          <cell r="E1040">
            <v>0</v>
          </cell>
          <cell r="F1040">
            <v>0</v>
          </cell>
          <cell r="G1040">
            <v>0</v>
          </cell>
          <cell r="H1040">
            <v>0</v>
          </cell>
          <cell r="I1040">
            <v>0</v>
          </cell>
          <cell r="J1040">
            <v>0</v>
          </cell>
          <cell r="K1040">
            <v>0</v>
          </cell>
        </row>
        <row r="1041">
          <cell r="C1041">
            <v>0</v>
          </cell>
          <cell r="D1041">
            <v>0</v>
          </cell>
          <cell r="E1041">
            <v>0</v>
          </cell>
          <cell r="F1041">
            <v>0</v>
          </cell>
          <cell r="G1041">
            <v>0</v>
          </cell>
          <cell r="H1041">
            <v>0</v>
          </cell>
          <cell r="I1041">
            <v>0</v>
          </cell>
          <cell r="J1041">
            <v>0</v>
          </cell>
          <cell r="K1041">
            <v>0</v>
          </cell>
        </row>
        <row r="1042">
          <cell r="C1042">
            <v>0</v>
          </cell>
          <cell r="D1042">
            <v>0</v>
          </cell>
          <cell r="E1042">
            <v>0</v>
          </cell>
          <cell r="F1042">
            <v>0</v>
          </cell>
          <cell r="G1042">
            <v>0</v>
          </cell>
          <cell r="H1042">
            <v>0</v>
          </cell>
          <cell r="I1042">
            <v>0</v>
          </cell>
          <cell r="J1042">
            <v>0</v>
          </cell>
          <cell r="K1042">
            <v>0</v>
          </cell>
        </row>
        <row r="1043">
          <cell r="C1043">
            <v>0</v>
          </cell>
          <cell r="D1043">
            <v>0</v>
          </cell>
          <cell r="E1043">
            <v>0</v>
          </cell>
          <cell r="F1043">
            <v>0</v>
          </cell>
          <cell r="G1043">
            <v>0</v>
          </cell>
          <cell r="H1043">
            <v>0</v>
          </cell>
          <cell r="I1043">
            <v>0</v>
          </cell>
          <cell r="J1043">
            <v>0</v>
          </cell>
          <cell r="K1043">
            <v>0</v>
          </cell>
        </row>
        <row r="1044">
          <cell r="C1044">
            <v>0</v>
          </cell>
          <cell r="D1044">
            <v>0</v>
          </cell>
          <cell r="E1044">
            <v>0</v>
          </cell>
          <cell r="F1044">
            <v>0</v>
          </cell>
          <cell r="G1044">
            <v>0</v>
          </cell>
          <cell r="H1044">
            <v>0</v>
          </cell>
          <cell r="I1044">
            <v>0</v>
          </cell>
          <cell r="J1044">
            <v>0</v>
          </cell>
          <cell r="K1044">
            <v>0</v>
          </cell>
        </row>
        <row r="1045">
          <cell r="C1045">
            <v>0</v>
          </cell>
          <cell r="D1045">
            <v>0</v>
          </cell>
          <cell r="E1045">
            <v>0</v>
          </cell>
          <cell r="F1045">
            <v>0</v>
          </cell>
          <cell r="G1045">
            <v>0</v>
          </cell>
          <cell r="H1045">
            <v>0</v>
          </cell>
          <cell r="I1045">
            <v>0</v>
          </cell>
          <cell r="J1045">
            <v>0</v>
          </cell>
          <cell r="K1045">
            <v>0</v>
          </cell>
        </row>
        <row r="1046">
          <cell r="C1046">
            <v>0</v>
          </cell>
          <cell r="D1046">
            <v>0</v>
          </cell>
          <cell r="E1046">
            <v>0</v>
          </cell>
          <cell r="F1046">
            <v>0</v>
          </cell>
          <cell r="G1046">
            <v>0</v>
          </cell>
          <cell r="H1046">
            <v>0</v>
          </cell>
          <cell r="I1046">
            <v>0</v>
          </cell>
          <cell r="J1046">
            <v>0</v>
          </cell>
          <cell r="K1046">
            <v>0</v>
          </cell>
        </row>
        <row r="1047">
          <cell r="C1047">
            <v>0</v>
          </cell>
          <cell r="D1047">
            <v>0</v>
          </cell>
          <cell r="E1047">
            <v>0</v>
          </cell>
          <cell r="F1047">
            <v>0</v>
          </cell>
          <cell r="G1047">
            <v>0</v>
          </cell>
          <cell r="H1047">
            <v>0</v>
          </cell>
          <cell r="I1047">
            <v>0</v>
          </cell>
          <cell r="J1047">
            <v>0</v>
          </cell>
          <cell r="K1047">
            <v>0</v>
          </cell>
        </row>
        <row r="1048">
          <cell r="C1048">
            <v>0</v>
          </cell>
          <cell r="D1048">
            <v>0</v>
          </cell>
          <cell r="E1048">
            <v>0</v>
          </cell>
          <cell r="F1048">
            <v>0</v>
          </cell>
          <cell r="G1048">
            <v>0</v>
          </cell>
          <cell r="H1048">
            <v>0</v>
          </cell>
          <cell r="I1048">
            <v>0</v>
          </cell>
          <cell r="J1048">
            <v>0</v>
          </cell>
          <cell r="K1048">
            <v>0</v>
          </cell>
        </row>
        <row r="1049">
          <cell r="C1049">
            <v>0</v>
          </cell>
          <cell r="D1049">
            <v>0</v>
          </cell>
          <cell r="E1049">
            <v>0</v>
          </cell>
          <cell r="F1049">
            <v>0</v>
          </cell>
          <cell r="G1049">
            <v>0</v>
          </cell>
          <cell r="H1049">
            <v>0</v>
          </cell>
          <cell r="I1049">
            <v>0</v>
          </cell>
          <cell r="J1049">
            <v>0</v>
          </cell>
          <cell r="K1049">
            <v>0</v>
          </cell>
        </row>
        <row r="1050">
          <cell r="C1050">
            <v>0</v>
          </cell>
          <cell r="D1050">
            <v>0</v>
          </cell>
          <cell r="E1050">
            <v>0</v>
          </cell>
          <cell r="F1050">
            <v>0</v>
          </cell>
          <cell r="G1050">
            <v>0</v>
          </cell>
          <cell r="H1050">
            <v>0</v>
          </cell>
          <cell r="I1050">
            <v>0</v>
          </cell>
          <cell r="J1050">
            <v>0</v>
          </cell>
          <cell r="K1050">
            <v>0</v>
          </cell>
        </row>
        <row r="1051">
          <cell r="C1051">
            <v>0</v>
          </cell>
          <cell r="D1051">
            <v>0</v>
          </cell>
          <cell r="E1051">
            <v>0</v>
          </cell>
          <cell r="F1051">
            <v>0</v>
          </cell>
          <cell r="G1051">
            <v>0</v>
          </cell>
          <cell r="H1051">
            <v>0</v>
          </cell>
          <cell r="I1051">
            <v>0</v>
          </cell>
          <cell r="J1051">
            <v>0</v>
          </cell>
          <cell r="K1051">
            <v>0</v>
          </cell>
        </row>
        <row r="1052">
          <cell r="C1052">
            <v>0</v>
          </cell>
          <cell r="D1052">
            <v>0</v>
          </cell>
          <cell r="E1052">
            <v>0</v>
          </cell>
          <cell r="F1052">
            <v>0</v>
          </cell>
          <cell r="G1052">
            <v>0</v>
          </cell>
          <cell r="H1052">
            <v>0</v>
          </cell>
          <cell r="I1052">
            <v>0</v>
          </cell>
          <cell r="J1052">
            <v>0</v>
          </cell>
          <cell r="K1052">
            <v>0</v>
          </cell>
        </row>
        <row r="1053">
          <cell r="C1053">
            <v>0</v>
          </cell>
          <cell r="D1053">
            <v>0</v>
          </cell>
          <cell r="E1053">
            <v>0</v>
          </cell>
          <cell r="F1053">
            <v>0</v>
          </cell>
          <cell r="G1053">
            <v>0</v>
          </cell>
          <cell r="H1053">
            <v>0</v>
          </cell>
          <cell r="I1053">
            <v>0</v>
          </cell>
          <cell r="J1053">
            <v>0</v>
          </cell>
          <cell r="K1053">
            <v>0</v>
          </cell>
        </row>
        <row r="1054">
          <cell r="C1054">
            <v>0</v>
          </cell>
          <cell r="D1054">
            <v>0</v>
          </cell>
          <cell r="E1054">
            <v>0</v>
          </cell>
          <cell r="F1054">
            <v>0</v>
          </cell>
          <cell r="G1054">
            <v>0</v>
          </cell>
          <cell r="H1054">
            <v>0</v>
          </cell>
          <cell r="I1054">
            <v>0</v>
          </cell>
          <cell r="J1054">
            <v>0</v>
          </cell>
          <cell r="K1054">
            <v>0</v>
          </cell>
        </row>
        <row r="1055">
          <cell r="C1055">
            <v>0</v>
          </cell>
          <cell r="D1055">
            <v>0</v>
          </cell>
          <cell r="E1055">
            <v>0</v>
          </cell>
          <cell r="F1055">
            <v>0</v>
          </cell>
          <cell r="G1055">
            <v>0</v>
          </cell>
          <cell r="H1055">
            <v>0</v>
          </cell>
          <cell r="I1055">
            <v>0</v>
          </cell>
          <cell r="J1055">
            <v>0</v>
          </cell>
          <cell r="K1055">
            <v>0</v>
          </cell>
        </row>
        <row r="1056">
          <cell r="C1056">
            <v>0</v>
          </cell>
          <cell r="D1056">
            <v>0</v>
          </cell>
          <cell r="E1056">
            <v>0</v>
          </cell>
          <cell r="F1056">
            <v>0</v>
          </cell>
          <cell r="G1056">
            <v>0</v>
          </cell>
          <cell r="H1056">
            <v>0</v>
          </cell>
          <cell r="I1056">
            <v>0</v>
          </cell>
          <cell r="J1056">
            <v>0</v>
          </cell>
          <cell r="K1056">
            <v>0</v>
          </cell>
        </row>
        <row r="1057">
          <cell r="C1057">
            <v>0</v>
          </cell>
          <cell r="D1057">
            <v>0</v>
          </cell>
          <cell r="E1057">
            <v>0</v>
          </cell>
          <cell r="F1057">
            <v>0</v>
          </cell>
          <cell r="G1057">
            <v>0</v>
          </cell>
          <cell r="H1057">
            <v>0</v>
          </cell>
          <cell r="I1057">
            <v>0</v>
          </cell>
          <cell r="J1057">
            <v>0</v>
          </cell>
          <cell r="K1057">
            <v>0</v>
          </cell>
        </row>
        <row r="1058">
          <cell r="C1058">
            <v>0</v>
          </cell>
          <cell r="D1058">
            <v>0</v>
          </cell>
          <cell r="E1058">
            <v>0</v>
          </cell>
          <cell r="F1058">
            <v>0</v>
          </cell>
          <cell r="G1058">
            <v>0</v>
          </cell>
          <cell r="H1058">
            <v>0</v>
          </cell>
          <cell r="I1058">
            <v>0</v>
          </cell>
          <cell r="J1058">
            <v>0</v>
          </cell>
          <cell r="K1058">
            <v>0</v>
          </cell>
        </row>
        <row r="1059">
          <cell r="C1059">
            <v>0</v>
          </cell>
          <cell r="D1059">
            <v>0</v>
          </cell>
          <cell r="E1059">
            <v>0</v>
          </cell>
          <cell r="F1059">
            <v>0</v>
          </cell>
          <cell r="G1059">
            <v>0</v>
          </cell>
          <cell r="H1059">
            <v>0</v>
          </cell>
          <cell r="I1059">
            <v>0</v>
          </cell>
          <cell r="J1059">
            <v>0</v>
          </cell>
          <cell r="K1059">
            <v>0</v>
          </cell>
        </row>
        <row r="1060">
          <cell r="C1060">
            <v>0</v>
          </cell>
          <cell r="D1060">
            <v>0</v>
          </cell>
          <cell r="E1060">
            <v>0</v>
          </cell>
          <cell r="F1060">
            <v>0</v>
          </cell>
          <cell r="G1060">
            <v>0</v>
          </cell>
          <cell r="H1060">
            <v>0</v>
          </cell>
          <cell r="I1060">
            <v>0</v>
          </cell>
          <cell r="J1060">
            <v>0</v>
          </cell>
          <cell r="K1060">
            <v>0</v>
          </cell>
        </row>
        <row r="1061">
          <cell r="C1061">
            <v>0</v>
          </cell>
          <cell r="D1061">
            <v>0</v>
          </cell>
          <cell r="E1061">
            <v>0</v>
          </cell>
          <cell r="F1061">
            <v>0</v>
          </cell>
          <cell r="G1061">
            <v>0</v>
          </cell>
          <cell r="H1061">
            <v>0</v>
          </cell>
          <cell r="I1061">
            <v>0</v>
          </cell>
          <cell r="J1061">
            <v>0</v>
          </cell>
          <cell r="K1061">
            <v>0</v>
          </cell>
        </row>
        <row r="1062">
          <cell r="C1062">
            <v>0</v>
          </cell>
          <cell r="D1062">
            <v>0</v>
          </cell>
          <cell r="E1062">
            <v>0</v>
          </cell>
          <cell r="F1062">
            <v>0</v>
          </cell>
          <cell r="G1062">
            <v>0</v>
          </cell>
          <cell r="H1062">
            <v>0</v>
          </cell>
          <cell r="I1062">
            <v>0</v>
          </cell>
          <cell r="J1062">
            <v>0</v>
          </cell>
          <cell r="K1062">
            <v>0</v>
          </cell>
        </row>
        <row r="1063">
          <cell r="C1063">
            <v>0</v>
          </cell>
          <cell r="D1063">
            <v>0</v>
          </cell>
          <cell r="E1063">
            <v>0</v>
          </cell>
          <cell r="F1063">
            <v>0</v>
          </cell>
          <cell r="G1063">
            <v>0</v>
          </cell>
          <cell r="H1063">
            <v>0</v>
          </cell>
          <cell r="I1063">
            <v>0</v>
          </cell>
          <cell r="J1063">
            <v>0</v>
          </cell>
          <cell r="K1063">
            <v>0</v>
          </cell>
        </row>
        <row r="1064">
          <cell r="C1064">
            <v>0</v>
          </cell>
          <cell r="D1064">
            <v>0</v>
          </cell>
          <cell r="E1064">
            <v>0</v>
          </cell>
          <cell r="F1064">
            <v>0</v>
          </cell>
          <cell r="G1064">
            <v>0</v>
          </cell>
          <cell r="H1064">
            <v>0</v>
          </cell>
          <cell r="I1064">
            <v>0</v>
          </cell>
          <cell r="J1064">
            <v>0</v>
          </cell>
          <cell r="K1064">
            <v>0</v>
          </cell>
        </row>
        <row r="1065">
          <cell r="C1065">
            <v>0</v>
          </cell>
          <cell r="D1065">
            <v>0</v>
          </cell>
          <cell r="E1065">
            <v>0</v>
          </cell>
          <cell r="F1065">
            <v>0</v>
          </cell>
          <cell r="G1065">
            <v>0</v>
          </cell>
          <cell r="H1065">
            <v>0</v>
          </cell>
          <cell r="I1065">
            <v>0</v>
          </cell>
          <cell r="J1065">
            <v>0</v>
          </cell>
          <cell r="K1065">
            <v>0</v>
          </cell>
        </row>
        <row r="1066">
          <cell r="C1066">
            <v>0</v>
          </cell>
          <cell r="D1066">
            <v>0</v>
          </cell>
          <cell r="E1066">
            <v>0</v>
          </cell>
          <cell r="F1066">
            <v>0</v>
          </cell>
          <cell r="G1066">
            <v>0</v>
          </cell>
          <cell r="H1066">
            <v>0</v>
          </cell>
          <cell r="I1066">
            <v>0</v>
          </cell>
          <cell r="J1066">
            <v>0</v>
          </cell>
          <cell r="K1066">
            <v>0</v>
          </cell>
        </row>
        <row r="1067">
          <cell r="C1067">
            <v>0</v>
          </cell>
          <cell r="D1067">
            <v>0</v>
          </cell>
          <cell r="E1067">
            <v>0</v>
          </cell>
          <cell r="F1067">
            <v>0</v>
          </cell>
          <cell r="G1067">
            <v>0</v>
          </cell>
          <cell r="H1067">
            <v>0</v>
          </cell>
          <cell r="I1067">
            <v>0</v>
          </cell>
          <cell r="J1067">
            <v>0</v>
          </cell>
          <cell r="K1067">
            <v>0</v>
          </cell>
        </row>
        <row r="1068">
          <cell r="C1068">
            <v>0</v>
          </cell>
          <cell r="D1068">
            <v>0</v>
          </cell>
          <cell r="E1068">
            <v>0</v>
          </cell>
          <cell r="F1068">
            <v>0</v>
          </cell>
          <cell r="G1068">
            <v>0</v>
          </cell>
          <cell r="H1068">
            <v>0</v>
          </cell>
          <cell r="I1068">
            <v>0</v>
          </cell>
          <cell r="J1068">
            <v>0</v>
          </cell>
          <cell r="K1068">
            <v>0</v>
          </cell>
        </row>
        <row r="1069">
          <cell r="C1069">
            <v>0</v>
          </cell>
          <cell r="D1069">
            <v>0</v>
          </cell>
          <cell r="E1069">
            <v>0</v>
          </cell>
          <cell r="F1069">
            <v>0</v>
          </cell>
          <cell r="G1069">
            <v>0</v>
          </cell>
          <cell r="H1069">
            <v>0</v>
          </cell>
          <cell r="I1069">
            <v>0</v>
          </cell>
          <cell r="J1069">
            <v>0</v>
          </cell>
          <cell r="K1069">
            <v>0</v>
          </cell>
        </row>
        <row r="1070">
          <cell r="C1070">
            <v>0</v>
          </cell>
          <cell r="D1070">
            <v>0</v>
          </cell>
          <cell r="E1070">
            <v>0</v>
          </cell>
          <cell r="F1070">
            <v>0</v>
          </cell>
          <cell r="G1070">
            <v>0</v>
          </cell>
          <cell r="H1070">
            <v>0</v>
          </cell>
          <cell r="I1070">
            <v>0</v>
          </cell>
          <cell r="J1070">
            <v>0</v>
          </cell>
          <cell r="K1070">
            <v>0</v>
          </cell>
        </row>
        <row r="1071">
          <cell r="C1071">
            <v>0</v>
          </cell>
          <cell r="D1071">
            <v>0</v>
          </cell>
          <cell r="E1071">
            <v>0</v>
          </cell>
          <cell r="F1071">
            <v>0</v>
          </cell>
          <cell r="G1071">
            <v>0</v>
          </cell>
          <cell r="H1071">
            <v>0</v>
          </cell>
          <cell r="I1071">
            <v>0</v>
          </cell>
          <cell r="J1071">
            <v>0</v>
          </cell>
          <cell r="K1071">
            <v>0</v>
          </cell>
        </row>
        <row r="1072">
          <cell r="C1072">
            <v>0</v>
          </cell>
          <cell r="D1072">
            <v>0</v>
          </cell>
          <cell r="E1072">
            <v>0</v>
          </cell>
          <cell r="F1072">
            <v>0</v>
          </cell>
          <cell r="G1072">
            <v>0</v>
          </cell>
          <cell r="H1072">
            <v>0</v>
          </cell>
          <cell r="I1072">
            <v>0</v>
          </cell>
          <cell r="J1072">
            <v>0</v>
          </cell>
          <cell r="K1072">
            <v>0</v>
          </cell>
        </row>
        <row r="1073">
          <cell r="C1073">
            <v>0</v>
          </cell>
          <cell r="D1073">
            <v>0</v>
          </cell>
          <cell r="E1073">
            <v>0</v>
          </cell>
          <cell r="F1073">
            <v>0</v>
          </cell>
          <cell r="G1073">
            <v>0</v>
          </cell>
          <cell r="H1073">
            <v>0</v>
          </cell>
          <cell r="I1073">
            <v>0</v>
          </cell>
          <cell r="J1073">
            <v>0</v>
          </cell>
          <cell r="K1073">
            <v>0</v>
          </cell>
        </row>
        <row r="1074">
          <cell r="C1074">
            <v>0</v>
          </cell>
          <cell r="D1074">
            <v>0</v>
          </cell>
          <cell r="E1074">
            <v>0</v>
          </cell>
          <cell r="F1074">
            <v>0</v>
          </cell>
          <cell r="G1074">
            <v>0</v>
          </cell>
          <cell r="H1074">
            <v>0</v>
          </cell>
          <cell r="I1074">
            <v>0</v>
          </cell>
          <cell r="J1074">
            <v>0</v>
          </cell>
          <cell r="K1074">
            <v>0</v>
          </cell>
        </row>
        <row r="1075">
          <cell r="C1075">
            <v>0</v>
          </cell>
          <cell r="D1075">
            <v>0</v>
          </cell>
          <cell r="E1075">
            <v>0</v>
          </cell>
          <cell r="F1075">
            <v>0</v>
          </cell>
          <cell r="G1075">
            <v>0</v>
          </cell>
          <cell r="H1075">
            <v>0</v>
          </cell>
          <cell r="I1075">
            <v>0</v>
          </cell>
          <cell r="J1075">
            <v>0</v>
          </cell>
          <cell r="K1075">
            <v>0</v>
          </cell>
        </row>
        <row r="1076">
          <cell r="C1076">
            <v>0</v>
          </cell>
          <cell r="D1076">
            <v>0</v>
          </cell>
          <cell r="E1076">
            <v>0</v>
          </cell>
          <cell r="F1076">
            <v>0</v>
          </cell>
          <cell r="G1076">
            <v>0</v>
          </cell>
          <cell r="H1076">
            <v>0</v>
          </cell>
          <cell r="I1076">
            <v>0</v>
          </cell>
          <cell r="J1076">
            <v>0</v>
          </cell>
          <cell r="K1076">
            <v>0</v>
          </cell>
        </row>
        <row r="1077">
          <cell r="C1077">
            <v>0</v>
          </cell>
          <cell r="D1077">
            <v>0</v>
          </cell>
          <cell r="E1077">
            <v>0</v>
          </cell>
          <cell r="F1077">
            <v>0</v>
          </cell>
          <cell r="G1077">
            <v>0</v>
          </cell>
          <cell r="H1077">
            <v>0</v>
          </cell>
          <cell r="I1077">
            <v>0</v>
          </cell>
          <cell r="J1077">
            <v>0</v>
          </cell>
          <cell r="K1077">
            <v>0</v>
          </cell>
        </row>
        <row r="1078">
          <cell r="C1078">
            <v>0</v>
          </cell>
          <cell r="D1078">
            <v>0</v>
          </cell>
          <cell r="E1078">
            <v>0</v>
          </cell>
          <cell r="F1078">
            <v>0</v>
          </cell>
          <cell r="G1078">
            <v>0</v>
          </cell>
          <cell r="H1078">
            <v>0</v>
          </cell>
          <cell r="I1078">
            <v>0</v>
          </cell>
          <cell r="J1078">
            <v>0</v>
          </cell>
          <cell r="K1078">
            <v>0</v>
          </cell>
        </row>
        <row r="1079">
          <cell r="C1079">
            <v>0</v>
          </cell>
          <cell r="D1079">
            <v>0</v>
          </cell>
          <cell r="E1079">
            <v>0</v>
          </cell>
          <cell r="F1079">
            <v>0</v>
          </cell>
          <cell r="G1079">
            <v>0</v>
          </cell>
          <cell r="H1079">
            <v>0</v>
          </cell>
          <cell r="I1079">
            <v>0</v>
          </cell>
          <cell r="J1079">
            <v>0</v>
          </cell>
          <cell r="K1079">
            <v>0</v>
          </cell>
        </row>
        <row r="1080">
          <cell r="C1080">
            <v>0</v>
          </cell>
          <cell r="D1080">
            <v>0</v>
          </cell>
          <cell r="E1080">
            <v>0</v>
          </cell>
          <cell r="F1080">
            <v>0</v>
          </cell>
          <cell r="G1080">
            <v>0</v>
          </cell>
          <cell r="H1080">
            <v>0</v>
          </cell>
          <cell r="I1080">
            <v>0</v>
          </cell>
          <cell r="J1080">
            <v>0</v>
          </cell>
          <cell r="K1080">
            <v>0</v>
          </cell>
        </row>
        <row r="1081">
          <cell r="C1081">
            <v>0</v>
          </cell>
          <cell r="D1081">
            <v>0</v>
          </cell>
          <cell r="E1081">
            <v>0</v>
          </cell>
          <cell r="F1081">
            <v>0</v>
          </cell>
          <cell r="G1081">
            <v>0</v>
          </cell>
          <cell r="H1081">
            <v>0</v>
          </cell>
          <cell r="I1081">
            <v>0</v>
          </cell>
          <cell r="J1081">
            <v>0</v>
          </cell>
          <cell r="K1081">
            <v>0</v>
          </cell>
        </row>
        <row r="1082">
          <cell r="C1082">
            <v>0</v>
          </cell>
          <cell r="D1082">
            <v>0</v>
          </cell>
          <cell r="E1082">
            <v>0</v>
          </cell>
          <cell r="F1082">
            <v>0</v>
          </cell>
          <cell r="G1082">
            <v>0</v>
          </cell>
          <cell r="H1082">
            <v>0</v>
          </cell>
          <cell r="I1082">
            <v>0</v>
          </cell>
          <cell r="J1082">
            <v>0</v>
          </cell>
          <cell r="K1082">
            <v>0</v>
          </cell>
        </row>
        <row r="1083">
          <cell r="C1083">
            <v>0</v>
          </cell>
          <cell r="D1083">
            <v>0</v>
          </cell>
          <cell r="E1083">
            <v>0</v>
          </cell>
          <cell r="F1083">
            <v>0</v>
          </cell>
          <cell r="G1083">
            <v>0</v>
          </cell>
          <cell r="H1083">
            <v>0</v>
          </cell>
          <cell r="I1083">
            <v>0</v>
          </cell>
          <cell r="J1083">
            <v>0</v>
          </cell>
          <cell r="K1083">
            <v>0</v>
          </cell>
        </row>
        <row r="1084">
          <cell r="C1084">
            <v>0</v>
          </cell>
          <cell r="D1084">
            <v>0</v>
          </cell>
          <cell r="E1084">
            <v>0</v>
          </cell>
          <cell r="F1084">
            <v>0</v>
          </cell>
          <cell r="G1084">
            <v>0</v>
          </cell>
          <cell r="H1084">
            <v>0</v>
          </cell>
          <cell r="I1084">
            <v>0</v>
          </cell>
          <cell r="J1084">
            <v>0</v>
          </cell>
          <cell r="K1084">
            <v>0</v>
          </cell>
        </row>
        <row r="1085">
          <cell r="C1085">
            <v>0</v>
          </cell>
          <cell r="D1085">
            <v>0</v>
          </cell>
          <cell r="E1085">
            <v>0</v>
          </cell>
          <cell r="F1085">
            <v>0</v>
          </cell>
          <cell r="G1085">
            <v>0</v>
          </cell>
          <cell r="H1085">
            <v>0</v>
          </cell>
          <cell r="I1085">
            <v>0</v>
          </cell>
          <cell r="J1085">
            <v>0</v>
          </cell>
          <cell r="K1085">
            <v>0</v>
          </cell>
        </row>
        <row r="1086">
          <cell r="C1086">
            <v>0</v>
          </cell>
          <cell r="D1086">
            <v>0</v>
          </cell>
          <cell r="E1086">
            <v>0</v>
          </cell>
          <cell r="F1086">
            <v>0</v>
          </cell>
          <cell r="G1086">
            <v>0</v>
          </cell>
          <cell r="H1086">
            <v>0</v>
          </cell>
          <cell r="I1086">
            <v>0</v>
          </cell>
          <cell r="J1086">
            <v>0</v>
          </cell>
          <cell r="K1086">
            <v>0</v>
          </cell>
        </row>
        <row r="1087">
          <cell r="C1087">
            <v>0</v>
          </cell>
          <cell r="D1087">
            <v>0</v>
          </cell>
          <cell r="E1087">
            <v>0</v>
          </cell>
          <cell r="F1087">
            <v>0</v>
          </cell>
          <cell r="G1087">
            <v>0</v>
          </cell>
          <cell r="H1087">
            <v>0</v>
          </cell>
          <cell r="I1087">
            <v>0</v>
          </cell>
          <cell r="J1087">
            <v>0</v>
          </cell>
          <cell r="K1087">
            <v>0</v>
          </cell>
        </row>
        <row r="1088">
          <cell r="C1088">
            <v>0</v>
          </cell>
          <cell r="D1088">
            <v>0</v>
          </cell>
          <cell r="E1088">
            <v>0</v>
          </cell>
          <cell r="F1088">
            <v>0</v>
          </cell>
          <cell r="G1088">
            <v>0</v>
          </cell>
          <cell r="H1088">
            <v>0</v>
          </cell>
          <cell r="I1088">
            <v>0</v>
          </cell>
          <cell r="J1088">
            <v>0</v>
          </cell>
          <cell r="K1088">
            <v>0</v>
          </cell>
        </row>
        <row r="1089">
          <cell r="C1089">
            <v>0</v>
          </cell>
          <cell r="D1089">
            <v>0</v>
          </cell>
          <cell r="E1089">
            <v>0</v>
          </cell>
          <cell r="F1089">
            <v>0</v>
          </cell>
          <cell r="G1089">
            <v>0</v>
          </cell>
          <cell r="H1089">
            <v>0</v>
          </cell>
          <cell r="I1089">
            <v>0</v>
          </cell>
          <cell r="J1089">
            <v>0</v>
          </cell>
          <cell r="K1089">
            <v>0</v>
          </cell>
        </row>
        <row r="1090">
          <cell r="C1090">
            <v>0</v>
          </cell>
          <cell r="D1090">
            <v>0</v>
          </cell>
          <cell r="E1090">
            <v>0</v>
          </cell>
          <cell r="F1090">
            <v>0</v>
          </cell>
          <cell r="G1090">
            <v>0</v>
          </cell>
          <cell r="H1090">
            <v>0</v>
          </cell>
          <cell r="I1090">
            <v>0</v>
          </cell>
          <cell r="J1090">
            <v>0</v>
          </cell>
          <cell r="K1090">
            <v>0</v>
          </cell>
        </row>
        <row r="1091">
          <cell r="C1091">
            <v>0</v>
          </cell>
          <cell r="D1091">
            <v>0</v>
          </cell>
          <cell r="E1091">
            <v>0</v>
          </cell>
          <cell r="F1091">
            <v>0</v>
          </cell>
          <cell r="G1091">
            <v>0</v>
          </cell>
          <cell r="H1091">
            <v>0</v>
          </cell>
          <cell r="I1091">
            <v>0</v>
          </cell>
          <cell r="J1091">
            <v>0</v>
          </cell>
          <cell r="K1091">
            <v>0</v>
          </cell>
        </row>
        <row r="1092">
          <cell r="C1092">
            <v>0</v>
          </cell>
          <cell r="D1092">
            <v>0</v>
          </cell>
          <cell r="E1092">
            <v>0</v>
          </cell>
          <cell r="F1092">
            <v>0</v>
          </cell>
          <cell r="G1092">
            <v>0</v>
          </cell>
          <cell r="H1092">
            <v>0</v>
          </cell>
          <cell r="I1092">
            <v>0</v>
          </cell>
          <cell r="J1092">
            <v>0</v>
          </cell>
          <cell r="K1092">
            <v>0</v>
          </cell>
        </row>
        <row r="1093">
          <cell r="C1093">
            <v>0</v>
          </cell>
          <cell r="D1093">
            <v>0</v>
          </cell>
          <cell r="E1093">
            <v>0</v>
          </cell>
          <cell r="F1093">
            <v>0</v>
          </cell>
          <cell r="G1093">
            <v>0</v>
          </cell>
          <cell r="H1093">
            <v>0</v>
          </cell>
          <cell r="I1093">
            <v>0</v>
          </cell>
          <cell r="J1093">
            <v>0</v>
          </cell>
          <cell r="K1093">
            <v>0</v>
          </cell>
        </row>
        <row r="1094">
          <cell r="C1094">
            <v>0</v>
          </cell>
          <cell r="D1094">
            <v>0</v>
          </cell>
          <cell r="E1094">
            <v>0</v>
          </cell>
          <cell r="F1094">
            <v>0</v>
          </cell>
          <cell r="G1094">
            <v>0</v>
          </cell>
          <cell r="H1094">
            <v>0</v>
          </cell>
          <cell r="I1094">
            <v>0</v>
          </cell>
          <cell r="J1094">
            <v>0</v>
          </cell>
          <cell r="K1094">
            <v>0</v>
          </cell>
        </row>
        <row r="1095">
          <cell r="C1095">
            <v>0</v>
          </cell>
          <cell r="D1095">
            <v>0</v>
          </cell>
          <cell r="E1095">
            <v>0</v>
          </cell>
          <cell r="F1095">
            <v>0</v>
          </cell>
          <cell r="G1095">
            <v>0</v>
          </cell>
          <cell r="H1095">
            <v>0</v>
          </cell>
          <cell r="I1095">
            <v>0</v>
          </cell>
          <cell r="J1095">
            <v>0</v>
          </cell>
          <cell r="K1095">
            <v>0</v>
          </cell>
        </row>
        <row r="1096">
          <cell r="C1096">
            <v>0</v>
          </cell>
          <cell r="D1096">
            <v>0</v>
          </cell>
          <cell r="E1096">
            <v>0</v>
          </cell>
          <cell r="F1096">
            <v>0</v>
          </cell>
          <cell r="G1096">
            <v>0</v>
          </cell>
          <cell r="H1096">
            <v>0</v>
          </cell>
          <cell r="I1096">
            <v>0</v>
          </cell>
          <cell r="J1096">
            <v>0</v>
          </cell>
          <cell r="K1096">
            <v>0</v>
          </cell>
        </row>
        <row r="1097">
          <cell r="C1097">
            <v>0</v>
          </cell>
          <cell r="D1097">
            <v>0</v>
          </cell>
          <cell r="E1097">
            <v>0</v>
          </cell>
          <cell r="F1097">
            <v>0</v>
          </cell>
          <cell r="G1097">
            <v>0</v>
          </cell>
          <cell r="H1097">
            <v>0</v>
          </cell>
          <cell r="I1097">
            <v>0</v>
          </cell>
          <cell r="J1097">
            <v>0</v>
          </cell>
          <cell r="K1097">
            <v>0</v>
          </cell>
        </row>
        <row r="1098">
          <cell r="C1098">
            <v>0</v>
          </cell>
          <cell r="D1098">
            <v>0</v>
          </cell>
          <cell r="E1098">
            <v>0</v>
          </cell>
          <cell r="F1098">
            <v>0</v>
          </cell>
          <cell r="G1098">
            <v>0</v>
          </cell>
          <cell r="H1098">
            <v>0</v>
          </cell>
          <cell r="I1098">
            <v>0</v>
          </cell>
          <cell r="J1098">
            <v>0</v>
          </cell>
          <cell r="K1098">
            <v>0</v>
          </cell>
        </row>
        <row r="1099">
          <cell r="C1099">
            <v>0</v>
          </cell>
          <cell r="D1099">
            <v>0</v>
          </cell>
          <cell r="E1099">
            <v>0</v>
          </cell>
          <cell r="F1099">
            <v>0</v>
          </cell>
          <cell r="G1099">
            <v>0</v>
          </cell>
          <cell r="H1099">
            <v>0</v>
          </cell>
          <cell r="I1099">
            <v>0</v>
          </cell>
          <cell r="J1099">
            <v>0</v>
          </cell>
          <cell r="K1099">
            <v>0</v>
          </cell>
        </row>
        <row r="1100">
          <cell r="C1100">
            <v>0</v>
          </cell>
          <cell r="D1100">
            <v>0</v>
          </cell>
          <cell r="E1100">
            <v>0</v>
          </cell>
          <cell r="F1100">
            <v>0</v>
          </cell>
          <cell r="G1100">
            <v>0</v>
          </cell>
          <cell r="H1100">
            <v>0</v>
          </cell>
          <cell r="I1100">
            <v>0</v>
          </cell>
          <cell r="J1100">
            <v>0</v>
          </cell>
          <cell r="K1100">
            <v>0</v>
          </cell>
        </row>
        <row r="1101">
          <cell r="C1101">
            <v>0</v>
          </cell>
          <cell r="D1101">
            <v>0</v>
          </cell>
          <cell r="E1101">
            <v>0</v>
          </cell>
          <cell r="F1101">
            <v>0</v>
          </cell>
          <cell r="G1101">
            <v>0</v>
          </cell>
          <cell r="H1101">
            <v>0</v>
          </cell>
          <cell r="I1101">
            <v>0</v>
          </cell>
          <cell r="J1101">
            <v>0</v>
          </cell>
          <cell r="K1101">
            <v>0</v>
          </cell>
        </row>
        <row r="1102">
          <cell r="C1102">
            <v>0</v>
          </cell>
          <cell r="D1102">
            <v>0</v>
          </cell>
          <cell r="E1102">
            <v>0</v>
          </cell>
          <cell r="F1102">
            <v>0</v>
          </cell>
          <cell r="G1102">
            <v>0</v>
          </cell>
          <cell r="H1102">
            <v>0</v>
          </cell>
          <cell r="I1102">
            <v>0</v>
          </cell>
          <cell r="J1102">
            <v>0</v>
          </cell>
          <cell r="K1102">
            <v>0</v>
          </cell>
        </row>
        <row r="1103">
          <cell r="C1103">
            <v>0</v>
          </cell>
          <cell r="D1103">
            <v>0</v>
          </cell>
          <cell r="E1103">
            <v>0</v>
          </cell>
          <cell r="F1103">
            <v>0</v>
          </cell>
          <cell r="G1103">
            <v>0</v>
          </cell>
          <cell r="H1103">
            <v>0</v>
          </cell>
          <cell r="I1103">
            <v>0</v>
          </cell>
          <cell r="J1103">
            <v>0</v>
          </cell>
          <cell r="K1103">
            <v>0</v>
          </cell>
        </row>
        <row r="1104">
          <cell r="C1104">
            <v>0</v>
          </cell>
          <cell r="D1104">
            <v>0</v>
          </cell>
          <cell r="E1104">
            <v>0</v>
          </cell>
          <cell r="F1104">
            <v>0</v>
          </cell>
          <cell r="G1104">
            <v>0</v>
          </cell>
          <cell r="H1104">
            <v>0</v>
          </cell>
          <cell r="I1104">
            <v>0</v>
          </cell>
          <cell r="J1104">
            <v>0</v>
          </cell>
          <cell r="K1104">
            <v>0</v>
          </cell>
        </row>
        <row r="1105">
          <cell r="C1105">
            <v>0</v>
          </cell>
          <cell r="D1105">
            <v>0</v>
          </cell>
          <cell r="E1105">
            <v>0</v>
          </cell>
          <cell r="F1105">
            <v>0</v>
          </cell>
          <cell r="G1105">
            <v>0</v>
          </cell>
          <cell r="H1105">
            <v>0</v>
          </cell>
          <cell r="I1105">
            <v>0</v>
          </cell>
          <cell r="J1105">
            <v>0</v>
          </cell>
          <cell r="K1105">
            <v>0</v>
          </cell>
        </row>
        <row r="1106">
          <cell r="C1106">
            <v>0</v>
          </cell>
          <cell r="D1106">
            <v>0</v>
          </cell>
          <cell r="E1106">
            <v>0</v>
          </cell>
          <cell r="F1106">
            <v>0</v>
          </cell>
          <cell r="G1106">
            <v>0</v>
          </cell>
          <cell r="H1106">
            <v>0</v>
          </cell>
          <cell r="I1106">
            <v>0</v>
          </cell>
          <cell r="J1106">
            <v>0</v>
          </cell>
          <cell r="K1106">
            <v>0</v>
          </cell>
        </row>
        <row r="1107">
          <cell r="C1107">
            <v>0</v>
          </cell>
          <cell r="D1107">
            <v>0</v>
          </cell>
          <cell r="E1107">
            <v>0</v>
          </cell>
          <cell r="F1107">
            <v>0</v>
          </cell>
          <cell r="G1107">
            <v>0</v>
          </cell>
          <cell r="H1107">
            <v>0</v>
          </cell>
          <cell r="I1107">
            <v>0</v>
          </cell>
          <cell r="J1107">
            <v>0</v>
          </cell>
          <cell r="K1107">
            <v>0</v>
          </cell>
        </row>
        <row r="1108">
          <cell r="C1108">
            <v>0</v>
          </cell>
          <cell r="D1108">
            <v>0</v>
          </cell>
          <cell r="E1108">
            <v>0</v>
          </cell>
          <cell r="F1108">
            <v>0</v>
          </cell>
          <cell r="G1108">
            <v>0</v>
          </cell>
          <cell r="H1108">
            <v>0</v>
          </cell>
          <cell r="I1108">
            <v>0</v>
          </cell>
          <cell r="J1108">
            <v>0</v>
          </cell>
          <cell r="K1108">
            <v>0</v>
          </cell>
        </row>
        <row r="1109">
          <cell r="C1109">
            <v>0</v>
          </cell>
          <cell r="D1109">
            <v>0</v>
          </cell>
          <cell r="E1109">
            <v>0</v>
          </cell>
          <cell r="F1109">
            <v>0</v>
          </cell>
          <cell r="G1109">
            <v>0</v>
          </cell>
          <cell r="H1109">
            <v>0</v>
          </cell>
          <cell r="I1109">
            <v>0</v>
          </cell>
          <cell r="J1109">
            <v>0</v>
          </cell>
          <cell r="K1109">
            <v>0</v>
          </cell>
        </row>
        <row r="1110">
          <cell r="C1110">
            <v>0</v>
          </cell>
          <cell r="D1110">
            <v>0</v>
          </cell>
          <cell r="E1110">
            <v>0</v>
          </cell>
          <cell r="F1110">
            <v>0</v>
          </cell>
          <cell r="G1110">
            <v>0</v>
          </cell>
          <cell r="H1110">
            <v>0</v>
          </cell>
          <cell r="I1110">
            <v>0</v>
          </cell>
          <cell r="J1110">
            <v>0</v>
          </cell>
          <cell r="K1110">
            <v>0</v>
          </cell>
        </row>
        <row r="1111">
          <cell r="C1111">
            <v>0</v>
          </cell>
          <cell r="D1111">
            <v>0</v>
          </cell>
          <cell r="E1111">
            <v>0</v>
          </cell>
          <cell r="F1111">
            <v>0</v>
          </cell>
          <cell r="G1111">
            <v>0</v>
          </cell>
          <cell r="H1111">
            <v>0</v>
          </cell>
          <cell r="I1111">
            <v>0</v>
          </cell>
          <cell r="J1111">
            <v>0</v>
          </cell>
          <cell r="K1111">
            <v>0</v>
          </cell>
        </row>
        <row r="1112">
          <cell r="C1112">
            <v>0</v>
          </cell>
          <cell r="D1112">
            <v>0</v>
          </cell>
          <cell r="E1112">
            <v>0</v>
          </cell>
          <cell r="F1112">
            <v>0</v>
          </cell>
          <cell r="G1112">
            <v>0</v>
          </cell>
          <cell r="H1112">
            <v>0</v>
          </cell>
          <cell r="I1112">
            <v>0</v>
          </cell>
          <cell r="J1112">
            <v>0</v>
          </cell>
          <cell r="K1112">
            <v>0</v>
          </cell>
        </row>
        <row r="1113">
          <cell r="C1113">
            <v>0</v>
          </cell>
          <cell r="D1113">
            <v>0</v>
          </cell>
          <cell r="E1113">
            <v>0</v>
          </cell>
          <cell r="F1113">
            <v>0</v>
          </cell>
          <cell r="G1113">
            <v>0</v>
          </cell>
          <cell r="H1113">
            <v>0</v>
          </cell>
          <cell r="I1113">
            <v>0</v>
          </cell>
          <cell r="J1113">
            <v>0</v>
          </cell>
          <cell r="K1113">
            <v>0</v>
          </cell>
        </row>
        <row r="1114">
          <cell r="C1114">
            <v>0</v>
          </cell>
          <cell r="D1114">
            <v>0</v>
          </cell>
          <cell r="E1114">
            <v>0</v>
          </cell>
          <cell r="F1114">
            <v>0</v>
          </cell>
          <cell r="G1114">
            <v>0</v>
          </cell>
          <cell r="H1114">
            <v>0</v>
          </cell>
          <cell r="I1114">
            <v>0</v>
          </cell>
          <cell r="J1114">
            <v>0</v>
          </cell>
          <cell r="K1114">
            <v>0</v>
          </cell>
        </row>
        <row r="1115">
          <cell r="C1115">
            <v>0</v>
          </cell>
          <cell r="D1115">
            <v>0</v>
          </cell>
          <cell r="E1115">
            <v>0</v>
          </cell>
          <cell r="F1115">
            <v>0</v>
          </cell>
          <cell r="G1115">
            <v>0</v>
          </cell>
          <cell r="H1115">
            <v>0</v>
          </cell>
          <cell r="I1115">
            <v>0</v>
          </cell>
          <cell r="J1115">
            <v>0</v>
          </cell>
          <cell r="K1115">
            <v>0</v>
          </cell>
        </row>
        <row r="1116">
          <cell r="C1116">
            <v>0</v>
          </cell>
          <cell r="D1116">
            <v>0</v>
          </cell>
          <cell r="E1116">
            <v>0</v>
          </cell>
          <cell r="F1116">
            <v>0</v>
          </cell>
          <cell r="G1116">
            <v>0</v>
          </cell>
          <cell r="H1116">
            <v>0</v>
          </cell>
          <cell r="I1116">
            <v>0</v>
          </cell>
          <cell r="J1116">
            <v>0</v>
          </cell>
          <cell r="K1116">
            <v>0</v>
          </cell>
        </row>
        <row r="1117">
          <cell r="C1117">
            <v>0</v>
          </cell>
          <cell r="D1117">
            <v>0</v>
          </cell>
          <cell r="E1117">
            <v>0</v>
          </cell>
          <cell r="F1117">
            <v>0</v>
          </cell>
          <cell r="G1117">
            <v>0</v>
          </cell>
          <cell r="H1117">
            <v>0</v>
          </cell>
          <cell r="I1117">
            <v>0</v>
          </cell>
          <cell r="J1117">
            <v>0</v>
          </cell>
          <cell r="K1117">
            <v>0</v>
          </cell>
        </row>
        <row r="1118">
          <cell r="C1118">
            <v>0</v>
          </cell>
          <cell r="D1118">
            <v>0</v>
          </cell>
          <cell r="E1118">
            <v>0</v>
          </cell>
          <cell r="F1118">
            <v>0</v>
          </cell>
          <cell r="G1118">
            <v>0</v>
          </cell>
          <cell r="H1118">
            <v>0</v>
          </cell>
          <cell r="I1118">
            <v>0</v>
          </cell>
          <cell r="J1118">
            <v>0</v>
          </cell>
          <cell r="K1118">
            <v>0</v>
          </cell>
        </row>
        <row r="1119">
          <cell r="C1119">
            <v>0</v>
          </cell>
          <cell r="D1119">
            <v>0</v>
          </cell>
          <cell r="E1119">
            <v>0</v>
          </cell>
          <cell r="F1119">
            <v>0</v>
          </cell>
          <cell r="G1119">
            <v>0</v>
          </cell>
          <cell r="H1119">
            <v>0</v>
          </cell>
          <cell r="I1119">
            <v>0</v>
          </cell>
          <cell r="J1119">
            <v>0</v>
          </cell>
          <cell r="K1119">
            <v>0</v>
          </cell>
        </row>
        <row r="1120">
          <cell r="C1120">
            <v>0</v>
          </cell>
          <cell r="D1120">
            <v>0</v>
          </cell>
          <cell r="E1120">
            <v>0</v>
          </cell>
          <cell r="F1120">
            <v>0</v>
          </cell>
          <cell r="G1120">
            <v>0</v>
          </cell>
          <cell r="H1120">
            <v>0</v>
          </cell>
          <cell r="I1120">
            <v>0</v>
          </cell>
          <cell r="J1120">
            <v>0</v>
          </cell>
          <cell r="K1120">
            <v>0</v>
          </cell>
        </row>
        <row r="1121">
          <cell r="C1121">
            <v>0</v>
          </cell>
          <cell r="D1121">
            <v>0</v>
          </cell>
          <cell r="E1121">
            <v>0</v>
          </cell>
          <cell r="F1121">
            <v>0</v>
          </cell>
          <cell r="G1121">
            <v>0</v>
          </cell>
          <cell r="H1121">
            <v>0</v>
          </cell>
          <cell r="I1121">
            <v>0</v>
          </cell>
          <cell r="J1121">
            <v>0</v>
          </cell>
          <cell r="K1121">
            <v>0</v>
          </cell>
        </row>
        <row r="1122">
          <cell r="C1122">
            <v>0</v>
          </cell>
          <cell r="D1122">
            <v>0</v>
          </cell>
          <cell r="E1122">
            <v>0</v>
          </cell>
          <cell r="F1122">
            <v>0</v>
          </cell>
          <cell r="G1122">
            <v>0</v>
          </cell>
          <cell r="H1122">
            <v>0</v>
          </cell>
          <cell r="I1122">
            <v>0</v>
          </cell>
          <cell r="J1122">
            <v>0</v>
          </cell>
          <cell r="K1122">
            <v>0</v>
          </cell>
        </row>
        <row r="1123">
          <cell r="C1123">
            <v>0</v>
          </cell>
          <cell r="D1123">
            <v>0</v>
          </cell>
          <cell r="E1123">
            <v>0</v>
          </cell>
          <cell r="F1123">
            <v>0</v>
          </cell>
          <cell r="G1123">
            <v>0</v>
          </cell>
          <cell r="H1123">
            <v>0</v>
          </cell>
          <cell r="I1123">
            <v>0</v>
          </cell>
          <cell r="J1123">
            <v>0</v>
          </cell>
          <cell r="K1123">
            <v>0</v>
          </cell>
        </row>
        <row r="1124">
          <cell r="C1124">
            <v>0</v>
          </cell>
          <cell r="D1124">
            <v>0</v>
          </cell>
          <cell r="E1124">
            <v>0</v>
          </cell>
          <cell r="F1124">
            <v>0</v>
          </cell>
          <cell r="G1124">
            <v>0</v>
          </cell>
          <cell r="H1124">
            <v>0</v>
          </cell>
          <cell r="I1124">
            <v>0</v>
          </cell>
          <cell r="J1124">
            <v>0</v>
          </cell>
          <cell r="K1124">
            <v>0</v>
          </cell>
        </row>
        <row r="1125">
          <cell r="C1125">
            <v>0</v>
          </cell>
          <cell r="D1125">
            <v>0</v>
          </cell>
          <cell r="E1125">
            <v>0</v>
          </cell>
          <cell r="F1125">
            <v>0</v>
          </cell>
          <cell r="G1125">
            <v>0</v>
          </cell>
          <cell r="H1125">
            <v>0</v>
          </cell>
          <cell r="I1125">
            <v>0</v>
          </cell>
          <cell r="J1125">
            <v>0</v>
          </cell>
          <cell r="K1125">
            <v>0</v>
          </cell>
        </row>
        <row r="1126">
          <cell r="C1126">
            <v>0</v>
          </cell>
          <cell r="D1126">
            <v>0</v>
          </cell>
          <cell r="E1126">
            <v>0</v>
          </cell>
          <cell r="F1126">
            <v>0</v>
          </cell>
          <cell r="G1126">
            <v>0</v>
          </cell>
          <cell r="H1126">
            <v>0</v>
          </cell>
          <cell r="I1126">
            <v>0</v>
          </cell>
          <cell r="J1126">
            <v>0</v>
          </cell>
          <cell r="K1126">
            <v>0</v>
          </cell>
        </row>
        <row r="1127">
          <cell r="C1127">
            <v>0</v>
          </cell>
          <cell r="D1127">
            <v>0</v>
          </cell>
          <cell r="E1127">
            <v>0</v>
          </cell>
          <cell r="F1127">
            <v>0</v>
          </cell>
          <cell r="G1127">
            <v>0</v>
          </cell>
          <cell r="H1127">
            <v>0</v>
          </cell>
          <cell r="I1127">
            <v>0</v>
          </cell>
          <cell r="J1127">
            <v>0</v>
          </cell>
          <cell r="K1127">
            <v>0</v>
          </cell>
        </row>
        <row r="1128">
          <cell r="C1128">
            <v>0</v>
          </cell>
          <cell r="D1128">
            <v>0</v>
          </cell>
          <cell r="E1128">
            <v>0</v>
          </cell>
          <cell r="F1128">
            <v>0</v>
          </cell>
          <cell r="G1128">
            <v>0</v>
          </cell>
          <cell r="H1128">
            <v>0</v>
          </cell>
          <cell r="I1128">
            <v>0</v>
          </cell>
          <cell r="J1128">
            <v>0</v>
          </cell>
          <cell r="K1128">
            <v>0</v>
          </cell>
        </row>
        <row r="1129">
          <cell r="C1129">
            <v>0</v>
          </cell>
          <cell r="D1129">
            <v>0</v>
          </cell>
          <cell r="E1129">
            <v>0</v>
          </cell>
          <cell r="F1129">
            <v>0</v>
          </cell>
          <cell r="G1129">
            <v>0</v>
          </cell>
          <cell r="H1129">
            <v>0</v>
          </cell>
          <cell r="I1129">
            <v>0</v>
          </cell>
          <cell r="J1129">
            <v>0</v>
          </cell>
          <cell r="K1129">
            <v>0</v>
          </cell>
        </row>
        <row r="1130">
          <cell r="C1130">
            <v>0</v>
          </cell>
          <cell r="D1130">
            <v>0</v>
          </cell>
          <cell r="E1130">
            <v>0</v>
          </cell>
          <cell r="F1130">
            <v>0</v>
          </cell>
          <cell r="G1130">
            <v>0</v>
          </cell>
          <cell r="H1130">
            <v>0</v>
          </cell>
          <cell r="I1130">
            <v>0</v>
          </cell>
          <cell r="J1130">
            <v>0</v>
          </cell>
          <cell r="K1130">
            <v>0</v>
          </cell>
        </row>
        <row r="1131">
          <cell r="C1131">
            <v>0</v>
          </cell>
          <cell r="D1131">
            <v>0</v>
          </cell>
          <cell r="E1131">
            <v>0</v>
          </cell>
          <cell r="F1131">
            <v>0</v>
          </cell>
          <cell r="G1131">
            <v>0</v>
          </cell>
          <cell r="H1131">
            <v>0</v>
          </cell>
          <cell r="I1131">
            <v>0</v>
          </cell>
          <cell r="J1131">
            <v>0</v>
          </cell>
          <cell r="K1131">
            <v>0</v>
          </cell>
        </row>
        <row r="1132">
          <cell r="C1132">
            <v>0</v>
          </cell>
          <cell r="D1132">
            <v>0</v>
          </cell>
          <cell r="E1132">
            <v>0</v>
          </cell>
          <cell r="F1132">
            <v>0</v>
          </cell>
          <cell r="G1132">
            <v>0</v>
          </cell>
          <cell r="H1132">
            <v>0</v>
          </cell>
          <cell r="I1132">
            <v>0</v>
          </cell>
          <cell r="J1132">
            <v>0</v>
          </cell>
          <cell r="K1132">
            <v>0</v>
          </cell>
        </row>
        <row r="1133">
          <cell r="C1133">
            <v>0</v>
          </cell>
          <cell r="D1133">
            <v>0</v>
          </cell>
          <cell r="E1133">
            <v>0</v>
          </cell>
          <cell r="F1133">
            <v>0</v>
          </cell>
          <cell r="G1133">
            <v>0</v>
          </cell>
          <cell r="H1133">
            <v>0</v>
          </cell>
          <cell r="I1133">
            <v>0</v>
          </cell>
          <cell r="J1133">
            <v>0</v>
          </cell>
          <cell r="K1133">
            <v>0</v>
          </cell>
        </row>
        <row r="1134">
          <cell r="C1134">
            <v>0</v>
          </cell>
          <cell r="D1134">
            <v>0</v>
          </cell>
          <cell r="E1134">
            <v>0</v>
          </cell>
          <cell r="F1134">
            <v>0</v>
          </cell>
          <cell r="G1134">
            <v>0</v>
          </cell>
          <cell r="H1134">
            <v>0</v>
          </cell>
          <cell r="I1134">
            <v>0</v>
          </cell>
          <cell r="J1134">
            <v>0</v>
          </cell>
          <cell r="K1134">
            <v>0</v>
          </cell>
        </row>
        <row r="1135">
          <cell r="C1135">
            <v>0</v>
          </cell>
          <cell r="D1135">
            <v>0</v>
          </cell>
          <cell r="E1135">
            <v>0</v>
          </cell>
          <cell r="F1135">
            <v>0</v>
          </cell>
          <cell r="G1135">
            <v>0</v>
          </cell>
          <cell r="H1135">
            <v>0</v>
          </cell>
          <cell r="I1135">
            <v>0</v>
          </cell>
          <cell r="J1135">
            <v>0</v>
          </cell>
          <cell r="K1135">
            <v>0</v>
          </cell>
        </row>
        <row r="1136">
          <cell r="C1136">
            <v>0</v>
          </cell>
          <cell r="D1136">
            <v>0</v>
          </cell>
          <cell r="E1136">
            <v>0</v>
          </cell>
          <cell r="F1136">
            <v>0</v>
          </cell>
          <cell r="G1136">
            <v>0</v>
          </cell>
          <cell r="H1136">
            <v>0</v>
          </cell>
          <cell r="I1136">
            <v>0</v>
          </cell>
          <cell r="J1136">
            <v>0</v>
          </cell>
          <cell r="K1136">
            <v>0</v>
          </cell>
        </row>
        <row r="1137">
          <cell r="C1137">
            <v>0</v>
          </cell>
          <cell r="D1137">
            <v>0</v>
          </cell>
          <cell r="E1137">
            <v>0</v>
          </cell>
          <cell r="F1137">
            <v>0</v>
          </cell>
          <cell r="G1137">
            <v>0</v>
          </cell>
          <cell r="H1137">
            <v>0</v>
          </cell>
          <cell r="I1137">
            <v>0</v>
          </cell>
          <cell r="J1137">
            <v>0</v>
          </cell>
          <cell r="K1137">
            <v>0</v>
          </cell>
        </row>
        <row r="1138">
          <cell r="C1138">
            <v>0</v>
          </cell>
          <cell r="D1138">
            <v>0</v>
          </cell>
          <cell r="E1138">
            <v>0</v>
          </cell>
          <cell r="F1138">
            <v>0</v>
          </cell>
          <cell r="G1138">
            <v>0</v>
          </cell>
          <cell r="H1138">
            <v>0</v>
          </cell>
          <cell r="I1138">
            <v>0</v>
          </cell>
          <cell r="J1138">
            <v>0</v>
          </cell>
          <cell r="K1138">
            <v>0</v>
          </cell>
        </row>
        <row r="1139">
          <cell r="C1139">
            <v>0</v>
          </cell>
          <cell r="D1139">
            <v>0</v>
          </cell>
          <cell r="E1139">
            <v>0</v>
          </cell>
          <cell r="F1139">
            <v>0</v>
          </cell>
          <cell r="G1139">
            <v>0</v>
          </cell>
          <cell r="H1139">
            <v>0</v>
          </cell>
          <cell r="I1139">
            <v>0</v>
          </cell>
          <cell r="J1139">
            <v>0</v>
          </cell>
          <cell r="K1139">
            <v>0</v>
          </cell>
        </row>
        <row r="1140">
          <cell r="C1140">
            <v>0</v>
          </cell>
          <cell r="D1140">
            <v>0</v>
          </cell>
          <cell r="E1140">
            <v>0</v>
          </cell>
          <cell r="F1140">
            <v>0</v>
          </cell>
          <cell r="G1140">
            <v>0</v>
          </cell>
          <cell r="H1140">
            <v>0</v>
          </cell>
          <cell r="I1140">
            <v>0</v>
          </cell>
          <cell r="J1140">
            <v>0</v>
          </cell>
          <cell r="K1140">
            <v>0</v>
          </cell>
        </row>
        <row r="1141">
          <cell r="C1141">
            <v>0</v>
          </cell>
          <cell r="D1141">
            <v>0</v>
          </cell>
          <cell r="E1141">
            <v>0</v>
          </cell>
          <cell r="F1141">
            <v>0</v>
          </cell>
          <cell r="G1141">
            <v>0</v>
          </cell>
          <cell r="H1141">
            <v>0</v>
          </cell>
          <cell r="I1141">
            <v>0</v>
          </cell>
          <cell r="J1141">
            <v>0</v>
          </cell>
          <cell r="K1141">
            <v>0</v>
          </cell>
        </row>
        <row r="1142">
          <cell r="C1142">
            <v>0</v>
          </cell>
          <cell r="D1142">
            <v>0</v>
          </cell>
          <cell r="E1142">
            <v>0</v>
          </cell>
          <cell r="F1142">
            <v>0</v>
          </cell>
          <cell r="G1142">
            <v>0</v>
          </cell>
          <cell r="H1142">
            <v>0</v>
          </cell>
          <cell r="I1142">
            <v>0</v>
          </cell>
          <cell r="J1142">
            <v>0</v>
          </cell>
          <cell r="K1142">
            <v>0</v>
          </cell>
        </row>
        <row r="1143">
          <cell r="C1143">
            <v>0</v>
          </cell>
          <cell r="D1143">
            <v>0</v>
          </cell>
          <cell r="E1143">
            <v>0</v>
          </cell>
          <cell r="F1143">
            <v>0</v>
          </cell>
          <cell r="G1143">
            <v>0</v>
          </cell>
          <cell r="H1143">
            <v>0</v>
          </cell>
          <cell r="I1143">
            <v>0</v>
          </cell>
          <cell r="J1143">
            <v>0</v>
          </cell>
          <cell r="K1143">
            <v>0</v>
          </cell>
        </row>
        <row r="1144">
          <cell r="C1144">
            <v>0</v>
          </cell>
          <cell r="D1144">
            <v>0</v>
          </cell>
          <cell r="E1144">
            <v>0</v>
          </cell>
          <cell r="F1144">
            <v>0</v>
          </cell>
          <cell r="G1144">
            <v>0</v>
          </cell>
          <cell r="H1144">
            <v>0</v>
          </cell>
          <cell r="I1144">
            <v>0</v>
          </cell>
          <cell r="J1144">
            <v>0</v>
          </cell>
          <cell r="K1144">
            <v>0</v>
          </cell>
        </row>
        <row r="1145">
          <cell r="C1145">
            <v>0</v>
          </cell>
          <cell r="D1145">
            <v>0</v>
          </cell>
          <cell r="E1145">
            <v>0</v>
          </cell>
          <cell r="F1145">
            <v>0</v>
          </cell>
          <cell r="G1145">
            <v>0</v>
          </cell>
          <cell r="H1145">
            <v>0</v>
          </cell>
          <cell r="I1145">
            <v>0</v>
          </cell>
          <cell r="J1145">
            <v>0</v>
          </cell>
          <cell r="K1145">
            <v>0</v>
          </cell>
        </row>
        <row r="1146">
          <cell r="C1146">
            <v>0</v>
          </cell>
          <cell r="D1146">
            <v>0</v>
          </cell>
          <cell r="E1146">
            <v>0</v>
          </cell>
          <cell r="F1146">
            <v>0</v>
          </cell>
          <cell r="G1146">
            <v>0</v>
          </cell>
          <cell r="H1146">
            <v>0</v>
          </cell>
          <cell r="I1146">
            <v>0</v>
          </cell>
          <cell r="J1146">
            <v>0</v>
          </cell>
          <cell r="K1146">
            <v>0</v>
          </cell>
        </row>
        <row r="1147">
          <cell r="C1147">
            <v>0</v>
          </cell>
          <cell r="D1147">
            <v>0</v>
          </cell>
          <cell r="E1147">
            <v>0</v>
          </cell>
          <cell r="F1147">
            <v>0</v>
          </cell>
          <cell r="G1147">
            <v>0</v>
          </cell>
          <cell r="H1147">
            <v>0</v>
          </cell>
          <cell r="I1147">
            <v>0</v>
          </cell>
          <cell r="J1147">
            <v>0</v>
          </cell>
          <cell r="K1147">
            <v>0</v>
          </cell>
        </row>
        <row r="1148">
          <cell r="C1148">
            <v>0</v>
          </cell>
          <cell r="D1148">
            <v>0</v>
          </cell>
          <cell r="E1148">
            <v>0</v>
          </cell>
          <cell r="F1148">
            <v>0</v>
          </cell>
          <cell r="G1148">
            <v>0</v>
          </cell>
          <cell r="H1148">
            <v>0</v>
          </cell>
          <cell r="I1148">
            <v>0</v>
          </cell>
          <cell r="J1148">
            <v>0</v>
          </cell>
          <cell r="K1148">
            <v>0</v>
          </cell>
        </row>
        <row r="1149">
          <cell r="C1149">
            <v>0</v>
          </cell>
          <cell r="D1149">
            <v>0</v>
          </cell>
          <cell r="E1149">
            <v>0</v>
          </cell>
          <cell r="F1149">
            <v>0</v>
          </cell>
          <cell r="G1149">
            <v>0</v>
          </cell>
          <cell r="H1149">
            <v>0</v>
          </cell>
          <cell r="I1149">
            <v>0</v>
          </cell>
          <cell r="J1149">
            <v>0</v>
          </cell>
          <cell r="K1149">
            <v>0</v>
          </cell>
        </row>
        <row r="1150">
          <cell r="C1150">
            <v>0</v>
          </cell>
          <cell r="D1150">
            <v>0</v>
          </cell>
          <cell r="E1150">
            <v>0</v>
          </cell>
          <cell r="F1150">
            <v>0</v>
          </cell>
          <cell r="G1150">
            <v>0</v>
          </cell>
          <cell r="H1150">
            <v>0</v>
          </cell>
          <cell r="I1150">
            <v>0</v>
          </cell>
          <cell r="J1150">
            <v>0</v>
          </cell>
          <cell r="K1150">
            <v>0</v>
          </cell>
        </row>
        <row r="1151">
          <cell r="C1151">
            <v>0</v>
          </cell>
          <cell r="D1151">
            <v>0</v>
          </cell>
          <cell r="E1151">
            <v>0</v>
          </cell>
          <cell r="F1151">
            <v>0</v>
          </cell>
          <cell r="G1151">
            <v>0</v>
          </cell>
          <cell r="H1151">
            <v>0</v>
          </cell>
          <cell r="I1151">
            <v>0</v>
          </cell>
          <cell r="J1151">
            <v>0</v>
          </cell>
          <cell r="K1151">
            <v>0</v>
          </cell>
        </row>
        <row r="1152">
          <cell r="C1152">
            <v>0</v>
          </cell>
          <cell r="D1152">
            <v>0</v>
          </cell>
          <cell r="E1152">
            <v>0</v>
          </cell>
          <cell r="F1152">
            <v>0</v>
          </cell>
          <cell r="G1152">
            <v>0</v>
          </cell>
          <cell r="H1152">
            <v>0</v>
          </cell>
          <cell r="I1152">
            <v>0</v>
          </cell>
          <cell r="J1152">
            <v>0</v>
          </cell>
          <cell r="K1152">
            <v>0</v>
          </cell>
        </row>
        <row r="1153">
          <cell r="C1153">
            <v>0</v>
          </cell>
          <cell r="D1153">
            <v>0</v>
          </cell>
          <cell r="E1153">
            <v>0</v>
          </cell>
          <cell r="F1153">
            <v>0</v>
          </cell>
          <cell r="G1153">
            <v>0</v>
          </cell>
          <cell r="H1153">
            <v>0</v>
          </cell>
          <cell r="I1153">
            <v>0</v>
          </cell>
          <cell r="J1153">
            <v>0</v>
          </cell>
          <cell r="K1153">
            <v>0</v>
          </cell>
        </row>
        <row r="1154">
          <cell r="C1154">
            <v>0</v>
          </cell>
          <cell r="D1154">
            <v>0</v>
          </cell>
          <cell r="E1154">
            <v>0</v>
          </cell>
          <cell r="F1154">
            <v>0</v>
          </cell>
          <cell r="G1154">
            <v>0</v>
          </cell>
          <cell r="H1154">
            <v>0</v>
          </cell>
          <cell r="I1154">
            <v>0</v>
          </cell>
          <cell r="J1154">
            <v>0</v>
          </cell>
          <cell r="K1154">
            <v>0</v>
          </cell>
        </row>
        <row r="1155">
          <cell r="C1155">
            <v>0</v>
          </cell>
          <cell r="D1155">
            <v>0</v>
          </cell>
          <cell r="E1155">
            <v>0</v>
          </cell>
          <cell r="F1155">
            <v>0</v>
          </cell>
          <cell r="G1155">
            <v>0</v>
          </cell>
          <cell r="H1155">
            <v>0</v>
          </cell>
          <cell r="I1155">
            <v>0</v>
          </cell>
          <cell r="J1155">
            <v>0</v>
          </cell>
          <cell r="K1155">
            <v>0</v>
          </cell>
        </row>
        <row r="1156">
          <cell r="C1156">
            <v>0</v>
          </cell>
          <cell r="D1156">
            <v>0</v>
          </cell>
          <cell r="E1156">
            <v>0</v>
          </cell>
          <cell r="F1156">
            <v>0</v>
          </cell>
          <cell r="G1156">
            <v>0</v>
          </cell>
          <cell r="H1156">
            <v>0</v>
          </cell>
          <cell r="I1156">
            <v>0</v>
          </cell>
          <cell r="J1156">
            <v>0</v>
          </cell>
          <cell r="K1156">
            <v>0</v>
          </cell>
        </row>
        <row r="1157">
          <cell r="C1157">
            <v>0</v>
          </cell>
          <cell r="D1157">
            <v>0</v>
          </cell>
          <cell r="E1157">
            <v>0</v>
          </cell>
          <cell r="F1157">
            <v>0</v>
          </cell>
          <cell r="G1157">
            <v>0</v>
          </cell>
          <cell r="H1157">
            <v>0</v>
          </cell>
          <cell r="I1157">
            <v>0</v>
          </cell>
          <cell r="J1157">
            <v>0</v>
          </cell>
          <cell r="K1157">
            <v>0</v>
          </cell>
        </row>
        <row r="1158">
          <cell r="C1158">
            <v>0</v>
          </cell>
          <cell r="D1158">
            <v>0</v>
          </cell>
          <cell r="E1158">
            <v>0</v>
          </cell>
          <cell r="F1158">
            <v>0</v>
          </cell>
          <cell r="G1158">
            <v>0</v>
          </cell>
          <cell r="H1158">
            <v>0</v>
          </cell>
          <cell r="I1158">
            <v>0</v>
          </cell>
          <cell r="J1158">
            <v>0</v>
          </cell>
          <cell r="K1158">
            <v>0</v>
          </cell>
        </row>
        <row r="1159">
          <cell r="C1159">
            <v>0</v>
          </cell>
          <cell r="D1159">
            <v>0</v>
          </cell>
          <cell r="E1159">
            <v>0</v>
          </cell>
          <cell r="F1159">
            <v>0</v>
          </cell>
          <cell r="G1159">
            <v>0</v>
          </cell>
          <cell r="H1159">
            <v>0</v>
          </cell>
          <cell r="I1159">
            <v>0</v>
          </cell>
          <cell r="J1159">
            <v>0</v>
          </cell>
          <cell r="K1159">
            <v>0</v>
          </cell>
        </row>
        <row r="1160">
          <cell r="C1160">
            <v>0</v>
          </cell>
          <cell r="D1160">
            <v>0</v>
          </cell>
          <cell r="E1160">
            <v>0</v>
          </cell>
          <cell r="F1160">
            <v>0</v>
          </cell>
          <cell r="G1160">
            <v>0</v>
          </cell>
          <cell r="H1160">
            <v>0</v>
          </cell>
          <cell r="I1160">
            <v>0</v>
          </cell>
          <cell r="J1160">
            <v>0</v>
          </cell>
          <cell r="K1160">
            <v>0</v>
          </cell>
        </row>
        <row r="1161">
          <cell r="C1161">
            <v>0</v>
          </cell>
          <cell r="D1161">
            <v>0</v>
          </cell>
          <cell r="E1161">
            <v>0</v>
          </cell>
          <cell r="F1161">
            <v>0</v>
          </cell>
          <cell r="G1161">
            <v>0</v>
          </cell>
          <cell r="H1161">
            <v>0</v>
          </cell>
          <cell r="I1161">
            <v>0</v>
          </cell>
          <cell r="J1161">
            <v>0</v>
          </cell>
          <cell r="K1161">
            <v>0</v>
          </cell>
        </row>
        <row r="1162">
          <cell r="C1162">
            <v>0</v>
          </cell>
          <cell r="D1162">
            <v>0</v>
          </cell>
          <cell r="E1162">
            <v>0</v>
          </cell>
          <cell r="F1162">
            <v>0</v>
          </cell>
          <cell r="G1162">
            <v>0</v>
          </cell>
          <cell r="H1162">
            <v>0</v>
          </cell>
          <cell r="I1162">
            <v>0</v>
          </cell>
          <cell r="J1162">
            <v>0</v>
          </cell>
          <cell r="K1162">
            <v>0</v>
          </cell>
        </row>
        <row r="1163">
          <cell r="C1163">
            <v>0</v>
          </cell>
          <cell r="D1163">
            <v>0</v>
          </cell>
          <cell r="E1163">
            <v>0</v>
          </cell>
          <cell r="F1163">
            <v>0</v>
          </cell>
          <cell r="G1163">
            <v>0</v>
          </cell>
          <cell r="H1163">
            <v>0</v>
          </cell>
          <cell r="I1163">
            <v>0</v>
          </cell>
          <cell r="J1163">
            <v>0</v>
          </cell>
          <cell r="K1163">
            <v>0</v>
          </cell>
        </row>
        <row r="1164">
          <cell r="C1164">
            <v>0</v>
          </cell>
          <cell r="D1164">
            <v>0</v>
          </cell>
          <cell r="E1164">
            <v>0</v>
          </cell>
          <cell r="F1164">
            <v>0</v>
          </cell>
          <cell r="G1164">
            <v>0</v>
          </cell>
          <cell r="H1164">
            <v>0</v>
          </cell>
          <cell r="I1164">
            <v>0</v>
          </cell>
          <cell r="J1164">
            <v>0</v>
          </cell>
          <cell r="K1164">
            <v>0</v>
          </cell>
        </row>
        <row r="1165">
          <cell r="C1165">
            <v>0</v>
          </cell>
          <cell r="D1165">
            <v>0</v>
          </cell>
          <cell r="E1165">
            <v>0</v>
          </cell>
          <cell r="F1165">
            <v>0</v>
          </cell>
          <cell r="G1165">
            <v>0</v>
          </cell>
          <cell r="H1165">
            <v>0</v>
          </cell>
          <cell r="I1165">
            <v>0</v>
          </cell>
          <cell r="J1165">
            <v>0</v>
          </cell>
          <cell r="K1165">
            <v>0</v>
          </cell>
        </row>
        <row r="1166">
          <cell r="C1166">
            <v>0</v>
          </cell>
          <cell r="D1166">
            <v>0</v>
          </cell>
          <cell r="E1166">
            <v>0</v>
          </cell>
          <cell r="F1166">
            <v>0</v>
          </cell>
          <cell r="G1166">
            <v>0</v>
          </cell>
          <cell r="H1166">
            <v>0</v>
          </cell>
          <cell r="I1166">
            <v>0</v>
          </cell>
          <cell r="J1166">
            <v>0</v>
          </cell>
          <cell r="K1166">
            <v>0</v>
          </cell>
        </row>
        <row r="1167">
          <cell r="C1167">
            <v>0</v>
          </cell>
          <cell r="D1167">
            <v>0</v>
          </cell>
          <cell r="E1167">
            <v>0</v>
          </cell>
          <cell r="F1167">
            <v>0</v>
          </cell>
          <cell r="G1167">
            <v>0</v>
          </cell>
          <cell r="H1167">
            <v>0</v>
          </cell>
          <cell r="I1167">
            <v>0</v>
          </cell>
          <cell r="J1167">
            <v>0</v>
          </cell>
          <cell r="K1167">
            <v>0</v>
          </cell>
        </row>
        <row r="1168">
          <cell r="C1168">
            <v>0</v>
          </cell>
          <cell r="D1168">
            <v>0</v>
          </cell>
          <cell r="E1168">
            <v>0</v>
          </cell>
          <cell r="F1168">
            <v>0</v>
          </cell>
          <cell r="G1168">
            <v>0</v>
          </cell>
          <cell r="H1168">
            <v>0</v>
          </cell>
          <cell r="I1168">
            <v>0</v>
          </cell>
          <cell r="J1168">
            <v>0</v>
          </cell>
          <cell r="K1168">
            <v>0</v>
          </cell>
        </row>
        <row r="1169">
          <cell r="C1169">
            <v>0</v>
          </cell>
          <cell r="D1169">
            <v>0</v>
          </cell>
          <cell r="E1169">
            <v>0</v>
          </cell>
          <cell r="F1169">
            <v>0</v>
          </cell>
          <cell r="G1169">
            <v>0</v>
          </cell>
          <cell r="H1169">
            <v>0</v>
          </cell>
          <cell r="I1169">
            <v>0</v>
          </cell>
          <cell r="J1169">
            <v>0</v>
          </cell>
          <cell r="K1169">
            <v>0</v>
          </cell>
        </row>
        <row r="1170">
          <cell r="C1170">
            <v>0</v>
          </cell>
          <cell r="D1170">
            <v>0</v>
          </cell>
          <cell r="E1170">
            <v>0</v>
          </cell>
          <cell r="F1170">
            <v>0</v>
          </cell>
          <cell r="G1170">
            <v>0</v>
          </cell>
          <cell r="H1170">
            <v>0</v>
          </cell>
          <cell r="I1170">
            <v>0</v>
          </cell>
          <cell r="J1170">
            <v>0</v>
          </cell>
          <cell r="K1170">
            <v>0</v>
          </cell>
        </row>
        <row r="1171">
          <cell r="C1171">
            <v>0</v>
          </cell>
          <cell r="D1171">
            <v>0</v>
          </cell>
          <cell r="E1171">
            <v>0</v>
          </cell>
          <cell r="F1171">
            <v>0</v>
          </cell>
          <cell r="G1171">
            <v>0</v>
          </cell>
          <cell r="H1171">
            <v>0</v>
          </cell>
          <cell r="I1171">
            <v>0</v>
          </cell>
          <cell r="J1171">
            <v>0</v>
          </cell>
          <cell r="K1171">
            <v>0</v>
          </cell>
        </row>
        <row r="1172">
          <cell r="C1172">
            <v>0</v>
          </cell>
          <cell r="D1172">
            <v>0</v>
          </cell>
          <cell r="E1172">
            <v>0</v>
          </cell>
          <cell r="F1172">
            <v>0</v>
          </cell>
          <cell r="G1172">
            <v>0</v>
          </cell>
          <cell r="H1172">
            <v>0</v>
          </cell>
          <cell r="I1172">
            <v>0</v>
          </cell>
          <cell r="J1172">
            <v>0</v>
          </cell>
          <cell r="K1172">
            <v>0</v>
          </cell>
        </row>
        <row r="1173">
          <cell r="C1173">
            <v>0</v>
          </cell>
          <cell r="D1173">
            <v>0</v>
          </cell>
          <cell r="E1173">
            <v>0</v>
          </cell>
          <cell r="F1173">
            <v>0</v>
          </cell>
          <cell r="G1173">
            <v>0</v>
          </cell>
          <cell r="H1173">
            <v>0</v>
          </cell>
          <cell r="I1173">
            <v>0</v>
          </cell>
          <cell r="J1173">
            <v>0</v>
          </cell>
          <cell r="K1173">
            <v>0</v>
          </cell>
        </row>
        <row r="1174">
          <cell r="C1174">
            <v>0</v>
          </cell>
          <cell r="D1174">
            <v>0</v>
          </cell>
          <cell r="E1174">
            <v>0</v>
          </cell>
          <cell r="F1174">
            <v>0</v>
          </cell>
          <cell r="G1174">
            <v>0</v>
          </cell>
          <cell r="H1174">
            <v>0</v>
          </cell>
          <cell r="I1174">
            <v>0</v>
          </cell>
          <cell r="J1174">
            <v>0</v>
          </cell>
          <cell r="K1174">
            <v>0</v>
          </cell>
        </row>
        <row r="1175">
          <cell r="C1175">
            <v>0</v>
          </cell>
          <cell r="D1175">
            <v>0</v>
          </cell>
          <cell r="E1175">
            <v>0</v>
          </cell>
          <cell r="F1175">
            <v>0</v>
          </cell>
          <cell r="G1175">
            <v>0</v>
          </cell>
          <cell r="H1175">
            <v>0</v>
          </cell>
          <cell r="I1175">
            <v>0</v>
          </cell>
          <cell r="J1175">
            <v>0</v>
          </cell>
          <cell r="K1175">
            <v>0</v>
          </cell>
        </row>
        <row r="1176">
          <cell r="C1176">
            <v>0</v>
          </cell>
          <cell r="D1176">
            <v>0</v>
          </cell>
          <cell r="E1176">
            <v>0</v>
          </cell>
          <cell r="F1176">
            <v>0</v>
          </cell>
          <cell r="G1176">
            <v>0</v>
          </cell>
          <cell r="H1176">
            <v>0</v>
          </cell>
          <cell r="I1176">
            <v>0</v>
          </cell>
          <cell r="J1176">
            <v>0</v>
          </cell>
          <cell r="K1176">
            <v>0</v>
          </cell>
        </row>
        <row r="1177">
          <cell r="C1177">
            <v>0</v>
          </cell>
          <cell r="D1177">
            <v>0</v>
          </cell>
          <cell r="E1177">
            <v>0</v>
          </cell>
          <cell r="F1177">
            <v>0</v>
          </cell>
          <cell r="G1177">
            <v>0</v>
          </cell>
          <cell r="H1177">
            <v>0</v>
          </cell>
          <cell r="I1177">
            <v>0</v>
          </cell>
          <cell r="J1177">
            <v>0</v>
          </cell>
          <cell r="K1177">
            <v>0</v>
          </cell>
        </row>
        <row r="1178">
          <cell r="C1178">
            <v>0</v>
          </cell>
          <cell r="D1178">
            <v>0</v>
          </cell>
          <cell r="E1178">
            <v>0</v>
          </cell>
          <cell r="F1178">
            <v>0</v>
          </cell>
          <cell r="G1178">
            <v>0</v>
          </cell>
          <cell r="H1178">
            <v>0</v>
          </cell>
          <cell r="I1178">
            <v>0</v>
          </cell>
          <cell r="J1178">
            <v>0</v>
          </cell>
          <cell r="K1178">
            <v>0</v>
          </cell>
        </row>
        <row r="1179">
          <cell r="C1179">
            <v>0</v>
          </cell>
          <cell r="D1179">
            <v>0</v>
          </cell>
          <cell r="E1179">
            <v>0</v>
          </cell>
          <cell r="F1179">
            <v>0</v>
          </cell>
          <cell r="G1179">
            <v>0</v>
          </cell>
          <cell r="H1179">
            <v>0</v>
          </cell>
          <cell r="I1179">
            <v>0</v>
          </cell>
          <cell r="J1179">
            <v>0</v>
          </cell>
          <cell r="K1179">
            <v>0</v>
          </cell>
        </row>
        <row r="1180">
          <cell r="C1180">
            <v>0</v>
          </cell>
          <cell r="D1180">
            <v>0</v>
          </cell>
          <cell r="E1180">
            <v>0</v>
          </cell>
          <cell r="F1180">
            <v>0</v>
          </cell>
          <cell r="G1180">
            <v>0</v>
          </cell>
          <cell r="H1180">
            <v>0</v>
          </cell>
          <cell r="I1180">
            <v>0</v>
          </cell>
          <cell r="J1180">
            <v>0</v>
          </cell>
          <cell r="K1180">
            <v>0</v>
          </cell>
        </row>
        <row r="1181">
          <cell r="C1181">
            <v>0</v>
          </cell>
          <cell r="D1181">
            <v>0</v>
          </cell>
          <cell r="E1181">
            <v>0</v>
          </cell>
          <cell r="F1181">
            <v>0</v>
          </cell>
          <cell r="G1181">
            <v>0</v>
          </cell>
          <cell r="H1181">
            <v>0</v>
          </cell>
          <cell r="I1181">
            <v>0</v>
          </cell>
          <cell r="J1181">
            <v>0</v>
          </cell>
          <cell r="K1181">
            <v>0</v>
          </cell>
        </row>
        <row r="1182">
          <cell r="C1182">
            <v>0</v>
          </cell>
          <cell r="D1182">
            <v>0</v>
          </cell>
          <cell r="E1182">
            <v>0</v>
          </cell>
          <cell r="F1182">
            <v>0</v>
          </cell>
          <cell r="G1182">
            <v>0</v>
          </cell>
          <cell r="H1182">
            <v>0</v>
          </cell>
          <cell r="I1182">
            <v>0</v>
          </cell>
          <cell r="J1182">
            <v>0</v>
          </cell>
          <cell r="K1182">
            <v>0</v>
          </cell>
        </row>
        <row r="1183">
          <cell r="C1183">
            <v>0</v>
          </cell>
          <cell r="D1183">
            <v>0</v>
          </cell>
          <cell r="E1183">
            <v>0</v>
          </cell>
          <cell r="F1183">
            <v>0</v>
          </cell>
          <cell r="G1183">
            <v>0</v>
          </cell>
          <cell r="H1183">
            <v>0</v>
          </cell>
          <cell r="I1183">
            <v>0</v>
          </cell>
          <cell r="J1183">
            <v>0</v>
          </cell>
          <cell r="K1183">
            <v>0</v>
          </cell>
        </row>
        <row r="1184">
          <cell r="C1184">
            <v>0</v>
          </cell>
          <cell r="D1184">
            <v>0</v>
          </cell>
          <cell r="E1184">
            <v>0</v>
          </cell>
          <cell r="F1184">
            <v>0</v>
          </cell>
          <cell r="G1184">
            <v>0</v>
          </cell>
          <cell r="H1184">
            <v>0</v>
          </cell>
          <cell r="I1184">
            <v>0</v>
          </cell>
          <cell r="J1184">
            <v>0</v>
          </cell>
          <cell r="K1184">
            <v>0</v>
          </cell>
        </row>
        <row r="1185">
          <cell r="C1185">
            <v>0</v>
          </cell>
          <cell r="D1185">
            <v>0</v>
          </cell>
          <cell r="E1185">
            <v>0</v>
          </cell>
          <cell r="F1185">
            <v>0</v>
          </cell>
          <cell r="G1185">
            <v>0</v>
          </cell>
          <cell r="H1185">
            <v>0</v>
          </cell>
          <cell r="I1185">
            <v>0</v>
          </cell>
          <cell r="J1185">
            <v>0</v>
          </cell>
          <cell r="K1185">
            <v>0</v>
          </cell>
        </row>
        <row r="1186">
          <cell r="C1186">
            <v>0</v>
          </cell>
          <cell r="D1186">
            <v>0</v>
          </cell>
          <cell r="E1186">
            <v>0</v>
          </cell>
          <cell r="F1186">
            <v>0</v>
          </cell>
          <cell r="G1186">
            <v>0</v>
          </cell>
          <cell r="H1186">
            <v>0</v>
          </cell>
          <cell r="I1186">
            <v>0</v>
          </cell>
          <cell r="J1186">
            <v>0</v>
          </cell>
          <cell r="K1186">
            <v>0</v>
          </cell>
        </row>
        <row r="1187">
          <cell r="C1187">
            <v>0</v>
          </cell>
          <cell r="D1187">
            <v>0</v>
          </cell>
          <cell r="E1187">
            <v>0</v>
          </cell>
          <cell r="F1187">
            <v>0</v>
          </cell>
          <cell r="G1187">
            <v>0</v>
          </cell>
          <cell r="H1187">
            <v>0</v>
          </cell>
          <cell r="I1187">
            <v>0</v>
          </cell>
          <cell r="J1187">
            <v>0</v>
          </cell>
          <cell r="K1187">
            <v>0</v>
          </cell>
        </row>
        <row r="1188">
          <cell r="C1188">
            <v>0</v>
          </cell>
          <cell r="D1188">
            <v>0</v>
          </cell>
          <cell r="E1188">
            <v>0</v>
          </cell>
          <cell r="F1188">
            <v>0</v>
          </cell>
          <cell r="G1188">
            <v>0</v>
          </cell>
          <cell r="H1188">
            <v>0</v>
          </cell>
          <cell r="I1188">
            <v>0</v>
          </cell>
          <cell r="J1188">
            <v>0</v>
          </cell>
          <cell r="K1188">
            <v>0</v>
          </cell>
        </row>
        <row r="1189">
          <cell r="C1189">
            <v>0</v>
          </cell>
          <cell r="D1189">
            <v>0</v>
          </cell>
          <cell r="E1189">
            <v>0</v>
          </cell>
          <cell r="F1189">
            <v>0</v>
          </cell>
          <cell r="G1189">
            <v>0</v>
          </cell>
          <cell r="H1189">
            <v>0</v>
          </cell>
          <cell r="I1189">
            <v>0</v>
          </cell>
          <cell r="J1189">
            <v>0</v>
          </cell>
          <cell r="K1189">
            <v>0</v>
          </cell>
        </row>
        <row r="1190">
          <cell r="C1190">
            <v>0</v>
          </cell>
          <cell r="D1190">
            <v>0</v>
          </cell>
          <cell r="E1190">
            <v>0</v>
          </cell>
          <cell r="F1190">
            <v>0</v>
          </cell>
          <cell r="G1190">
            <v>0</v>
          </cell>
          <cell r="H1190">
            <v>0</v>
          </cell>
          <cell r="I1190">
            <v>0</v>
          </cell>
          <cell r="J1190">
            <v>0</v>
          </cell>
          <cell r="K1190">
            <v>0</v>
          </cell>
        </row>
        <row r="1191">
          <cell r="C1191">
            <v>0</v>
          </cell>
          <cell r="D1191">
            <v>0</v>
          </cell>
          <cell r="E1191">
            <v>0</v>
          </cell>
          <cell r="F1191">
            <v>0</v>
          </cell>
          <cell r="G1191">
            <v>0</v>
          </cell>
          <cell r="H1191">
            <v>0</v>
          </cell>
          <cell r="I1191">
            <v>0</v>
          </cell>
          <cell r="J1191">
            <v>0</v>
          </cell>
          <cell r="K1191">
            <v>0</v>
          </cell>
        </row>
        <row r="1192">
          <cell r="C1192">
            <v>0</v>
          </cell>
          <cell r="D1192">
            <v>0</v>
          </cell>
          <cell r="E1192">
            <v>0</v>
          </cell>
          <cell r="F1192">
            <v>0</v>
          </cell>
          <cell r="G1192">
            <v>0</v>
          </cell>
          <cell r="H1192">
            <v>0</v>
          </cell>
          <cell r="I1192">
            <v>0</v>
          </cell>
          <cell r="J1192">
            <v>0</v>
          </cell>
          <cell r="K1192">
            <v>0</v>
          </cell>
        </row>
        <row r="1193">
          <cell r="C1193">
            <v>0</v>
          </cell>
          <cell r="D1193">
            <v>0</v>
          </cell>
          <cell r="E1193">
            <v>0</v>
          </cell>
          <cell r="F1193">
            <v>0</v>
          </cell>
          <cell r="G1193">
            <v>0</v>
          </cell>
          <cell r="H1193">
            <v>0</v>
          </cell>
          <cell r="I1193">
            <v>0</v>
          </cell>
          <cell r="J1193">
            <v>0</v>
          </cell>
          <cell r="K1193">
            <v>0</v>
          </cell>
        </row>
        <row r="1194">
          <cell r="C1194">
            <v>0</v>
          </cell>
          <cell r="D1194">
            <v>0</v>
          </cell>
          <cell r="E1194">
            <v>0</v>
          </cell>
          <cell r="F1194">
            <v>0</v>
          </cell>
          <cell r="G1194">
            <v>0</v>
          </cell>
          <cell r="H1194">
            <v>0</v>
          </cell>
          <cell r="I1194">
            <v>0</v>
          </cell>
          <cell r="J1194">
            <v>0</v>
          </cell>
          <cell r="K1194">
            <v>0</v>
          </cell>
        </row>
        <row r="1195">
          <cell r="C1195">
            <v>0</v>
          </cell>
          <cell r="D1195">
            <v>0</v>
          </cell>
          <cell r="E1195">
            <v>0</v>
          </cell>
          <cell r="F1195">
            <v>0</v>
          </cell>
          <cell r="G1195">
            <v>0</v>
          </cell>
          <cell r="H1195">
            <v>0</v>
          </cell>
          <cell r="I1195">
            <v>0</v>
          </cell>
          <cell r="J1195">
            <v>0</v>
          </cell>
          <cell r="K1195">
            <v>0</v>
          </cell>
        </row>
        <row r="1196">
          <cell r="C1196">
            <v>0</v>
          </cell>
          <cell r="D1196">
            <v>0</v>
          </cell>
          <cell r="E1196">
            <v>0</v>
          </cell>
          <cell r="F1196">
            <v>0</v>
          </cell>
          <cell r="G1196">
            <v>0</v>
          </cell>
          <cell r="H1196">
            <v>0</v>
          </cell>
          <cell r="I1196">
            <v>0</v>
          </cell>
          <cell r="J1196">
            <v>0</v>
          </cell>
          <cell r="K1196">
            <v>0</v>
          </cell>
        </row>
        <row r="1197">
          <cell r="C1197">
            <v>0</v>
          </cell>
          <cell r="D1197">
            <v>0</v>
          </cell>
          <cell r="E1197">
            <v>0</v>
          </cell>
          <cell r="F1197">
            <v>0</v>
          </cell>
          <cell r="G1197">
            <v>0</v>
          </cell>
          <cell r="H1197">
            <v>0</v>
          </cell>
          <cell r="I1197">
            <v>0</v>
          </cell>
          <cell r="J1197">
            <v>0</v>
          </cell>
          <cell r="K1197">
            <v>0</v>
          </cell>
        </row>
        <row r="1198">
          <cell r="C1198">
            <v>0</v>
          </cell>
          <cell r="D1198">
            <v>0</v>
          </cell>
          <cell r="E1198">
            <v>0</v>
          </cell>
          <cell r="F1198">
            <v>0</v>
          </cell>
          <cell r="G1198">
            <v>0</v>
          </cell>
          <cell r="H1198">
            <v>0</v>
          </cell>
          <cell r="I1198">
            <v>0</v>
          </cell>
          <cell r="J1198">
            <v>0</v>
          </cell>
          <cell r="K1198">
            <v>0</v>
          </cell>
        </row>
        <row r="1199">
          <cell r="C1199">
            <v>0</v>
          </cell>
          <cell r="D1199">
            <v>0</v>
          </cell>
          <cell r="E1199">
            <v>0</v>
          </cell>
          <cell r="F1199">
            <v>0</v>
          </cell>
          <cell r="G1199">
            <v>0</v>
          </cell>
          <cell r="H1199">
            <v>0</v>
          </cell>
          <cell r="I1199">
            <v>0</v>
          </cell>
          <cell r="J1199">
            <v>0</v>
          </cell>
          <cell r="K1199">
            <v>0</v>
          </cell>
        </row>
        <row r="1200">
          <cell r="C1200">
            <v>0</v>
          </cell>
          <cell r="D1200">
            <v>0</v>
          </cell>
          <cell r="E1200">
            <v>0</v>
          </cell>
          <cell r="F1200">
            <v>0</v>
          </cell>
          <cell r="G1200">
            <v>0</v>
          </cell>
          <cell r="H1200">
            <v>0</v>
          </cell>
          <cell r="I1200">
            <v>0</v>
          </cell>
          <cell r="J1200">
            <v>0</v>
          </cell>
          <cell r="K1200">
            <v>0</v>
          </cell>
        </row>
        <row r="1201">
          <cell r="C1201">
            <v>0</v>
          </cell>
          <cell r="D1201">
            <v>0</v>
          </cell>
          <cell r="E1201">
            <v>0</v>
          </cell>
          <cell r="F1201">
            <v>0</v>
          </cell>
          <cell r="G1201">
            <v>0</v>
          </cell>
          <cell r="H1201">
            <v>0</v>
          </cell>
          <cell r="I1201">
            <v>0</v>
          </cell>
          <cell r="J1201">
            <v>0</v>
          </cell>
          <cell r="K1201">
            <v>0</v>
          </cell>
        </row>
        <row r="1202">
          <cell r="C1202">
            <v>0</v>
          </cell>
          <cell r="D1202">
            <v>0</v>
          </cell>
          <cell r="E1202">
            <v>0</v>
          </cell>
          <cell r="F1202">
            <v>0</v>
          </cell>
          <cell r="G1202">
            <v>0</v>
          </cell>
          <cell r="H1202">
            <v>0</v>
          </cell>
          <cell r="I1202">
            <v>0</v>
          </cell>
          <cell r="J1202">
            <v>0</v>
          </cell>
          <cell r="K1202">
            <v>0</v>
          </cell>
        </row>
        <row r="1203">
          <cell r="C1203">
            <v>0</v>
          </cell>
          <cell r="D1203">
            <v>0</v>
          </cell>
          <cell r="E1203">
            <v>0</v>
          </cell>
          <cell r="F1203">
            <v>0</v>
          </cell>
          <cell r="G1203">
            <v>0</v>
          </cell>
          <cell r="H1203">
            <v>0</v>
          </cell>
          <cell r="I1203">
            <v>0</v>
          </cell>
          <cell r="J1203">
            <v>0</v>
          </cell>
          <cell r="K1203">
            <v>0</v>
          </cell>
        </row>
        <row r="1204">
          <cell r="C1204">
            <v>0</v>
          </cell>
          <cell r="D1204">
            <v>0</v>
          </cell>
          <cell r="E1204">
            <v>0</v>
          </cell>
          <cell r="F1204">
            <v>0</v>
          </cell>
          <cell r="G1204">
            <v>0</v>
          </cell>
          <cell r="H1204">
            <v>0</v>
          </cell>
          <cell r="I1204">
            <v>0</v>
          </cell>
          <cell r="J1204">
            <v>0</v>
          </cell>
          <cell r="K1204">
            <v>0</v>
          </cell>
        </row>
        <row r="1205">
          <cell r="C1205">
            <v>0</v>
          </cell>
          <cell r="D1205">
            <v>0</v>
          </cell>
          <cell r="E1205">
            <v>0</v>
          </cell>
          <cell r="F1205">
            <v>0</v>
          </cell>
          <cell r="G1205">
            <v>0</v>
          </cell>
          <cell r="H1205">
            <v>0</v>
          </cell>
          <cell r="I1205">
            <v>0</v>
          </cell>
          <cell r="J1205">
            <v>0</v>
          </cell>
          <cell r="K1205">
            <v>0</v>
          </cell>
        </row>
        <row r="1206">
          <cell r="C1206">
            <v>0</v>
          </cell>
          <cell r="D1206">
            <v>0</v>
          </cell>
          <cell r="E1206">
            <v>0</v>
          </cell>
          <cell r="F1206">
            <v>0</v>
          </cell>
          <cell r="G1206">
            <v>0</v>
          </cell>
          <cell r="H1206">
            <v>0</v>
          </cell>
          <cell r="I1206">
            <v>0</v>
          </cell>
          <cell r="J1206">
            <v>0</v>
          </cell>
          <cell r="K1206">
            <v>0</v>
          </cell>
        </row>
        <row r="1207">
          <cell r="C1207">
            <v>0</v>
          </cell>
          <cell r="D1207">
            <v>0</v>
          </cell>
          <cell r="E1207">
            <v>0</v>
          </cell>
          <cell r="F1207">
            <v>0</v>
          </cell>
          <cell r="G1207">
            <v>0</v>
          </cell>
          <cell r="H1207">
            <v>0</v>
          </cell>
          <cell r="I1207">
            <v>0</v>
          </cell>
          <cell r="J1207">
            <v>0</v>
          </cell>
          <cell r="K1207">
            <v>0</v>
          </cell>
        </row>
        <row r="1208">
          <cell r="C1208">
            <v>0</v>
          </cell>
          <cell r="D1208">
            <v>0</v>
          </cell>
          <cell r="E1208">
            <v>0</v>
          </cell>
          <cell r="F1208">
            <v>0</v>
          </cell>
          <cell r="G1208">
            <v>0</v>
          </cell>
          <cell r="H1208">
            <v>0</v>
          </cell>
          <cell r="I1208">
            <v>0</v>
          </cell>
          <cell r="J1208">
            <v>0</v>
          </cell>
          <cell r="K1208">
            <v>0</v>
          </cell>
        </row>
        <row r="1209">
          <cell r="C1209">
            <v>0</v>
          </cell>
          <cell r="D1209">
            <v>0</v>
          </cell>
          <cell r="E1209">
            <v>0</v>
          </cell>
          <cell r="F1209">
            <v>0</v>
          </cell>
          <cell r="G1209">
            <v>0</v>
          </cell>
          <cell r="H1209">
            <v>0</v>
          </cell>
          <cell r="I1209">
            <v>0</v>
          </cell>
          <cell r="J1209">
            <v>0</v>
          </cell>
          <cell r="K1209">
            <v>0</v>
          </cell>
        </row>
        <row r="1210">
          <cell r="C1210">
            <v>0</v>
          </cell>
          <cell r="D1210">
            <v>0</v>
          </cell>
          <cell r="E1210">
            <v>0</v>
          </cell>
          <cell r="F1210">
            <v>0</v>
          </cell>
          <cell r="G1210">
            <v>0</v>
          </cell>
          <cell r="H1210">
            <v>0</v>
          </cell>
          <cell r="I1210">
            <v>0</v>
          </cell>
          <cell r="J1210">
            <v>0</v>
          </cell>
          <cell r="K1210">
            <v>0</v>
          </cell>
        </row>
        <row r="1211">
          <cell r="C1211">
            <v>0</v>
          </cell>
          <cell r="D1211">
            <v>0</v>
          </cell>
          <cell r="E1211">
            <v>0</v>
          </cell>
          <cell r="F1211">
            <v>0</v>
          </cell>
          <cell r="G1211">
            <v>0</v>
          </cell>
          <cell r="H1211">
            <v>0</v>
          </cell>
          <cell r="I1211">
            <v>0</v>
          </cell>
          <cell r="J1211">
            <v>0</v>
          </cell>
          <cell r="K1211">
            <v>0</v>
          </cell>
        </row>
        <row r="1212">
          <cell r="C1212">
            <v>0</v>
          </cell>
          <cell r="D1212">
            <v>0</v>
          </cell>
          <cell r="E1212">
            <v>0</v>
          </cell>
          <cell r="F1212">
            <v>0</v>
          </cell>
          <cell r="G1212">
            <v>0</v>
          </cell>
          <cell r="H1212">
            <v>0</v>
          </cell>
          <cell r="I1212">
            <v>0</v>
          </cell>
          <cell r="J1212">
            <v>0</v>
          </cell>
          <cell r="K1212">
            <v>0</v>
          </cell>
        </row>
        <row r="1213">
          <cell r="C1213">
            <v>0</v>
          </cell>
          <cell r="D1213">
            <v>0</v>
          </cell>
          <cell r="E1213">
            <v>0</v>
          </cell>
          <cell r="F1213">
            <v>0</v>
          </cell>
          <cell r="G1213">
            <v>0</v>
          </cell>
          <cell r="H1213">
            <v>0</v>
          </cell>
          <cell r="I1213">
            <v>0</v>
          </cell>
          <cell r="J1213">
            <v>0</v>
          </cell>
          <cell r="K1213">
            <v>0</v>
          </cell>
        </row>
        <row r="1214">
          <cell r="C1214">
            <v>0</v>
          </cell>
          <cell r="D1214">
            <v>0</v>
          </cell>
          <cell r="E1214">
            <v>0</v>
          </cell>
          <cell r="F1214">
            <v>0</v>
          </cell>
          <cell r="G1214">
            <v>0</v>
          </cell>
          <cell r="H1214">
            <v>0</v>
          </cell>
          <cell r="I1214">
            <v>0</v>
          </cell>
          <cell r="J1214">
            <v>0</v>
          </cell>
          <cell r="K1214">
            <v>0</v>
          </cell>
        </row>
        <row r="1215">
          <cell r="C1215">
            <v>0</v>
          </cell>
          <cell r="D1215">
            <v>0</v>
          </cell>
          <cell r="E1215">
            <v>0</v>
          </cell>
          <cell r="F1215">
            <v>0</v>
          </cell>
          <cell r="G1215">
            <v>0</v>
          </cell>
          <cell r="H1215">
            <v>0</v>
          </cell>
          <cell r="I1215">
            <v>0</v>
          </cell>
          <cell r="J1215">
            <v>0</v>
          </cell>
          <cell r="K1215">
            <v>0</v>
          </cell>
        </row>
        <row r="1216">
          <cell r="C1216">
            <v>0</v>
          </cell>
          <cell r="D1216">
            <v>0</v>
          </cell>
          <cell r="E1216">
            <v>0</v>
          </cell>
          <cell r="F1216">
            <v>0</v>
          </cell>
          <cell r="G1216">
            <v>0</v>
          </cell>
          <cell r="H1216">
            <v>0</v>
          </cell>
          <cell r="I1216">
            <v>0</v>
          </cell>
          <cell r="J1216">
            <v>0</v>
          </cell>
          <cell r="K1216">
            <v>0</v>
          </cell>
        </row>
        <row r="1217">
          <cell r="C1217">
            <v>0</v>
          </cell>
          <cell r="D1217">
            <v>0</v>
          </cell>
          <cell r="E1217">
            <v>0</v>
          </cell>
          <cell r="F1217">
            <v>0</v>
          </cell>
          <cell r="G1217">
            <v>0</v>
          </cell>
          <cell r="H1217">
            <v>0</v>
          </cell>
          <cell r="I1217">
            <v>0</v>
          </cell>
          <cell r="J1217">
            <v>0</v>
          </cell>
          <cell r="K1217">
            <v>0</v>
          </cell>
        </row>
        <row r="1218">
          <cell r="C1218">
            <v>0</v>
          </cell>
          <cell r="D1218">
            <v>0</v>
          </cell>
          <cell r="E1218">
            <v>0</v>
          </cell>
          <cell r="F1218">
            <v>0</v>
          </cell>
          <cell r="G1218">
            <v>0</v>
          </cell>
          <cell r="H1218">
            <v>0</v>
          </cell>
          <cell r="I1218">
            <v>0</v>
          </cell>
          <cell r="J1218">
            <v>0</v>
          </cell>
          <cell r="K1218">
            <v>0</v>
          </cell>
        </row>
        <row r="1219">
          <cell r="C1219">
            <v>0</v>
          </cell>
          <cell r="D1219">
            <v>0</v>
          </cell>
          <cell r="E1219">
            <v>0</v>
          </cell>
          <cell r="F1219">
            <v>0</v>
          </cell>
          <cell r="G1219">
            <v>0</v>
          </cell>
          <cell r="H1219">
            <v>0</v>
          </cell>
          <cell r="I1219">
            <v>0</v>
          </cell>
          <cell r="J1219">
            <v>0</v>
          </cell>
          <cell r="K1219">
            <v>0</v>
          </cell>
        </row>
        <row r="1220">
          <cell r="C1220">
            <v>0</v>
          </cell>
          <cell r="D1220">
            <v>0</v>
          </cell>
          <cell r="E1220">
            <v>0</v>
          </cell>
          <cell r="F1220">
            <v>0</v>
          </cell>
          <cell r="G1220">
            <v>0</v>
          </cell>
          <cell r="H1220">
            <v>0</v>
          </cell>
          <cell r="I1220">
            <v>0</v>
          </cell>
          <cell r="J1220">
            <v>0</v>
          </cell>
          <cell r="K1220">
            <v>0</v>
          </cell>
        </row>
        <row r="1221">
          <cell r="C1221">
            <v>0</v>
          </cell>
          <cell r="D1221">
            <v>0</v>
          </cell>
          <cell r="E1221">
            <v>0</v>
          </cell>
          <cell r="F1221">
            <v>0</v>
          </cell>
          <cell r="G1221">
            <v>0</v>
          </cell>
          <cell r="H1221">
            <v>0</v>
          </cell>
          <cell r="I1221">
            <v>0</v>
          </cell>
          <cell r="J1221">
            <v>0</v>
          </cell>
          <cell r="K1221">
            <v>0</v>
          </cell>
        </row>
        <row r="1222">
          <cell r="C1222">
            <v>0</v>
          </cell>
          <cell r="D1222">
            <v>0</v>
          </cell>
          <cell r="E1222">
            <v>0</v>
          </cell>
          <cell r="F1222">
            <v>0</v>
          </cell>
          <cell r="G1222">
            <v>0</v>
          </cell>
          <cell r="H1222">
            <v>0</v>
          </cell>
          <cell r="I1222">
            <v>0</v>
          </cell>
          <cell r="J1222">
            <v>0</v>
          </cell>
          <cell r="K1222">
            <v>0</v>
          </cell>
        </row>
        <row r="1223">
          <cell r="C1223">
            <v>0</v>
          </cell>
          <cell r="D1223">
            <v>0</v>
          </cell>
          <cell r="E1223">
            <v>0</v>
          </cell>
          <cell r="F1223">
            <v>0</v>
          </cell>
          <cell r="G1223">
            <v>0</v>
          </cell>
          <cell r="H1223">
            <v>0</v>
          </cell>
          <cell r="I1223">
            <v>0</v>
          </cell>
          <cell r="J1223">
            <v>0</v>
          </cell>
          <cell r="K1223">
            <v>0</v>
          </cell>
        </row>
        <row r="1224">
          <cell r="C1224">
            <v>0</v>
          </cell>
          <cell r="D1224">
            <v>0</v>
          </cell>
          <cell r="E1224">
            <v>0</v>
          </cell>
          <cell r="F1224">
            <v>0</v>
          </cell>
          <cell r="G1224">
            <v>0</v>
          </cell>
          <cell r="H1224">
            <v>0</v>
          </cell>
          <cell r="I1224">
            <v>0</v>
          </cell>
          <cell r="J1224">
            <v>0</v>
          </cell>
          <cell r="K1224">
            <v>0</v>
          </cell>
        </row>
        <row r="1225">
          <cell r="C1225">
            <v>0</v>
          </cell>
          <cell r="D1225">
            <v>0</v>
          </cell>
          <cell r="E1225">
            <v>0</v>
          </cell>
          <cell r="F1225">
            <v>0</v>
          </cell>
          <cell r="G1225">
            <v>0</v>
          </cell>
          <cell r="H1225">
            <v>0</v>
          </cell>
          <cell r="I1225">
            <v>0</v>
          </cell>
          <cell r="J1225">
            <v>0</v>
          </cell>
          <cell r="K1225">
            <v>0</v>
          </cell>
        </row>
        <row r="1226">
          <cell r="C1226">
            <v>0</v>
          </cell>
          <cell r="D1226">
            <v>0</v>
          </cell>
          <cell r="E1226">
            <v>0</v>
          </cell>
          <cell r="F1226">
            <v>0</v>
          </cell>
          <cell r="G1226">
            <v>0</v>
          </cell>
          <cell r="H1226">
            <v>0</v>
          </cell>
          <cell r="I1226">
            <v>0</v>
          </cell>
          <cell r="J1226">
            <v>0</v>
          </cell>
          <cell r="K1226">
            <v>0</v>
          </cell>
        </row>
        <row r="1227">
          <cell r="C1227">
            <v>0</v>
          </cell>
          <cell r="D1227">
            <v>0</v>
          </cell>
          <cell r="E1227">
            <v>0</v>
          </cell>
          <cell r="F1227">
            <v>0</v>
          </cell>
          <cell r="G1227">
            <v>0</v>
          </cell>
          <cell r="H1227">
            <v>0</v>
          </cell>
          <cell r="I1227">
            <v>0</v>
          </cell>
          <cell r="J1227">
            <v>0</v>
          </cell>
          <cell r="K1227">
            <v>0</v>
          </cell>
        </row>
        <row r="1228">
          <cell r="C1228">
            <v>0</v>
          </cell>
          <cell r="D1228">
            <v>0</v>
          </cell>
          <cell r="E1228">
            <v>0</v>
          </cell>
          <cell r="F1228">
            <v>0</v>
          </cell>
          <cell r="G1228">
            <v>0</v>
          </cell>
          <cell r="H1228">
            <v>0</v>
          </cell>
          <cell r="I1228">
            <v>0</v>
          </cell>
          <cell r="J1228">
            <v>0</v>
          </cell>
          <cell r="K1228">
            <v>0</v>
          </cell>
        </row>
        <row r="1229">
          <cell r="C1229">
            <v>0</v>
          </cell>
          <cell r="D1229">
            <v>0</v>
          </cell>
          <cell r="E1229">
            <v>0</v>
          </cell>
          <cell r="F1229">
            <v>0</v>
          </cell>
          <cell r="G1229">
            <v>0</v>
          </cell>
          <cell r="H1229">
            <v>0</v>
          </cell>
          <cell r="I1229">
            <v>0</v>
          </cell>
          <cell r="J1229">
            <v>0</v>
          </cell>
          <cell r="K1229">
            <v>0</v>
          </cell>
        </row>
        <row r="1230">
          <cell r="C1230">
            <v>0</v>
          </cell>
          <cell r="D1230">
            <v>0</v>
          </cell>
          <cell r="E1230">
            <v>0</v>
          </cell>
          <cell r="F1230">
            <v>0</v>
          </cell>
          <cell r="G1230">
            <v>0</v>
          </cell>
          <cell r="H1230">
            <v>0</v>
          </cell>
          <cell r="I1230">
            <v>0</v>
          </cell>
          <cell r="J1230">
            <v>0</v>
          </cell>
          <cell r="K1230">
            <v>0</v>
          </cell>
        </row>
        <row r="1231">
          <cell r="C1231">
            <v>0</v>
          </cell>
          <cell r="D1231">
            <v>0</v>
          </cell>
          <cell r="E1231">
            <v>0</v>
          </cell>
          <cell r="F1231">
            <v>0</v>
          </cell>
          <cell r="G1231">
            <v>0</v>
          </cell>
          <cell r="H1231">
            <v>0</v>
          </cell>
          <cell r="I1231">
            <v>0</v>
          </cell>
          <cell r="J1231">
            <v>0</v>
          </cell>
          <cell r="K1231">
            <v>0</v>
          </cell>
        </row>
        <row r="1232">
          <cell r="C1232">
            <v>0</v>
          </cell>
          <cell r="D1232">
            <v>0</v>
          </cell>
          <cell r="E1232">
            <v>0</v>
          </cell>
          <cell r="F1232">
            <v>0</v>
          </cell>
          <cell r="G1232">
            <v>0</v>
          </cell>
          <cell r="H1232">
            <v>0</v>
          </cell>
          <cell r="I1232">
            <v>0</v>
          </cell>
          <cell r="J1232">
            <v>0</v>
          </cell>
          <cell r="K1232">
            <v>0</v>
          </cell>
        </row>
        <row r="1233">
          <cell r="C1233">
            <v>0</v>
          </cell>
          <cell r="D1233">
            <v>0</v>
          </cell>
          <cell r="E1233">
            <v>0</v>
          </cell>
          <cell r="F1233">
            <v>0</v>
          </cell>
          <cell r="G1233">
            <v>0</v>
          </cell>
          <cell r="H1233">
            <v>0</v>
          </cell>
          <cell r="I1233">
            <v>0</v>
          </cell>
          <cell r="J1233">
            <v>0</v>
          </cell>
          <cell r="K1233">
            <v>0</v>
          </cell>
        </row>
        <row r="1234">
          <cell r="C1234">
            <v>0</v>
          </cell>
          <cell r="D1234">
            <v>0</v>
          </cell>
          <cell r="E1234">
            <v>0</v>
          </cell>
          <cell r="F1234">
            <v>0</v>
          </cell>
          <cell r="G1234">
            <v>0</v>
          </cell>
          <cell r="H1234">
            <v>0</v>
          </cell>
          <cell r="I1234">
            <v>0</v>
          </cell>
          <cell r="J1234">
            <v>0</v>
          </cell>
          <cell r="K1234">
            <v>0</v>
          </cell>
        </row>
        <row r="1235">
          <cell r="C1235">
            <v>0</v>
          </cell>
          <cell r="D1235">
            <v>0</v>
          </cell>
          <cell r="E1235">
            <v>0</v>
          </cell>
          <cell r="F1235">
            <v>0</v>
          </cell>
          <cell r="G1235">
            <v>0</v>
          </cell>
          <cell r="H1235">
            <v>0</v>
          </cell>
          <cell r="I1235">
            <v>0</v>
          </cell>
          <cell r="J1235">
            <v>0</v>
          </cell>
          <cell r="K1235">
            <v>0</v>
          </cell>
        </row>
        <row r="1236">
          <cell r="C1236">
            <v>0</v>
          </cell>
          <cell r="D1236">
            <v>0</v>
          </cell>
          <cell r="E1236">
            <v>0</v>
          </cell>
          <cell r="F1236">
            <v>0</v>
          </cell>
          <cell r="G1236">
            <v>0</v>
          </cell>
          <cell r="H1236">
            <v>0</v>
          </cell>
          <cell r="I1236">
            <v>0</v>
          </cell>
          <cell r="J1236">
            <v>0</v>
          </cell>
          <cell r="K1236">
            <v>0</v>
          </cell>
        </row>
        <row r="1237">
          <cell r="C1237">
            <v>0</v>
          </cell>
          <cell r="D1237">
            <v>0</v>
          </cell>
          <cell r="E1237">
            <v>0</v>
          </cell>
          <cell r="F1237">
            <v>0</v>
          </cell>
          <cell r="G1237">
            <v>0</v>
          </cell>
          <cell r="H1237">
            <v>0</v>
          </cell>
          <cell r="I1237">
            <v>0</v>
          </cell>
          <cell r="J1237">
            <v>0</v>
          </cell>
          <cell r="K1237">
            <v>0</v>
          </cell>
        </row>
        <row r="1238">
          <cell r="C1238">
            <v>0</v>
          </cell>
          <cell r="D1238">
            <v>0</v>
          </cell>
          <cell r="E1238">
            <v>0</v>
          </cell>
          <cell r="F1238">
            <v>0</v>
          </cell>
          <cell r="G1238">
            <v>0</v>
          </cell>
          <cell r="H1238">
            <v>0</v>
          </cell>
          <cell r="I1238">
            <v>0</v>
          </cell>
          <cell r="J1238">
            <v>0</v>
          </cell>
          <cell r="K1238">
            <v>0</v>
          </cell>
        </row>
        <row r="1239">
          <cell r="C1239">
            <v>0</v>
          </cell>
          <cell r="D1239">
            <v>0</v>
          </cell>
          <cell r="E1239">
            <v>0</v>
          </cell>
          <cell r="F1239">
            <v>0</v>
          </cell>
          <cell r="G1239">
            <v>0</v>
          </cell>
          <cell r="H1239">
            <v>0</v>
          </cell>
          <cell r="I1239">
            <v>0</v>
          </cell>
          <cell r="J1239">
            <v>0</v>
          </cell>
          <cell r="K1239">
            <v>0</v>
          </cell>
        </row>
        <row r="1240">
          <cell r="C1240">
            <v>0</v>
          </cell>
          <cell r="D1240">
            <v>0</v>
          </cell>
          <cell r="E1240">
            <v>0</v>
          </cell>
          <cell r="F1240">
            <v>0</v>
          </cell>
          <cell r="G1240">
            <v>0</v>
          </cell>
          <cell r="H1240">
            <v>0</v>
          </cell>
          <cell r="I1240">
            <v>0</v>
          </cell>
          <cell r="J1240">
            <v>0</v>
          </cell>
          <cell r="K1240">
            <v>0</v>
          </cell>
        </row>
        <row r="1241">
          <cell r="C1241">
            <v>0</v>
          </cell>
          <cell r="D1241">
            <v>0</v>
          </cell>
          <cell r="E1241">
            <v>0</v>
          </cell>
          <cell r="F1241">
            <v>0</v>
          </cell>
          <cell r="G1241">
            <v>0</v>
          </cell>
          <cell r="H1241">
            <v>0</v>
          </cell>
          <cell r="I1241">
            <v>0</v>
          </cell>
          <cell r="J1241">
            <v>0</v>
          </cell>
          <cell r="K1241">
            <v>0</v>
          </cell>
        </row>
        <row r="1242">
          <cell r="C1242">
            <v>0</v>
          </cell>
          <cell r="D1242">
            <v>0</v>
          </cell>
          <cell r="E1242">
            <v>0</v>
          </cell>
          <cell r="F1242">
            <v>0</v>
          </cell>
          <cell r="G1242">
            <v>0</v>
          </cell>
          <cell r="H1242">
            <v>0</v>
          </cell>
          <cell r="I1242">
            <v>0</v>
          </cell>
          <cell r="J1242">
            <v>0</v>
          </cell>
          <cell r="K1242">
            <v>0</v>
          </cell>
        </row>
        <row r="1243">
          <cell r="C1243">
            <v>0</v>
          </cell>
          <cell r="D1243">
            <v>0</v>
          </cell>
          <cell r="E1243">
            <v>0</v>
          </cell>
          <cell r="F1243">
            <v>0</v>
          </cell>
          <cell r="G1243">
            <v>0</v>
          </cell>
          <cell r="H1243">
            <v>0</v>
          </cell>
          <cell r="I1243">
            <v>0</v>
          </cell>
          <cell r="J1243">
            <v>0</v>
          </cell>
          <cell r="K1243">
            <v>0</v>
          </cell>
        </row>
        <row r="1244">
          <cell r="C1244">
            <v>0</v>
          </cell>
          <cell r="D1244">
            <v>0</v>
          </cell>
          <cell r="E1244">
            <v>0</v>
          </cell>
          <cell r="F1244">
            <v>0</v>
          </cell>
          <cell r="G1244">
            <v>0</v>
          </cell>
          <cell r="H1244">
            <v>0</v>
          </cell>
          <cell r="I1244">
            <v>0</v>
          </cell>
          <cell r="J1244">
            <v>0</v>
          </cell>
          <cell r="K1244">
            <v>0</v>
          </cell>
        </row>
        <row r="1245">
          <cell r="C1245">
            <v>0</v>
          </cell>
          <cell r="D1245">
            <v>0</v>
          </cell>
          <cell r="E1245">
            <v>0</v>
          </cell>
          <cell r="F1245">
            <v>0</v>
          </cell>
          <cell r="G1245">
            <v>0</v>
          </cell>
          <cell r="H1245">
            <v>0</v>
          </cell>
          <cell r="I1245">
            <v>0</v>
          </cell>
          <cell r="J1245">
            <v>0</v>
          </cell>
          <cell r="K1245">
            <v>0</v>
          </cell>
        </row>
        <row r="1246">
          <cell r="C1246">
            <v>0</v>
          </cell>
          <cell r="D1246">
            <v>0</v>
          </cell>
          <cell r="E1246">
            <v>0</v>
          </cell>
          <cell r="F1246">
            <v>0</v>
          </cell>
          <cell r="G1246">
            <v>0</v>
          </cell>
          <cell r="H1246">
            <v>0</v>
          </cell>
          <cell r="I1246">
            <v>0</v>
          </cell>
          <cell r="J1246">
            <v>0</v>
          </cell>
          <cell r="K1246">
            <v>0</v>
          </cell>
        </row>
        <row r="1247">
          <cell r="C1247">
            <v>0</v>
          </cell>
          <cell r="D1247">
            <v>0</v>
          </cell>
          <cell r="E1247">
            <v>0</v>
          </cell>
          <cell r="F1247">
            <v>0</v>
          </cell>
          <cell r="G1247">
            <v>0</v>
          </cell>
          <cell r="H1247">
            <v>0</v>
          </cell>
          <cell r="I1247">
            <v>0</v>
          </cell>
          <cell r="J1247">
            <v>0</v>
          </cell>
          <cell r="K1247">
            <v>0</v>
          </cell>
        </row>
        <row r="1248">
          <cell r="C1248">
            <v>0</v>
          </cell>
          <cell r="D1248">
            <v>0</v>
          </cell>
          <cell r="E1248">
            <v>0</v>
          </cell>
          <cell r="F1248">
            <v>0</v>
          </cell>
          <cell r="G1248">
            <v>0</v>
          </cell>
          <cell r="H1248">
            <v>0</v>
          </cell>
          <cell r="I1248">
            <v>0</v>
          </cell>
          <cell r="J1248">
            <v>0</v>
          </cell>
          <cell r="K1248">
            <v>0</v>
          </cell>
        </row>
        <row r="1249">
          <cell r="C1249">
            <v>0</v>
          </cell>
          <cell r="D1249">
            <v>0</v>
          </cell>
          <cell r="E1249">
            <v>0</v>
          </cell>
          <cell r="F1249">
            <v>0</v>
          </cell>
          <cell r="G1249">
            <v>0</v>
          </cell>
          <cell r="H1249">
            <v>0</v>
          </cell>
          <cell r="I1249">
            <v>0</v>
          </cell>
          <cell r="J1249">
            <v>0</v>
          </cell>
          <cell r="K1249">
            <v>0</v>
          </cell>
        </row>
        <row r="1250">
          <cell r="C1250">
            <v>0</v>
          </cell>
          <cell r="D1250">
            <v>0</v>
          </cell>
          <cell r="E1250">
            <v>0</v>
          </cell>
          <cell r="F1250">
            <v>0</v>
          </cell>
          <cell r="G1250">
            <v>0</v>
          </cell>
          <cell r="H1250">
            <v>0</v>
          </cell>
          <cell r="I1250">
            <v>0</v>
          </cell>
          <cell r="J1250">
            <v>0</v>
          </cell>
          <cell r="K1250">
            <v>0</v>
          </cell>
        </row>
        <row r="1251">
          <cell r="C1251">
            <v>0</v>
          </cell>
          <cell r="D1251">
            <v>0</v>
          </cell>
          <cell r="E1251">
            <v>0</v>
          </cell>
          <cell r="F1251">
            <v>0</v>
          </cell>
          <cell r="G1251">
            <v>0</v>
          </cell>
          <cell r="H1251">
            <v>0</v>
          </cell>
          <cell r="I1251">
            <v>0</v>
          </cell>
          <cell r="J1251">
            <v>0</v>
          </cell>
          <cell r="K1251">
            <v>0</v>
          </cell>
        </row>
        <row r="1252">
          <cell r="C1252">
            <v>0</v>
          </cell>
          <cell r="D1252">
            <v>0</v>
          </cell>
          <cell r="E1252">
            <v>0</v>
          </cell>
          <cell r="F1252">
            <v>0</v>
          </cell>
          <cell r="G1252">
            <v>0</v>
          </cell>
          <cell r="H1252">
            <v>0</v>
          </cell>
          <cell r="I1252">
            <v>0</v>
          </cell>
          <cell r="J1252">
            <v>0</v>
          </cell>
          <cell r="K1252">
            <v>0</v>
          </cell>
        </row>
        <row r="1253">
          <cell r="C1253">
            <v>0</v>
          </cell>
          <cell r="D1253">
            <v>0</v>
          </cell>
          <cell r="E1253">
            <v>0</v>
          </cell>
          <cell r="F1253">
            <v>0</v>
          </cell>
          <cell r="G1253">
            <v>0</v>
          </cell>
          <cell r="H1253">
            <v>0</v>
          </cell>
          <cell r="I1253">
            <v>0</v>
          </cell>
          <cell r="J1253">
            <v>0</v>
          </cell>
          <cell r="K1253">
            <v>0</v>
          </cell>
        </row>
        <row r="1254">
          <cell r="C1254">
            <v>0</v>
          </cell>
          <cell r="D1254">
            <v>0</v>
          </cell>
          <cell r="E1254">
            <v>0</v>
          </cell>
          <cell r="F1254">
            <v>0</v>
          </cell>
          <cell r="G1254">
            <v>0</v>
          </cell>
          <cell r="H1254">
            <v>0</v>
          </cell>
          <cell r="I1254">
            <v>0</v>
          </cell>
          <cell r="J1254">
            <v>0</v>
          </cell>
          <cell r="K1254">
            <v>0</v>
          </cell>
        </row>
        <row r="1255">
          <cell r="C1255">
            <v>0</v>
          </cell>
          <cell r="D1255">
            <v>0</v>
          </cell>
          <cell r="E1255">
            <v>0</v>
          </cell>
          <cell r="F1255">
            <v>0</v>
          </cell>
          <cell r="G1255">
            <v>0</v>
          </cell>
          <cell r="H1255">
            <v>0</v>
          </cell>
          <cell r="I1255">
            <v>0</v>
          </cell>
          <cell r="J1255">
            <v>0</v>
          </cell>
          <cell r="K1255">
            <v>0</v>
          </cell>
        </row>
        <row r="1256">
          <cell r="C1256">
            <v>0</v>
          </cell>
          <cell r="D1256">
            <v>0</v>
          </cell>
          <cell r="E1256">
            <v>0</v>
          </cell>
          <cell r="F1256">
            <v>0</v>
          </cell>
          <cell r="G1256">
            <v>0</v>
          </cell>
          <cell r="H1256">
            <v>0</v>
          </cell>
          <cell r="I1256">
            <v>0</v>
          </cell>
          <cell r="J1256">
            <v>0</v>
          </cell>
          <cell r="K1256">
            <v>0</v>
          </cell>
        </row>
        <row r="1257">
          <cell r="C1257">
            <v>0</v>
          </cell>
          <cell r="D1257">
            <v>0</v>
          </cell>
          <cell r="E1257">
            <v>0</v>
          </cell>
          <cell r="F1257">
            <v>0</v>
          </cell>
          <cell r="G1257">
            <v>0</v>
          </cell>
          <cell r="H1257">
            <v>0</v>
          </cell>
          <cell r="I1257">
            <v>0</v>
          </cell>
          <cell r="J1257">
            <v>0</v>
          </cell>
          <cell r="K1257">
            <v>0</v>
          </cell>
        </row>
        <row r="1258">
          <cell r="C1258">
            <v>0</v>
          </cell>
          <cell r="D1258">
            <v>0</v>
          </cell>
          <cell r="E1258">
            <v>0</v>
          </cell>
          <cell r="F1258">
            <v>0</v>
          </cell>
          <cell r="G1258">
            <v>0</v>
          </cell>
          <cell r="H1258">
            <v>0</v>
          </cell>
          <cell r="I1258">
            <v>0</v>
          </cell>
          <cell r="J1258">
            <v>0</v>
          </cell>
          <cell r="K1258">
            <v>0</v>
          </cell>
        </row>
        <row r="1259">
          <cell r="C1259">
            <v>0</v>
          </cell>
          <cell r="D1259">
            <v>0</v>
          </cell>
          <cell r="E1259">
            <v>0</v>
          </cell>
          <cell r="F1259">
            <v>0</v>
          </cell>
          <cell r="G1259">
            <v>0</v>
          </cell>
          <cell r="H1259">
            <v>0</v>
          </cell>
          <cell r="I1259">
            <v>0</v>
          </cell>
          <cell r="J1259">
            <v>0</v>
          </cell>
          <cell r="K1259">
            <v>0</v>
          </cell>
        </row>
        <row r="1260">
          <cell r="C1260">
            <v>0</v>
          </cell>
          <cell r="D1260">
            <v>0</v>
          </cell>
          <cell r="E1260">
            <v>0</v>
          </cell>
          <cell r="F1260">
            <v>0</v>
          </cell>
          <cell r="G1260">
            <v>0</v>
          </cell>
          <cell r="H1260">
            <v>0</v>
          </cell>
          <cell r="I1260">
            <v>0</v>
          </cell>
          <cell r="J1260">
            <v>0</v>
          </cell>
          <cell r="K1260">
            <v>0</v>
          </cell>
        </row>
        <row r="1261">
          <cell r="C1261">
            <v>0</v>
          </cell>
          <cell r="D1261">
            <v>0</v>
          </cell>
          <cell r="E1261">
            <v>0</v>
          </cell>
          <cell r="F1261">
            <v>0</v>
          </cell>
          <cell r="G1261">
            <v>0</v>
          </cell>
          <cell r="H1261">
            <v>0</v>
          </cell>
          <cell r="I1261">
            <v>0</v>
          </cell>
          <cell r="J1261">
            <v>0</v>
          </cell>
          <cell r="K1261">
            <v>0</v>
          </cell>
        </row>
        <row r="1262">
          <cell r="C1262">
            <v>0</v>
          </cell>
          <cell r="D1262">
            <v>0</v>
          </cell>
          <cell r="E1262">
            <v>0</v>
          </cell>
          <cell r="F1262">
            <v>0</v>
          </cell>
          <cell r="G1262">
            <v>0</v>
          </cell>
          <cell r="H1262">
            <v>0</v>
          </cell>
          <cell r="I1262">
            <v>0</v>
          </cell>
          <cell r="J1262">
            <v>0</v>
          </cell>
          <cell r="K1262">
            <v>0</v>
          </cell>
        </row>
        <row r="1263">
          <cell r="C1263">
            <v>0</v>
          </cell>
          <cell r="D1263">
            <v>0</v>
          </cell>
          <cell r="E1263">
            <v>0</v>
          </cell>
          <cell r="F1263">
            <v>0</v>
          </cell>
          <cell r="G1263">
            <v>0</v>
          </cell>
          <cell r="H1263">
            <v>0</v>
          </cell>
          <cell r="I1263">
            <v>0</v>
          </cell>
          <cell r="J1263">
            <v>0</v>
          </cell>
          <cell r="K1263">
            <v>0</v>
          </cell>
        </row>
        <row r="1264">
          <cell r="C1264">
            <v>0</v>
          </cell>
          <cell r="D1264">
            <v>0</v>
          </cell>
          <cell r="E1264">
            <v>0</v>
          </cell>
          <cell r="F1264">
            <v>0</v>
          </cell>
          <cell r="G1264">
            <v>0</v>
          </cell>
          <cell r="H1264">
            <v>0</v>
          </cell>
          <cell r="I1264">
            <v>0</v>
          </cell>
          <cell r="J1264">
            <v>0</v>
          </cell>
          <cell r="K1264">
            <v>0</v>
          </cell>
        </row>
        <row r="1265">
          <cell r="C1265">
            <v>0</v>
          </cell>
          <cell r="D1265">
            <v>0</v>
          </cell>
          <cell r="E1265">
            <v>0</v>
          </cell>
          <cell r="F1265">
            <v>0</v>
          </cell>
          <cell r="G1265">
            <v>0</v>
          </cell>
          <cell r="H1265">
            <v>0</v>
          </cell>
          <cell r="I1265">
            <v>0</v>
          </cell>
          <cell r="J1265">
            <v>0</v>
          </cell>
          <cell r="K1265">
            <v>0</v>
          </cell>
        </row>
        <row r="1266">
          <cell r="C1266">
            <v>0</v>
          </cell>
          <cell r="D1266">
            <v>0</v>
          </cell>
          <cell r="E1266">
            <v>0</v>
          </cell>
          <cell r="F1266">
            <v>0</v>
          </cell>
          <cell r="G1266">
            <v>0</v>
          </cell>
          <cell r="H1266">
            <v>0</v>
          </cell>
          <cell r="I1266">
            <v>0</v>
          </cell>
          <cell r="J1266">
            <v>0</v>
          </cell>
          <cell r="K1266">
            <v>0</v>
          </cell>
        </row>
        <row r="1267">
          <cell r="C1267">
            <v>0</v>
          </cell>
          <cell r="D1267">
            <v>0</v>
          </cell>
          <cell r="E1267">
            <v>0</v>
          </cell>
          <cell r="F1267">
            <v>0</v>
          </cell>
          <cell r="G1267">
            <v>0</v>
          </cell>
          <cell r="H1267">
            <v>0</v>
          </cell>
          <cell r="I1267">
            <v>0</v>
          </cell>
          <cell r="J1267">
            <v>0</v>
          </cell>
          <cell r="K1267">
            <v>0</v>
          </cell>
        </row>
        <row r="1268">
          <cell r="C1268">
            <v>0</v>
          </cell>
          <cell r="D1268">
            <v>0</v>
          </cell>
          <cell r="E1268">
            <v>0</v>
          </cell>
          <cell r="F1268">
            <v>0</v>
          </cell>
          <cell r="G1268">
            <v>0</v>
          </cell>
          <cell r="H1268">
            <v>0</v>
          </cell>
          <cell r="I1268">
            <v>0</v>
          </cell>
          <cell r="J1268">
            <v>0</v>
          </cell>
          <cell r="K1268">
            <v>0</v>
          </cell>
        </row>
        <row r="1269">
          <cell r="C1269">
            <v>0</v>
          </cell>
          <cell r="D1269">
            <v>0</v>
          </cell>
          <cell r="E1269">
            <v>0</v>
          </cell>
          <cell r="F1269">
            <v>0</v>
          </cell>
          <cell r="G1269">
            <v>0</v>
          </cell>
          <cell r="H1269">
            <v>0</v>
          </cell>
          <cell r="I1269">
            <v>0</v>
          </cell>
          <cell r="J1269">
            <v>0</v>
          </cell>
          <cell r="K1269">
            <v>0</v>
          </cell>
        </row>
        <row r="1270">
          <cell r="C1270">
            <v>0</v>
          </cell>
          <cell r="D1270">
            <v>0</v>
          </cell>
          <cell r="E1270">
            <v>0</v>
          </cell>
          <cell r="F1270">
            <v>0</v>
          </cell>
          <cell r="G1270">
            <v>0</v>
          </cell>
          <cell r="H1270">
            <v>0</v>
          </cell>
          <cell r="I1270">
            <v>0</v>
          </cell>
          <cell r="J1270">
            <v>0</v>
          </cell>
          <cell r="K1270">
            <v>0</v>
          </cell>
        </row>
        <row r="1271">
          <cell r="C1271">
            <v>0</v>
          </cell>
          <cell r="D1271">
            <v>0</v>
          </cell>
          <cell r="E1271">
            <v>0</v>
          </cell>
          <cell r="F1271">
            <v>0</v>
          </cell>
          <cell r="G1271">
            <v>0</v>
          </cell>
          <cell r="H1271">
            <v>0</v>
          </cell>
          <cell r="I1271">
            <v>0</v>
          </cell>
          <cell r="J1271">
            <v>0</v>
          </cell>
          <cell r="K1271">
            <v>0</v>
          </cell>
        </row>
        <row r="1272">
          <cell r="C1272">
            <v>0</v>
          </cell>
          <cell r="D1272">
            <v>0</v>
          </cell>
          <cell r="E1272">
            <v>0</v>
          </cell>
          <cell r="F1272">
            <v>0</v>
          </cell>
          <cell r="G1272">
            <v>0</v>
          </cell>
          <cell r="H1272">
            <v>0</v>
          </cell>
          <cell r="I1272">
            <v>0</v>
          </cell>
          <cell r="J1272">
            <v>0</v>
          </cell>
          <cell r="K1272">
            <v>0</v>
          </cell>
        </row>
        <row r="1273">
          <cell r="C1273">
            <v>0</v>
          </cell>
          <cell r="D1273">
            <v>0</v>
          </cell>
          <cell r="E1273">
            <v>0</v>
          </cell>
          <cell r="F1273">
            <v>0</v>
          </cell>
          <cell r="G1273">
            <v>0</v>
          </cell>
          <cell r="H1273">
            <v>0</v>
          </cell>
          <cell r="I1273">
            <v>0</v>
          </cell>
          <cell r="J1273">
            <v>0</v>
          </cell>
          <cell r="K1273">
            <v>0</v>
          </cell>
        </row>
        <row r="1274">
          <cell r="C1274">
            <v>0</v>
          </cell>
          <cell r="D1274">
            <v>0</v>
          </cell>
          <cell r="E1274">
            <v>0</v>
          </cell>
          <cell r="F1274">
            <v>0</v>
          </cell>
          <cell r="G1274">
            <v>0</v>
          </cell>
          <cell r="H1274">
            <v>0</v>
          </cell>
          <cell r="I1274">
            <v>0</v>
          </cell>
          <cell r="J1274">
            <v>0</v>
          </cell>
          <cell r="K1274">
            <v>0</v>
          </cell>
        </row>
        <row r="1275">
          <cell r="C1275">
            <v>0</v>
          </cell>
          <cell r="D1275">
            <v>0</v>
          </cell>
          <cell r="E1275">
            <v>0</v>
          </cell>
          <cell r="F1275">
            <v>0</v>
          </cell>
          <cell r="G1275">
            <v>0</v>
          </cell>
          <cell r="H1275">
            <v>0</v>
          </cell>
          <cell r="I1275">
            <v>0</v>
          </cell>
          <cell r="J1275">
            <v>0</v>
          </cell>
          <cell r="K1275">
            <v>0</v>
          </cell>
        </row>
        <row r="1276">
          <cell r="C1276">
            <v>0</v>
          </cell>
          <cell r="D1276">
            <v>0</v>
          </cell>
          <cell r="E1276">
            <v>0</v>
          </cell>
          <cell r="F1276">
            <v>0</v>
          </cell>
          <cell r="G1276">
            <v>0</v>
          </cell>
          <cell r="H1276">
            <v>0</v>
          </cell>
          <cell r="I1276">
            <v>0</v>
          </cell>
          <cell r="J1276">
            <v>0</v>
          </cell>
          <cell r="K1276">
            <v>0</v>
          </cell>
        </row>
        <row r="1277">
          <cell r="C1277">
            <v>0</v>
          </cell>
          <cell r="D1277">
            <v>0</v>
          </cell>
          <cell r="E1277">
            <v>0</v>
          </cell>
          <cell r="F1277">
            <v>0</v>
          </cell>
          <cell r="G1277">
            <v>0</v>
          </cell>
          <cell r="H1277">
            <v>0</v>
          </cell>
          <cell r="I1277">
            <v>0</v>
          </cell>
          <cell r="J1277">
            <v>0</v>
          </cell>
          <cell r="K1277">
            <v>0</v>
          </cell>
        </row>
        <row r="1278">
          <cell r="C1278">
            <v>0</v>
          </cell>
          <cell r="D1278">
            <v>0</v>
          </cell>
          <cell r="E1278">
            <v>0</v>
          </cell>
          <cell r="F1278">
            <v>0</v>
          </cell>
          <cell r="G1278">
            <v>0</v>
          </cell>
          <cell r="H1278">
            <v>0</v>
          </cell>
          <cell r="I1278">
            <v>0</v>
          </cell>
          <cell r="J1278">
            <v>0</v>
          </cell>
          <cell r="K1278">
            <v>0</v>
          </cell>
        </row>
        <row r="1279">
          <cell r="C1279">
            <v>0</v>
          </cell>
          <cell r="D1279">
            <v>0</v>
          </cell>
          <cell r="E1279">
            <v>0</v>
          </cell>
          <cell r="F1279">
            <v>0</v>
          </cell>
          <cell r="G1279">
            <v>0</v>
          </cell>
          <cell r="H1279">
            <v>0</v>
          </cell>
          <cell r="I1279">
            <v>0</v>
          </cell>
          <cell r="J1279">
            <v>0</v>
          </cell>
          <cell r="K1279">
            <v>0</v>
          </cell>
        </row>
        <row r="1280">
          <cell r="C1280">
            <v>0</v>
          </cell>
          <cell r="D1280">
            <v>0</v>
          </cell>
          <cell r="E1280">
            <v>0</v>
          </cell>
          <cell r="F1280">
            <v>0</v>
          </cell>
          <cell r="G1280">
            <v>0</v>
          </cell>
          <cell r="H1280">
            <v>0</v>
          </cell>
          <cell r="I1280">
            <v>0</v>
          </cell>
          <cell r="J1280">
            <v>0</v>
          </cell>
          <cell r="K1280">
            <v>0</v>
          </cell>
        </row>
        <row r="1281">
          <cell r="C1281">
            <v>0</v>
          </cell>
          <cell r="D1281">
            <v>0</v>
          </cell>
          <cell r="E1281">
            <v>0</v>
          </cell>
          <cell r="F1281">
            <v>0</v>
          </cell>
          <cell r="G1281">
            <v>0</v>
          </cell>
          <cell r="H1281">
            <v>0</v>
          </cell>
          <cell r="I1281">
            <v>0</v>
          </cell>
          <cell r="J1281">
            <v>0</v>
          </cell>
          <cell r="K1281">
            <v>0</v>
          </cell>
        </row>
        <row r="1282">
          <cell r="C1282">
            <v>0</v>
          </cell>
          <cell r="D1282">
            <v>0</v>
          </cell>
          <cell r="E1282">
            <v>0</v>
          </cell>
          <cell r="F1282">
            <v>0</v>
          </cell>
          <cell r="G1282">
            <v>0</v>
          </cell>
          <cell r="H1282">
            <v>0</v>
          </cell>
          <cell r="I1282">
            <v>0</v>
          </cell>
          <cell r="J1282">
            <v>0</v>
          </cell>
          <cell r="K1282">
            <v>0</v>
          </cell>
        </row>
        <row r="1283">
          <cell r="C1283">
            <v>0</v>
          </cell>
          <cell r="D1283">
            <v>0</v>
          </cell>
          <cell r="E1283">
            <v>0</v>
          </cell>
          <cell r="F1283">
            <v>0</v>
          </cell>
          <cell r="G1283">
            <v>0</v>
          </cell>
          <cell r="H1283">
            <v>0</v>
          </cell>
          <cell r="I1283">
            <v>0</v>
          </cell>
          <cell r="J1283">
            <v>0</v>
          </cell>
          <cell r="K1283">
            <v>0</v>
          </cell>
        </row>
        <row r="1284">
          <cell r="C1284">
            <v>0</v>
          </cell>
          <cell r="D1284">
            <v>0</v>
          </cell>
          <cell r="E1284">
            <v>0</v>
          </cell>
          <cell r="F1284">
            <v>0</v>
          </cell>
          <cell r="G1284">
            <v>0</v>
          </cell>
          <cell r="H1284">
            <v>0</v>
          </cell>
          <cell r="I1284">
            <v>0</v>
          </cell>
          <cell r="J1284">
            <v>0</v>
          </cell>
          <cell r="K1284">
            <v>0</v>
          </cell>
        </row>
        <row r="1285">
          <cell r="C1285">
            <v>0</v>
          </cell>
          <cell r="D1285">
            <v>0</v>
          </cell>
          <cell r="E1285">
            <v>0</v>
          </cell>
          <cell r="F1285">
            <v>0</v>
          </cell>
          <cell r="G1285">
            <v>0</v>
          </cell>
          <cell r="H1285">
            <v>0</v>
          </cell>
          <cell r="I1285">
            <v>0</v>
          </cell>
          <cell r="J1285">
            <v>0</v>
          </cell>
          <cell r="K1285">
            <v>0</v>
          </cell>
        </row>
        <row r="1286">
          <cell r="C1286">
            <v>0</v>
          </cell>
          <cell r="D1286">
            <v>0</v>
          </cell>
          <cell r="E1286">
            <v>0</v>
          </cell>
          <cell r="F1286">
            <v>0</v>
          </cell>
          <cell r="G1286">
            <v>0</v>
          </cell>
          <cell r="H1286">
            <v>0</v>
          </cell>
          <cell r="I1286">
            <v>0</v>
          </cell>
          <cell r="J1286">
            <v>0</v>
          </cell>
          <cell r="K1286">
            <v>0</v>
          </cell>
        </row>
        <row r="1287">
          <cell r="C1287">
            <v>0</v>
          </cell>
          <cell r="D1287">
            <v>0</v>
          </cell>
          <cell r="E1287">
            <v>0</v>
          </cell>
          <cell r="F1287">
            <v>0</v>
          </cell>
          <cell r="G1287">
            <v>0</v>
          </cell>
          <cell r="H1287">
            <v>0</v>
          </cell>
          <cell r="I1287">
            <v>0</v>
          </cell>
          <cell r="J1287">
            <v>0</v>
          </cell>
          <cell r="K1287">
            <v>0</v>
          </cell>
        </row>
        <row r="1288">
          <cell r="C1288">
            <v>0</v>
          </cell>
          <cell r="D1288">
            <v>0</v>
          </cell>
          <cell r="E1288">
            <v>0</v>
          </cell>
          <cell r="F1288">
            <v>0</v>
          </cell>
          <cell r="G1288">
            <v>0</v>
          </cell>
          <cell r="H1288">
            <v>0</v>
          </cell>
          <cell r="I1288">
            <v>0</v>
          </cell>
          <cell r="J1288">
            <v>0</v>
          </cell>
          <cell r="K1288">
            <v>0</v>
          </cell>
        </row>
        <row r="1289">
          <cell r="C1289">
            <v>0</v>
          </cell>
          <cell r="D1289">
            <v>0</v>
          </cell>
          <cell r="E1289">
            <v>0</v>
          </cell>
          <cell r="F1289">
            <v>0</v>
          </cell>
          <cell r="G1289">
            <v>0</v>
          </cell>
          <cell r="H1289">
            <v>0</v>
          </cell>
          <cell r="I1289">
            <v>0</v>
          </cell>
          <cell r="J1289">
            <v>0</v>
          </cell>
          <cell r="K1289">
            <v>0</v>
          </cell>
        </row>
        <row r="1290">
          <cell r="C1290">
            <v>0</v>
          </cell>
          <cell r="D1290">
            <v>0</v>
          </cell>
          <cell r="E1290">
            <v>0</v>
          </cell>
          <cell r="F1290">
            <v>0</v>
          </cell>
          <cell r="G1290">
            <v>0</v>
          </cell>
          <cell r="H1290">
            <v>0</v>
          </cell>
          <cell r="I1290">
            <v>0</v>
          </cell>
          <cell r="J1290">
            <v>0</v>
          </cell>
          <cell r="K1290">
            <v>0</v>
          </cell>
        </row>
        <row r="1291">
          <cell r="C1291">
            <v>0</v>
          </cell>
          <cell r="D1291">
            <v>0</v>
          </cell>
          <cell r="E1291">
            <v>0</v>
          </cell>
          <cell r="F1291">
            <v>0</v>
          </cell>
          <cell r="G1291">
            <v>0</v>
          </cell>
          <cell r="H1291">
            <v>0</v>
          </cell>
          <cell r="I1291">
            <v>0</v>
          </cell>
          <cell r="J1291">
            <v>0</v>
          </cell>
          <cell r="K1291">
            <v>0</v>
          </cell>
        </row>
        <row r="1292">
          <cell r="C1292">
            <v>0</v>
          </cell>
          <cell r="D1292">
            <v>0</v>
          </cell>
          <cell r="E1292">
            <v>0</v>
          </cell>
          <cell r="F1292">
            <v>0</v>
          </cell>
          <cell r="G1292">
            <v>0</v>
          </cell>
          <cell r="H1292">
            <v>0</v>
          </cell>
          <cell r="I1292">
            <v>0</v>
          </cell>
          <cell r="J1292">
            <v>0</v>
          </cell>
          <cell r="K1292">
            <v>0</v>
          </cell>
        </row>
        <row r="1293">
          <cell r="C1293">
            <v>0</v>
          </cell>
          <cell r="D1293">
            <v>0</v>
          </cell>
          <cell r="E1293">
            <v>0</v>
          </cell>
          <cell r="F1293">
            <v>0</v>
          </cell>
          <cell r="G1293">
            <v>0</v>
          </cell>
          <cell r="H1293">
            <v>0</v>
          </cell>
          <cell r="I1293">
            <v>0</v>
          </cell>
          <cell r="J1293">
            <v>0</v>
          </cell>
          <cell r="K1293">
            <v>0</v>
          </cell>
        </row>
        <row r="1294">
          <cell r="C1294">
            <v>0</v>
          </cell>
          <cell r="D1294">
            <v>0</v>
          </cell>
          <cell r="E1294">
            <v>0</v>
          </cell>
          <cell r="F1294">
            <v>0</v>
          </cell>
          <cell r="G1294">
            <v>0</v>
          </cell>
          <cell r="H1294">
            <v>0</v>
          </cell>
          <cell r="I1294">
            <v>0</v>
          </cell>
          <cell r="J1294">
            <v>0</v>
          </cell>
          <cell r="K1294">
            <v>0</v>
          </cell>
        </row>
        <row r="1295">
          <cell r="C1295">
            <v>0</v>
          </cell>
          <cell r="D1295">
            <v>0</v>
          </cell>
          <cell r="E1295">
            <v>0</v>
          </cell>
          <cell r="F1295">
            <v>0</v>
          </cell>
          <cell r="G1295">
            <v>0</v>
          </cell>
          <cell r="H1295">
            <v>0</v>
          </cell>
          <cell r="I1295">
            <v>0</v>
          </cell>
          <cell r="J1295">
            <v>0</v>
          </cell>
          <cell r="K1295">
            <v>0</v>
          </cell>
        </row>
        <row r="1296">
          <cell r="C1296">
            <v>0</v>
          </cell>
          <cell r="D1296">
            <v>0</v>
          </cell>
          <cell r="E1296">
            <v>0</v>
          </cell>
          <cell r="F1296">
            <v>0</v>
          </cell>
          <cell r="G1296">
            <v>0</v>
          </cell>
          <cell r="H1296">
            <v>0</v>
          </cell>
          <cell r="I1296">
            <v>0</v>
          </cell>
          <cell r="J1296">
            <v>0</v>
          </cell>
          <cell r="K1296">
            <v>0</v>
          </cell>
        </row>
        <row r="1297">
          <cell r="C1297">
            <v>0</v>
          </cell>
          <cell r="D1297">
            <v>0</v>
          </cell>
          <cell r="E1297">
            <v>0</v>
          </cell>
          <cell r="F1297">
            <v>0</v>
          </cell>
          <cell r="G1297">
            <v>0</v>
          </cell>
          <cell r="H1297">
            <v>0</v>
          </cell>
          <cell r="I1297">
            <v>0</v>
          </cell>
          <cell r="J1297">
            <v>0</v>
          </cell>
          <cell r="K1297">
            <v>0</v>
          </cell>
        </row>
        <row r="1298">
          <cell r="C1298">
            <v>0</v>
          </cell>
          <cell r="D1298">
            <v>0</v>
          </cell>
          <cell r="E1298">
            <v>0</v>
          </cell>
          <cell r="F1298">
            <v>0</v>
          </cell>
          <cell r="G1298">
            <v>0</v>
          </cell>
          <cell r="H1298">
            <v>0</v>
          </cell>
          <cell r="I1298">
            <v>0</v>
          </cell>
          <cell r="J1298">
            <v>0</v>
          </cell>
          <cell r="K1298">
            <v>0</v>
          </cell>
        </row>
        <row r="1299">
          <cell r="C1299">
            <v>0</v>
          </cell>
          <cell r="D1299">
            <v>0</v>
          </cell>
          <cell r="E1299">
            <v>0</v>
          </cell>
          <cell r="F1299">
            <v>0</v>
          </cell>
          <cell r="G1299">
            <v>0</v>
          </cell>
          <cell r="H1299">
            <v>0</v>
          </cell>
          <cell r="I1299">
            <v>0</v>
          </cell>
          <cell r="J1299">
            <v>0</v>
          </cell>
          <cell r="K1299">
            <v>0</v>
          </cell>
        </row>
        <row r="1300">
          <cell r="C1300">
            <v>0</v>
          </cell>
          <cell r="D1300">
            <v>0</v>
          </cell>
          <cell r="E1300">
            <v>0</v>
          </cell>
          <cell r="F1300">
            <v>0</v>
          </cell>
          <cell r="G1300">
            <v>0</v>
          </cell>
          <cell r="H1300">
            <v>0</v>
          </cell>
          <cell r="I1300">
            <v>0</v>
          </cell>
          <cell r="J1300">
            <v>0</v>
          </cell>
          <cell r="K1300">
            <v>0</v>
          </cell>
        </row>
        <row r="1301">
          <cell r="C1301">
            <v>0</v>
          </cell>
          <cell r="D1301">
            <v>0</v>
          </cell>
          <cell r="E1301">
            <v>0</v>
          </cell>
          <cell r="F1301">
            <v>0</v>
          </cell>
          <cell r="G1301">
            <v>0</v>
          </cell>
          <cell r="H1301">
            <v>0</v>
          </cell>
          <cell r="I1301">
            <v>0</v>
          </cell>
          <cell r="J1301">
            <v>0</v>
          </cell>
          <cell r="K1301">
            <v>0</v>
          </cell>
        </row>
        <row r="1302">
          <cell r="C1302">
            <v>0</v>
          </cell>
          <cell r="D1302">
            <v>0</v>
          </cell>
          <cell r="E1302">
            <v>0</v>
          </cell>
          <cell r="F1302">
            <v>0</v>
          </cell>
          <cell r="G1302">
            <v>0</v>
          </cell>
          <cell r="H1302">
            <v>0</v>
          </cell>
          <cell r="I1302">
            <v>0</v>
          </cell>
          <cell r="J1302">
            <v>0</v>
          </cell>
          <cell r="K1302">
            <v>0</v>
          </cell>
        </row>
        <row r="1303">
          <cell r="C1303">
            <v>0</v>
          </cell>
          <cell r="D1303">
            <v>0</v>
          </cell>
          <cell r="E1303">
            <v>0</v>
          </cell>
          <cell r="F1303">
            <v>0</v>
          </cell>
          <cell r="G1303">
            <v>0</v>
          </cell>
          <cell r="H1303">
            <v>0</v>
          </cell>
          <cell r="I1303">
            <v>0</v>
          </cell>
          <cell r="J1303">
            <v>0</v>
          </cell>
          <cell r="K1303">
            <v>0</v>
          </cell>
        </row>
        <row r="1304">
          <cell r="C1304">
            <v>0</v>
          </cell>
          <cell r="D1304">
            <v>0</v>
          </cell>
          <cell r="E1304">
            <v>0</v>
          </cell>
          <cell r="F1304">
            <v>0</v>
          </cell>
          <cell r="G1304">
            <v>0</v>
          </cell>
          <cell r="H1304">
            <v>0</v>
          </cell>
          <cell r="I1304">
            <v>0</v>
          </cell>
          <cell r="J1304">
            <v>0</v>
          </cell>
          <cell r="K1304">
            <v>0</v>
          </cell>
        </row>
        <row r="1305">
          <cell r="C1305">
            <v>0</v>
          </cell>
          <cell r="D1305">
            <v>0</v>
          </cell>
          <cell r="E1305">
            <v>0</v>
          </cell>
          <cell r="F1305">
            <v>0</v>
          </cell>
          <cell r="G1305">
            <v>0</v>
          </cell>
          <cell r="H1305">
            <v>0</v>
          </cell>
          <cell r="I1305">
            <v>0</v>
          </cell>
          <cell r="J1305">
            <v>0</v>
          </cell>
          <cell r="K1305">
            <v>0</v>
          </cell>
        </row>
        <row r="1306">
          <cell r="C1306">
            <v>0</v>
          </cell>
          <cell r="D1306">
            <v>0</v>
          </cell>
          <cell r="E1306">
            <v>0</v>
          </cell>
          <cell r="F1306">
            <v>0</v>
          </cell>
          <cell r="G1306">
            <v>0</v>
          </cell>
          <cell r="H1306">
            <v>0</v>
          </cell>
          <cell r="I1306">
            <v>0</v>
          </cell>
          <cell r="J1306">
            <v>0</v>
          </cell>
          <cell r="K1306">
            <v>0</v>
          </cell>
        </row>
        <row r="1307">
          <cell r="C1307">
            <v>0</v>
          </cell>
          <cell r="D1307">
            <v>0</v>
          </cell>
          <cell r="E1307">
            <v>0</v>
          </cell>
          <cell r="F1307">
            <v>0</v>
          </cell>
          <cell r="G1307">
            <v>0</v>
          </cell>
          <cell r="H1307">
            <v>0</v>
          </cell>
          <cell r="I1307">
            <v>0</v>
          </cell>
          <cell r="J1307">
            <v>0</v>
          </cell>
          <cell r="K1307">
            <v>0</v>
          </cell>
        </row>
        <row r="1308">
          <cell r="C1308">
            <v>0</v>
          </cell>
          <cell r="D1308">
            <v>0</v>
          </cell>
          <cell r="E1308">
            <v>0</v>
          </cell>
          <cell r="F1308">
            <v>0</v>
          </cell>
          <cell r="G1308">
            <v>0</v>
          </cell>
          <cell r="H1308">
            <v>0</v>
          </cell>
          <cell r="I1308">
            <v>0</v>
          </cell>
          <cell r="J1308">
            <v>0</v>
          </cell>
          <cell r="K1308">
            <v>0</v>
          </cell>
        </row>
        <row r="1309">
          <cell r="C1309">
            <v>0</v>
          </cell>
          <cell r="D1309">
            <v>0</v>
          </cell>
          <cell r="E1309">
            <v>0</v>
          </cell>
          <cell r="F1309">
            <v>0</v>
          </cell>
          <cell r="G1309">
            <v>0</v>
          </cell>
          <cell r="H1309">
            <v>0</v>
          </cell>
          <cell r="I1309">
            <v>0</v>
          </cell>
          <cell r="J1309">
            <v>0</v>
          </cell>
          <cell r="K1309">
            <v>0</v>
          </cell>
        </row>
        <row r="1310">
          <cell r="C1310">
            <v>0</v>
          </cell>
          <cell r="D1310">
            <v>0</v>
          </cell>
          <cell r="E1310">
            <v>0</v>
          </cell>
          <cell r="F1310">
            <v>0</v>
          </cell>
          <cell r="G1310">
            <v>0</v>
          </cell>
          <cell r="H1310">
            <v>0</v>
          </cell>
          <cell r="I1310">
            <v>0</v>
          </cell>
          <cell r="J1310">
            <v>0</v>
          </cell>
          <cell r="K1310">
            <v>0</v>
          </cell>
        </row>
        <row r="1311">
          <cell r="C1311">
            <v>0</v>
          </cell>
          <cell r="D1311">
            <v>0</v>
          </cell>
          <cell r="E1311">
            <v>0</v>
          </cell>
          <cell r="F1311">
            <v>0</v>
          </cell>
          <cell r="G1311">
            <v>0</v>
          </cell>
          <cell r="H1311">
            <v>0</v>
          </cell>
          <cell r="I1311">
            <v>0</v>
          </cell>
          <cell r="J1311">
            <v>0</v>
          </cell>
          <cell r="K1311">
            <v>0</v>
          </cell>
        </row>
        <row r="1312">
          <cell r="C1312">
            <v>0</v>
          </cell>
          <cell r="D1312">
            <v>0</v>
          </cell>
          <cell r="E1312">
            <v>0</v>
          </cell>
          <cell r="F1312">
            <v>0</v>
          </cell>
          <cell r="G1312">
            <v>0</v>
          </cell>
          <cell r="H1312">
            <v>0</v>
          </cell>
          <cell r="I1312">
            <v>0</v>
          </cell>
          <cell r="J1312">
            <v>0</v>
          </cell>
          <cell r="K1312">
            <v>0</v>
          </cell>
        </row>
        <row r="1313">
          <cell r="C1313">
            <v>0</v>
          </cell>
          <cell r="D1313">
            <v>0</v>
          </cell>
          <cell r="E1313">
            <v>0</v>
          </cell>
          <cell r="F1313">
            <v>0</v>
          </cell>
          <cell r="G1313">
            <v>0</v>
          </cell>
          <cell r="H1313">
            <v>0</v>
          </cell>
          <cell r="I1313">
            <v>0</v>
          </cell>
          <cell r="J1313">
            <v>0</v>
          </cell>
          <cell r="K1313">
            <v>0</v>
          </cell>
        </row>
        <row r="1314">
          <cell r="C1314">
            <v>0</v>
          </cell>
          <cell r="D1314">
            <v>0</v>
          </cell>
          <cell r="E1314">
            <v>0</v>
          </cell>
          <cell r="F1314">
            <v>0</v>
          </cell>
          <cell r="G1314">
            <v>0</v>
          </cell>
          <cell r="H1314">
            <v>0</v>
          </cell>
          <cell r="I1314">
            <v>0</v>
          </cell>
          <cell r="J1314">
            <v>0</v>
          </cell>
          <cell r="K1314">
            <v>0</v>
          </cell>
        </row>
        <row r="1315">
          <cell r="C1315">
            <v>0</v>
          </cell>
          <cell r="D1315">
            <v>0</v>
          </cell>
          <cell r="E1315">
            <v>0</v>
          </cell>
          <cell r="F1315">
            <v>0</v>
          </cell>
          <cell r="G1315">
            <v>0</v>
          </cell>
          <cell r="H1315">
            <v>0</v>
          </cell>
          <cell r="I1315">
            <v>0</v>
          </cell>
          <cell r="J1315">
            <v>0</v>
          </cell>
          <cell r="K1315">
            <v>0</v>
          </cell>
        </row>
        <row r="1316">
          <cell r="C1316">
            <v>0</v>
          </cell>
          <cell r="D1316">
            <v>0</v>
          </cell>
          <cell r="E1316">
            <v>0</v>
          </cell>
          <cell r="F1316">
            <v>0</v>
          </cell>
          <cell r="G1316">
            <v>0</v>
          </cell>
          <cell r="H1316">
            <v>0</v>
          </cell>
          <cell r="I1316">
            <v>0</v>
          </cell>
          <cell r="J1316">
            <v>0</v>
          </cell>
          <cell r="K1316">
            <v>0</v>
          </cell>
        </row>
        <row r="1317">
          <cell r="C1317">
            <v>0</v>
          </cell>
          <cell r="D1317">
            <v>0</v>
          </cell>
          <cell r="E1317">
            <v>0</v>
          </cell>
          <cell r="F1317">
            <v>0</v>
          </cell>
          <cell r="G1317">
            <v>0</v>
          </cell>
          <cell r="H1317">
            <v>0</v>
          </cell>
          <cell r="I1317">
            <v>0</v>
          </cell>
          <cell r="J1317">
            <v>0</v>
          </cell>
          <cell r="K1317">
            <v>0</v>
          </cell>
        </row>
        <row r="1318">
          <cell r="C1318">
            <v>0</v>
          </cell>
          <cell r="D1318">
            <v>0</v>
          </cell>
          <cell r="E1318">
            <v>0</v>
          </cell>
          <cell r="F1318">
            <v>0</v>
          </cell>
          <cell r="G1318">
            <v>0</v>
          </cell>
          <cell r="H1318">
            <v>0</v>
          </cell>
          <cell r="I1318">
            <v>0</v>
          </cell>
          <cell r="J1318">
            <v>0</v>
          </cell>
          <cell r="K1318">
            <v>0</v>
          </cell>
        </row>
        <row r="1319">
          <cell r="C1319">
            <v>0</v>
          </cell>
          <cell r="D1319">
            <v>0</v>
          </cell>
          <cell r="E1319">
            <v>0</v>
          </cell>
          <cell r="F1319">
            <v>0</v>
          </cell>
          <cell r="G1319">
            <v>0</v>
          </cell>
          <cell r="H1319">
            <v>0</v>
          </cell>
          <cell r="I1319">
            <v>0</v>
          </cell>
          <cell r="J1319">
            <v>0</v>
          </cell>
          <cell r="K1319">
            <v>0</v>
          </cell>
        </row>
        <row r="1320">
          <cell r="C1320">
            <v>0</v>
          </cell>
          <cell r="D1320">
            <v>0</v>
          </cell>
          <cell r="E1320">
            <v>0</v>
          </cell>
          <cell r="F1320">
            <v>0</v>
          </cell>
          <cell r="G1320">
            <v>0</v>
          </cell>
          <cell r="H1320">
            <v>0</v>
          </cell>
          <cell r="I1320">
            <v>0</v>
          </cell>
          <cell r="J1320">
            <v>0</v>
          </cell>
          <cell r="K1320">
            <v>0</v>
          </cell>
        </row>
        <row r="1321">
          <cell r="C1321">
            <v>0</v>
          </cell>
          <cell r="D1321">
            <v>0</v>
          </cell>
          <cell r="E1321">
            <v>0</v>
          </cell>
          <cell r="F1321">
            <v>0</v>
          </cell>
          <cell r="G1321">
            <v>0</v>
          </cell>
          <cell r="H1321">
            <v>0</v>
          </cell>
          <cell r="I1321">
            <v>0</v>
          </cell>
          <cell r="J1321">
            <v>0</v>
          </cell>
          <cell r="K1321">
            <v>0</v>
          </cell>
        </row>
        <row r="1322">
          <cell r="C1322">
            <v>0</v>
          </cell>
          <cell r="D1322">
            <v>0</v>
          </cell>
          <cell r="E1322">
            <v>0</v>
          </cell>
          <cell r="F1322">
            <v>0</v>
          </cell>
          <cell r="G1322">
            <v>0</v>
          </cell>
          <cell r="H1322">
            <v>0</v>
          </cell>
          <cell r="I1322">
            <v>0</v>
          </cell>
          <cell r="J1322">
            <v>0</v>
          </cell>
          <cell r="K1322">
            <v>0</v>
          </cell>
        </row>
        <row r="1323">
          <cell r="C1323">
            <v>0</v>
          </cell>
          <cell r="D1323">
            <v>0</v>
          </cell>
          <cell r="E1323">
            <v>0</v>
          </cell>
          <cell r="F1323">
            <v>0</v>
          </cell>
          <cell r="G1323">
            <v>0</v>
          </cell>
          <cell r="H1323">
            <v>0</v>
          </cell>
          <cell r="I1323">
            <v>0</v>
          </cell>
          <cell r="J1323">
            <v>0</v>
          </cell>
          <cell r="K1323">
            <v>0</v>
          </cell>
        </row>
        <row r="1324">
          <cell r="C1324">
            <v>0</v>
          </cell>
          <cell r="D1324">
            <v>0</v>
          </cell>
          <cell r="E1324">
            <v>0</v>
          </cell>
          <cell r="F1324">
            <v>0</v>
          </cell>
          <cell r="G1324">
            <v>0</v>
          </cell>
          <cell r="H1324">
            <v>0</v>
          </cell>
          <cell r="I1324">
            <v>0</v>
          </cell>
          <cell r="J1324">
            <v>0</v>
          </cell>
          <cell r="K1324">
            <v>0</v>
          </cell>
        </row>
        <row r="1325">
          <cell r="C1325">
            <v>0</v>
          </cell>
          <cell r="D1325">
            <v>0</v>
          </cell>
          <cell r="E1325">
            <v>0</v>
          </cell>
          <cell r="F1325">
            <v>0</v>
          </cell>
          <cell r="G1325">
            <v>0</v>
          </cell>
          <cell r="H1325">
            <v>0</v>
          </cell>
          <cell r="I1325">
            <v>0</v>
          </cell>
          <cell r="J1325">
            <v>0</v>
          </cell>
          <cell r="K1325">
            <v>0</v>
          </cell>
        </row>
        <row r="1326">
          <cell r="C1326">
            <v>0</v>
          </cell>
          <cell r="D1326">
            <v>0</v>
          </cell>
          <cell r="E1326">
            <v>0</v>
          </cell>
          <cell r="F1326">
            <v>0</v>
          </cell>
          <cell r="G1326">
            <v>0</v>
          </cell>
          <cell r="H1326">
            <v>0</v>
          </cell>
          <cell r="I1326">
            <v>0</v>
          </cell>
          <cell r="J1326">
            <v>0</v>
          </cell>
          <cell r="K1326">
            <v>0</v>
          </cell>
        </row>
        <row r="1327">
          <cell r="C1327">
            <v>0</v>
          </cell>
          <cell r="D1327">
            <v>0</v>
          </cell>
          <cell r="E1327">
            <v>0</v>
          </cell>
          <cell r="F1327">
            <v>0</v>
          </cell>
          <cell r="G1327">
            <v>0</v>
          </cell>
          <cell r="H1327">
            <v>0</v>
          </cell>
          <cell r="I1327">
            <v>0</v>
          </cell>
          <cell r="J1327">
            <v>0</v>
          </cell>
          <cell r="K1327">
            <v>0</v>
          </cell>
        </row>
        <row r="1328">
          <cell r="C1328">
            <v>0</v>
          </cell>
          <cell r="D1328">
            <v>0</v>
          </cell>
          <cell r="E1328">
            <v>0</v>
          </cell>
          <cell r="F1328">
            <v>0</v>
          </cell>
          <cell r="G1328">
            <v>0</v>
          </cell>
          <cell r="H1328">
            <v>0</v>
          </cell>
          <cell r="I1328">
            <v>0</v>
          </cell>
          <cell r="J1328">
            <v>0</v>
          </cell>
          <cell r="K1328">
            <v>0</v>
          </cell>
        </row>
        <row r="1329">
          <cell r="C1329">
            <v>0</v>
          </cell>
          <cell r="D1329">
            <v>0</v>
          </cell>
          <cell r="E1329">
            <v>0</v>
          </cell>
          <cell r="F1329">
            <v>0</v>
          </cell>
          <cell r="G1329">
            <v>0</v>
          </cell>
          <cell r="H1329">
            <v>0</v>
          </cell>
          <cell r="I1329">
            <v>0</v>
          </cell>
          <cell r="J1329">
            <v>0</v>
          </cell>
          <cell r="K1329">
            <v>0</v>
          </cell>
        </row>
        <row r="1330">
          <cell r="C1330">
            <v>0</v>
          </cell>
          <cell r="D1330">
            <v>0</v>
          </cell>
          <cell r="E1330">
            <v>0</v>
          </cell>
          <cell r="F1330">
            <v>0</v>
          </cell>
          <cell r="G1330">
            <v>0</v>
          </cell>
          <cell r="H1330">
            <v>0</v>
          </cell>
          <cell r="I1330">
            <v>0</v>
          </cell>
          <cell r="J1330">
            <v>0</v>
          </cell>
          <cell r="K1330">
            <v>0</v>
          </cell>
        </row>
        <row r="1331">
          <cell r="C1331">
            <v>0</v>
          </cell>
          <cell r="D1331">
            <v>0</v>
          </cell>
          <cell r="E1331">
            <v>0</v>
          </cell>
          <cell r="F1331">
            <v>0</v>
          </cell>
          <cell r="G1331">
            <v>0</v>
          </cell>
          <cell r="H1331">
            <v>0</v>
          </cell>
          <cell r="I1331">
            <v>0</v>
          </cell>
          <cell r="J1331">
            <v>0</v>
          </cell>
          <cell r="K1331">
            <v>0</v>
          </cell>
        </row>
        <row r="1332">
          <cell r="C1332">
            <v>0</v>
          </cell>
          <cell r="D1332">
            <v>0</v>
          </cell>
          <cell r="E1332">
            <v>0</v>
          </cell>
          <cell r="F1332">
            <v>0</v>
          </cell>
          <cell r="G1332">
            <v>0</v>
          </cell>
          <cell r="H1332">
            <v>0</v>
          </cell>
          <cell r="I1332">
            <v>0</v>
          </cell>
          <cell r="J1332">
            <v>0</v>
          </cell>
          <cell r="K1332">
            <v>0</v>
          </cell>
        </row>
        <row r="1333">
          <cell r="C1333">
            <v>0</v>
          </cell>
          <cell r="D1333">
            <v>0</v>
          </cell>
          <cell r="E1333">
            <v>0</v>
          </cell>
          <cell r="F1333">
            <v>0</v>
          </cell>
          <cell r="G1333">
            <v>0</v>
          </cell>
          <cell r="H1333">
            <v>0</v>
          </cell>
          <cell r="I1333">
            <v>0</v>
          </cell>
          <cell r="J1333">
            <v>0</v>
          </cell>
          <cell r="K1333">
            <v>0</v>
          </cell>
        </row>
        <row r="1334">
          <cell r="C1334">
            <v>0</v>
          </cell>
          <cell r="D1334">
            <v>0</v>
          </cell>
          <cell r="E1334">
            <v>0</v>
          </cell>
          <cell r="F1334">
            <v>0</v>
          </cell>
          <cell r="G1334">
            <v>0</v>
          </cell>
          <cell r="H1334">
            <v>0</v>
          </cell>
          <cell r="I1334">
            <v>0</v>
          </cell>
          <cell r="J1334">
            <v>0</v>
          </cell>
          <cell r="K1334">
            <v>0</v>
          </cell>
        </row>
        <row r="1335">
          <cell r="C1335">
            <v>0</v>
          </cell>
          <cell r="D1335">
            <v>0</v>
          </cell>
          <cell r="E1335">
            <v>0</v>
          </cell>
          <cell r="F1335">
            <v>0</v>
          </cell>
          <cell r="G1335">
            <v>0</v>
          </cell>
          <cell r="H1335">
            <v>0</v>
          </cell>
          <cell r="I1335">
            <v>0</v>
          </cell>
          <cell r="J1335">
            <v>0</v>
          </cell>
          <cell r="K1335">
            <v>0</v>
          </cell>
        </row>
        <row r="1336">
          <cell r="C1336">
            <v>0</v>
          </cell>
          <cell r="D1336">
            <v>0</v>
          </cell>
          <cell r="E1336">
            <v>0</v>
          </cell>
          <cell r="F1336">
            <v>0</v>
          </cell>
          <cell r="G1336">
            <v>0</v>
          </cell>
          <cell r="H1336">
            <v>0</v>
          </cell>
          <cell r="I1336">
            <v>0</v>
          </cell>
          <cell r="J1336">
            <v>0</v>
          </cell>
          <cell r="K1336">
            <v>0</v>
          </cell>
        </row>
        <row r="1337">
          <cell r="C1337">
            <v>0</v>
          </cell>
          <cell r="D1337">
            <v>0</v>
          </cell>
          <cell r="E1337">
            <v>0</v>
          </cell>
          <cell r="F1337">
            <v>0</v>
          </cell>
          <cell r="G1337">
            <v>0</v>
          </cell>
          <cell r="H1337">
            <v>0</v>
          </cell>
          <cell r="I1337">
            <v>0</v>
          </cell>
          <cell r="J1337">
            <v>0</v>
          </cell>
          <cell r="K1337">
            <v>0</v>
          </cell>
        </row>
        <row r="1338">
          <cell r="C1338">
            <v>0</v>
          </cell>
          <cell r="D1338">
            <v>0</v>
          </cell>
          <cell r="E1338">
            <v>0</v>
          </cell>
          <cell r="F1338">
            <v>0</v>
          </cell>
          <cell r="G1338">
            <v>0</v>
          </cell>
          <cell r="H1338">
            <v>0</v>
          </cell>
          <cell r="I1338">
            <v>0</v>
          </cell>
          <cell r="J1338">
            <v>0</v>
          </cell>
          <cell r="K1338">
            <v>0</v>
          </cell>
        </row>
        <row r="1339">
          <cell r="C1339">
            <v>0</v>
          </cell>
          <cell r="D1339">
            <v>0</v>
          </cell>
          <cell r="E1339">
            <v>0</v>
          </cell>
          <cell r="F1339">
            <v>0</v>
          </cell>
          <cell r="G1339">
            <v>0</v>
          </cell>
          <cell r="H1339">
            <v>0</v>
          </cell>
          <cell r="I1339">
            <v>0</v>
          </cell>
          <cell r="J1339">
            <v>0</v>
          </cell>
          <cell r="K1339">
            <v>0</v>
          </cell>
        </row>
        <row r="1340">
          <cell r="C1340">
            <v>0</v>
          </cell>
          <cell r="D1340">
            <v>0</v>
          </cell>
          <cell r="E1340">
            <v>0</v>
          </cell>
          <cell r="F1340">
            <v>0</v>
          </cell>
          <cell r="G1340">
            <v>0</v>
          </cell>
          <cell r="H1340">
            <v>0</v>
          </cell>
          <cell r="I1340">
            <v>0</v>
          </cell>
          <cell r="J1340">
            <v>0</v>
          </cell>
          <cell r="K1340">
            <v>0</v>
          </cell>
        </row>
        <row r="1341">
          <cell r="C1341">
            <v>0</v>
          </cell>
          <cell r="D1341">
            <v>0</v>
          </cell>
          <cell r="E1341">
            <v>0</v>
          </cell>
          <cell r="F1341">
            <v>0</v>
          </cell>
          <cell r="G1341">
            <v>0</v>
          </cell>
          <cell r="H1341">
            <v>0</v>
          </cell>
          <cell r="I1341">
            <v>0</v>
          </cell>
          <cell r="J1341">
            <v>0</v>
          </cell>
          <cell r="K1341">
            <v>0</v>
          </cell>
        </row>
        <row r="1342">
          <cell r="C1342">
            <v>0</v>
          </cell>
          <cell r="D1342">
            <v>0</v>
          </cell>
          <cell r="E1342">
            <v>0</v>
          </cell>
          <cell r="F1342">
            <v>0</v>
          </cell>
          <cell r="G1342">
            <v>0</v>
          </cell>
          <cell r="H1342">
            <v>0</v>
          </cell>
          <cell r="I1342">
            <v>0</v>
          </cell>
          <cell r="J1342">
            <v>0</v>
          </cell>
          <cell r="K1342">
            <v>0</v>
          </cell>
        </row>
        <row r="1343">
          <cell r="C1343">
            <v>0</v>
          </cell>
          <cell r="D1343">
            <v>0</v>
          </cell>
          <cell r="E1343">
            <v>0</v>
          </cell>
          <cell r="F1343">
            <v>0</v>
          </cell>
          <cell r="G1343">
            <v>0</v>
          </cell>
          <cell r="H1343">
            <v>0</v>
          </cell>
          <cell r="I1343">
            <v>0</v>
          </cell>
          <cell r="J1343">
            <v>0</v>
          </cell>
          <cell r="K1343">
            <v>0</v>
          </cell>
        </row>
        <row r="1344">
          <cell r="C1344">
            <v>0</v>
          </cell>
          <cell r="D1344">
            <v>0</v>
          </cell>
          <cell r="E1344">
            <v>0</v>
          </cell>
          <cell r="F1344">
            <v>0</v>
          </cell>
          <cell r="G1344">
            <v>0</v>
          </cell>
          <cell r="H1344">
            <v>0</v>
          </cell>
          <cell r="I1344">
            <v>0</v>
          </cell>
          <cell r="J1344">
            <v>0</v>
          </cell>
          <cell r="K1344">
            <v>0</v>
          </cell>
        </row>
        <row r="1345">
          <cell r="C1345">
            <v>0</v>
          </cell>
          <cell r="D1345">
            <v>0</v>
          </cell>
          <cell r="E1345">
            <v>0</v>
          </cell>
          <cell r="F1345">
            <v>0</v>
          </cell>
          <cell r="G1345">
            <v>0</v>
          </cell>
          <cell r="H1345">
            <v>0</v>
          </cell>
          <cell r="I1345">
            <v>0</v>
          </cell>
          <cell r="J1345">
            <v>0</v>
          </cell>
          <cell r="K1345">
            <v>0</v>
          </cell>
        </row>
        <row r="1346">
          <cell r="C1346">
            <v>0</v>
          </cell>
          <cell r="D1346">
            <v>0</v>
          </cell>
          <cell r="E1346">
            <v>0</v>
          </cell>
          <cell r="F1346">
            <v>0</v>
          </cell>
          <cell r="G1346">
            <v>0</v>
          </cell>
          <cell r="H1346">
            <v>0</v>
          </cell>
          <cell r="I1346">
            <v>0</v>
          </cell>
          <cell r="J1346">
            <v>0</v>
          </cell>
          <cell r="K1346">
            <v>0</v>
          </cell>
        </row>
        <row r="1347">
          <cell r="C1347">
            <v>0</v>
          </cell>
          <cell r="D1347">
            <v>0</v>
          </cell>
          <cell r="E1347">
            <v>0</v>
          </cell>
          <cell r="F1347">
            <v>0</v>
          </cell>
          <cell r="G1347">
            <v>0</v>
          </cell>
          <cell r="H1347">
            <v>0</v>
          </cell>
          <cell r="I1347">
            <v>0</v>
          </cell>
          <cell r="J1347">
            <v>0</v>
          </cell>
          <cell r="K1347">
            <v>0</v>
          </cell>
        </row>
        <row r="1348">
          <cell r="C1348">
            <v>0</v>
          </cell>
          <cell r="D1348">
            <v>0</v>
          </cell>
          <cell r="E1348">
            <v>0</v>
          </cell>
          <cell r="F1348">
            <v>0</v>
          </cell>
          <cell r="G1348">
            <v>0</v>
          </cell>
          <cell r="H1348">
            <v>0</v>
          </cell>
          <cell r="I1348">
            <v>0</v>
          </cell>
          <cell r="J1348">
            <v>0</v>
          </cell>
          <cell r="K1348">
            <v>0</v>
          </cell>
        </row>
        <row r="1349">
          <cell r="C1349">
            <v>0</v>
          </cell>
          <cell r="D1349">
            <v>0</v>
          </cell>
          <cell r="E1349">
            <v>0</v>
          </cell>
          <cell r="F1349">
            <v>0</v>
          </cell>
          <cell r="G1349">
            <v>0</v>
          </cell>
          <cell r="H1349">
            <v>0</v>
          </cell>
          <cell r="I1349">
            <v>0</v>
          </cell>
          <cell r="J1349">
            <v>0</v>
          </cell>
          <cell r="K1349">
            <v>0</v>
          </cell>
        </row>
        <row r="1350">
          <cell r="C1350">
            <v>0</v>
          </cell>
          <cell r="D1350">
            <v>0</v>
          </cell>
          <cell r="E1350">
            <v>0</v>
          </cell>
          <cell r="F1350">
            <v>0</v>
          </cell>
          <cell r="G1350">
            <v>0</v>
          </cell>
          <cell r="H1350">
            <v>0</v>
          </cell>
          <cell r="I1350">
            <v>0</v>
          </cell>
          <cell r="J1350">
            <v>0</v>
          </cell>
          <cell r="K1350">
            <v>0</v>
          </cell>
        </row>
        <row r="1351">
          <cell r="C1351">
            <v>0</v>
          </cell>
          <cell r="D1351">
            <v>0</v>
          </cell>
          <cell r="E1351">
            <v>0</v>
          </cell>
          <cell r="F1351">
            <v>0</v>
          </cell>
          <cell r="G1351">
            <v>0</v>
          </cell>
          <cell r="H1351">
            <v>0</v>
          </cell>
          <cell r="I1351">
            <v>0</v>
          </cell>
          <cell r="J1351">
            <v>0</v>
          </cell>
          <cell r="K1351">
            <v>0</v>
          </cell>
        </row>
        <row r="1352">
          <cell r="C1352">
            <v>0</v>
          </cell>
          <cell r="D1352">
            <v>0</v>
          </cell>
          <cell r="E1352">
            <v>0</v>
          </cell>
          <cell r="F1352">
            <v>0</v>
          </cell>
          <cell r="G1352">
            <v>0</v>
          </cell>
          <cell r="H1352">
            <v>0</v>
          </cell>
          <cell r="I1352">
            <v>0</v>
          </cell>
          <cell r="J1352">
            <v>0</v>
          </cell>
          <cell r="K1352">
            <v>0</v>
          </cell>
        </row>
        <row r="1353">
          <cell r="C1353">
            <v>0</v>
          </cell>
          <cell r="D1353">
            <v>0</v>
          </cell>
          <cell r="E1353">
            <v>0</v>
          </cell>
          <cell r="F1353">
            <v>0</v>
          </cell>
          <cell r="G1353">
            <v>0</v>
          </cell>
          <cell r="H1353">
            <v>0</v>
          </cell>
          <cell r="I1353">
            <v>0</v>
          </cell>
          <cell r="J1353">
            <v>0</v>
          </cell>
          <cell r="K1353">
            <v>0</v>
          </cell>
        </row>
        <row r="1354">
          <cell r="C1354">
            <v>0</v>
          </cell>
          <cell r="D1354">
            <v>0</v>
          </cell>
          <cell r="E1354">
            <v>0</v>
          </cell>
          <cell r="F1354">
            <v>0</v>
          </cell>
          <cell r="G1354">
            <v>0</v>
          </cell>
          <cell r="H1354">
            <v>0</v>
          </cell>
          <cell r="I1354">
            <v>0</v>
          </cell>
          <cell r="J1354">
            <v>0</v>
          </cell>
          <cell r="K1354">
            <v>0</v>
          </cell>
        </row>
        <row r="1355">
          <cell r="C1355">
            <v>0</v>
          </cell>
          <cell r="D1355">
            <v>0</v>
          </cell>
          <cell r="E1355">
            <v>0</v>
          </cell>
          <cell r="F1355">
            <v>0</v>
          </cell>
          <cell r="G1355">
            <v>0</v>
          </cell>
          <cell r="H1355">
            <v>0</v>
          </cell>
          <cell r="I1355">
            <v>0</v>
          </cell>
          <cell r="J1355">
            <v>0</v>
          </cell>
          <cell r="K1355">
            <v>0</v>
          </cell>
        </row>
        <row r="1356">
          <cell r="C1356">
            <v>0</v>
          </cell>
          <cell r="D1356">
            <v>0</v>
          </cell>
          <cell r="E1356">
            <v>0</v>
          </cell>
          <cell r="F1356">
            <v>0</v>
          </cell>
          <cell r="G1356">
            <v>0</v>
          </cell>
          <cell r="H1356">
            <v>0</v>
          </cell>
          <cell r="I1356">
            <v>0</v>
          </cell>
          <cell r="J1356">
            <v>0</v>
          </cell>
          <cell r="K1356">
            <v>0</v>
          </cell>
        </row>
        <row r="1357">
          <cell r="C1357">
            <v>0</v>
          </cell>
          <cell r="D1357">
            <v>0</v>
          </cell>
          <cell r="E1357">
            <v>0</v>
          </cell>
          <cell r="F1357">
            <v>0</v>
          </cell>
          <cell r="G1357">
            <v>0</v>
          </cell>
          <cell r="H1357">
            <v>0</v>
          </cell>
          <cell r="I1357">
            <v>0</v>
          </cell>
          <cell r="J1357">
            <v>0</v>
          </cell>
          <cell r="K1357">
            <v>0</v>
          </cell>
        </row>
        <row r="1358">
          <cell r="C1358">
            <v>0</v>
          </cell>
          <cell r="D1358">
            <v>0</v>
          </cell>
          <cell r="E1358">
            <v>0</v>
          </cell>
          <cell r="F1358">
            <v>0</v>
          </cell>
          <cell r="G1358">
            <v>0</v>
          </cell>
          <cell r="H1358">
            <v>0</v>
          </cell>
          <cell r="I1358">
            <v>0</v>
          </cell>
          <cell r="J1358">
            <v>0</v>
          </cell>
          <cell r="K1358">
            <v>0</v>
          </cell>
        </row>
        <row r="1359">
          <cell r="C1359">
            <v>0</v>
          </cell>
          <cell r="D1359">
            <v>0</v>
          </cell>
          <cell r="E1359">
            <v>0</v>
          </cell>
          <cell r="F1359">
            <v>0</v>
          </cell>
          <cell r="G1359">
            <v>0</v>
          </cell>
          <cell r="H1359">
            <v>0</v>
          </cell>
          <cell r="I1359">
            <v>0</v>
          </cell>
          <cell r="J1359">
            <v>0</v>
          </cell>
          <cell r="K1359">
            <v>0</v>
          </cell>
        </row>
        <row r="1360">
          <cell r="C1360">
            <v>0</v>
          </cell>
          <cell r="D1360">
            <v>0</v>
          </cell>
          <cell r="E1360">
            <v>0</v>
          </cell>
          <cell r="F1360">
            <v>0</v>
          </cell>
          <cell r="G1360">
            <v>0</v>
          </cell>
          <cell r="H1360">
            <v>0</v>
          </cell>
          <cell r="I1360">
            <v>0</v>
          </cell>
          <cell r="J1360">
            <v>0</v>
          </cell>
          <cell r="K1360">
            <v>0</v>
          </cell>
        </row>
        <row r="1361">
          <cell r="C1361">
            <v>0</v>
          </cell>
          <cell r="D1361">
            <v>0</v>
          </cell>
          <cell r="E1361">
            <v>0</v>
          </cell>
          <cell r="F1361">
            <v>0</v>
          </cell>
          <cell r="G1361">
            <v>0</v>
          </cell>
          <cell r="H1361">
            <v>0</v>
          </cell>
          <cell r="I1361">
            <v>0</v>
          </cell>
          <cell r="J1361">
            <v>0</v>
          </cell>
          <cell r="K1361">
            <v>0</v>
          </cell>
        </row>
        <row r="1362">
          <cell r="C1362">
            <v>0</v>
          </cell>
          <cell r="D1362">
            <v>0</v>
          </cell>
          <cell r="E1362">
            <v>0</v>
          </cell>
          <cell r="F1362">
            <v>0</v>
          </cell>
          <cell r="G1362">
            <v>0</v>
          </cell>
          <cell r="H1362">
            <v>0</v>
          </cell>
          <cell r="I1362">
            <v>0</v>
          </cell>
          <cell r="J1362">
            <v>0</v>
          </cell>
          <cell r="K1362">
            <v>0</v>
          </cell>
        </row>
        <row r="1363">
          <cell r="C1363">
            <v>0</v>
          </cell>
          <cell r="D1363">
            <v>0</v>
          </cell>
          <cell r="E1363">
            <v>0</v>
          </cell>
          <cell r="F1363">
            <v>0</v>
          </cell>
          <cell r="G1363">
            <v>0</v>
          </cell>
          <cell r="H1363">
            <v>0</v>
          </cell>
          <cell r="I1363">
            <v>0</v>
          </cell>
          <cell r="J1363">
            <v>0</v>
          </cell>
          <cell r="K1363">
            <v>0</v>
          </cell>
        </row>
        <row r="1364">
          <cell r="C1364">
            <v>0</v>
          </cell>
          <cell r="D1364">
            <v>0</v>
          </cell>
          <cell r="E1364">
            <v>0</v>
          </cell>
          <cell r="F1364">
            <v>0</v>
          </cell>
          <cell r="G1364">
            <v>0</v>
          </cell>
          <cell r="H1364">
            <v>0</v>
          </cell>
          <cell r="I1364">
            <v>0</v>
          </cell>
          <cell r="J1364">
            <v>0</v>
          </cell>
          <cell r="K1364">
            <v>0</v>
          </cell>
        </row>
        <row r="1365">
          <cell r="C1365">
            <v>0</v>
          </cell>
          <cell r="D1365">
            <v>0</v>
          </cell>
          <cell r="E1365">
            <v>0</v>
          </cell>
          <cell r="F1365">
            <v>0</v>
          </cell>
          <cell r="G1365">
            <v>0</v>
          </cell>
          <cell r="H1365">
            <v>0</v>
          </cell>
          <cell r="I1365">
            <v>0</v>
          </cell>
          <cell r="J1365">
            <v>0</v>
          </cell>
          <cell r="K1365">
            <v>0</v>
          </cell>
        </row>
        <row r="1366">
          <cell r="C1366">
            <v>0</v>
          </cell>
          <cell r="D1366">
            <v>0</v>
          </cell>
          <cell r="E1366">
            <v>0</v>
          </cell>
          <cell r="F1366">
            <v>0</v>
          </cell>
          <cell r="G1366">
            <v>0</v>
          </cell>
          <cell r="H1366">
            <v>0</v>
          </cell>
          <cell r="I1366">
            <v>0</v>
          </cell>
          <cell r="J1366">
            <v>0</v>
          </cell>
          <cell r="K1366">
            <v>0</v>
          </cell>
        </row>
        <row r="1367">
          <cell r="C1367">
            <v>0</v>
          </cell>
          <cell r="D1367">
            <v>0</v>
          </cell>
          <cell r="E1367">
            <v>0</v>
          </cell>
          <cell r="F1367">
            <v>0</v>
          </cell>
          <cell r="G1367">
            <v>0</v>
          </cell>
          <cell r="H1367">
            <v>0</v>
          </cell>
          <cell r="I1367">
            <v>0</v>
          </cell>
          <cell r="J1367">
            <v>0</v>
          </cell>
          <cell r="K1367">
            <v>0</v>
          </cell>
        </row>
        <row r="1368">
          <cell r="C1368">
            <v>0</v>
          </cell>
          <cell r="D1368">
            <v>0</v>
          </cell>
          <cell r="E1368">
            <v>0</v>
          </cell>
          <cell r="F1368">
            <v>0</v>
          </cell>
          <cell r="G1368">
            <v>0</v>
          </cell>
          <cell r="H1368">
            <v>0</v>
          </cell>
          <cell r="I1368">
            <v>0</v>
          </cell>
          <cell r="J1368">
            <v>0</v>
          </cell>
          <cell r="K1368">
            <v>0</v>
          </cell>
        </row>
        <row r="1369">
          <cell r="C1369">
            <v>0</v>
          </cell>
          <cell r="D1369">
            <v>0</v>
          </cell>
          <cell r="E1369">
            <v>0</v>
          </cell>
          <cell r="F1369">
            <v>0</v>
          </cell>
          <cell r="G1369">
            <v>0</v>
          </cell>
          <cell r="H1369">
            <v>0</v>
          </cell>
          <cell r="I1369">
            <v>0</v>
          </cell>
          <cell r="J1369">
            <v>0</v>
          </cell>
          <cell r="K1369">
            <v>0</v>
          </cell>
        </row>
        <row r="1370">
          <cell r="C1370">
            <v>0</v>
          </cell>
          <cell r="D1370">
            <v>0</v>
          </cell>
          <cell r="E1370">
            <v>0</v>
          </cell>
          <cell r="F1370">
            <v>0</v>
          </cell>
          <cell r="G1370">
            <v>0</v>
          </cell>
          <cell r="H1370">
            <v>0</v>
          </cell>
          <cell r="I1370">
            <v>0</v>
          </cell>
          <cell r="J1370">
            <v>0</v>
          </cell>
          <cell r="K1370">
            <v>0</v>
          </cell>
        </row>
        <row r="1371">
          <cell r="C1371">
            <v>0</v>
          </cell>
          <cell r="D1371">
            <v>0</v>
          </cell>
          <cell r="E1371">
            <v>0</v>
          </cell>
          <cell r="F1371">
            <v>0</v>
          </cell>
          <cell r="G1371">
            <v>0</v>
          </cell>
          <cell r="H1371">
            <v>0</v>
          </cell>
          <cell r="I1371">
            <v>0</v>
          </cell>
          <cell r="J1371">
            <v>0</v>
          </cell>
          <cell r="K1371">
            <v>0</v>
          </cell>
        </row>
        <row r="1372">
          <cell r="C1372">
            <v>0</v>
          </cell>
          <cell r="D1372">
            <v>0</v>
          </cell>
          <cell r="E1372">
            <v>0</v>
          </cell>
          <cell r="F1372">
            <v>0</v>
          </cell>
          <cell r="G1372">
            <v>0</v>
          </cell>
          <cell r="H1372">
            <v>0</v>
          </cell>
          <cell r="I1372">
            <v>0</v>
          </cell>
          <cell r="J1372">
            <v>0</v>
          </cell>
          <cell r="K1372">
            <v>0</v>
          </cell>
        </row>
        <row r="1373">
          <cell r="C1373">
            <v>0</v>
          </cell>
          <cell r="D1373">
            <v>0</v>
          </cell>
          <cell r="E1373">
            <v>0</v>
          </cell>
          <cell r="F1373">
            <v>0</v>
          </cell>
          <cell r="G1373">
            <v>0</v>
          </cell>
          <cell r="H1373">
            <v>0</v>
          </cell>
          <cell r="I1373">
            <v>0</v>
          </cell>
          <cell r="J1373">
            <v>0</v>
          </cell>
          <cell r="K1373">
            <v>0</v>
          </cell>
        </row>
        <row r="1374">
          <cell r="C1374">
            <v>0</v>
          </cell>
          <cell r="D1374">
            <v>0</v>
          </cell>
          <cell r="E1374">
            <v>0</v>
          </cell>
          <cell r="F1374">
            <v>0</v>
          </cell>
          <cell r="G1374">
            <v>0</v>
          </cell>
          <cell r="H1374">
            <v>0</v>
          </cell>
          <cell r="I1374">
            <v>0</v>
          </cell>
          <cell r="J1374">
            <v>0</v>
          </cell>
          <cell r="K1374">
            <v>0</v>
          </cell>
        </row>
        <row r="1375">
          <cell r="C1375">
            <v>0</v>
          </cell>
          <cell r="D1375">
            <v>0</v>
          </cell>
          <cell r="E1375">
            <v>0</v>
          </cell>
          <cell r="F1375">
            <v>0</v>
          </cell>
          <cell r="G1375">
            <v>0</v>
          </cell>
          <cell r="H1375">
            <v>0</v>
          </cell>
          <cell r="I1375">
            <v>0</v>
          </cell>
          <cell r="J1375">
            <v>0</v>
          </cell>
          <cell r="K1375">
            <v>0</v>
          </cell>
        </row>
        <row r="1376">
          <cell r="C1376">
            <v>0</v>
          </cell>
          <cell r="D1376">
            <v>0</v>
          </cell>
          <cell r="E1376">
            <v>0</v>
          </cell>
          <cell r="F1376">
            <v>0</v>
          </cell>
          <cell r="G1376">
            <v>0</v>
          </cell>
          <cell r="H1376">
            <v>0</v>
          </cell>
          <cell r="I1376">
            <v>0</v>
          </cell>
          <cell r="J1376">
            <v>0</v>
          </cell>
          <cell r="K1376">
            <v>0</v>
          </cell>
        </row>
        <row r="1377">
          <cell r="C1377">
            <v>0</v>
          </cell>
          <cell r="D1377">
            <v>0</v>
          </cell>
          <cell r="E1377">
            <v>0</v>
          </cell>
          <cell r="F1377">
            <v>0</v>
          </cell>
          <cell r="G1377">
            <v>0</v>
          </cell>
          <cell r="H1377">
            <v>0</v>
          </cell>
          <cell r="I1377">
            <v>0</v>
          </cell>
          <cell r="J1377">
            <v>0</v>
          </cell>
          <cell r="K1377">
            <v>0</v>
          </cell>
        </row>
        <row r="1378">
          <cell r="C1378">
            <v>0</v>
          </cell>
          <cell r="D1378">
            <v>0</v>
          </cell>
          <cell r="E1378">
            <v>0</v>
          </cell>
          <cell r="F1378">
            <v>0</v>
          </cell>
          <cell r="G1378">
            <v>0</v>
          </cell>
          <cell r="H1378">
            <v>0</v>
          </cell>
          <cell r="I1378">
            <v>0</v>
          </cell>
          <cell r="J1378">
            <v>0</v>
          </cell>
          <cell r="K1378">
            <v>0</v>
          </cell>
        </row>
        <row r="1379">
          <cell r="C1379">
            <v>0</v>
          </cell>
          <cell r="D1379">
            <v>0</v>
          </cell>
          <cell r="E1379">
            <v>0</v>
          </cell>
          <cell r="F1379">
            <v>0</v>
          </cell>
          <cell r="G1379">
            <v>0</v>
          </cell>
          <cell r="H1379">
            <v>0</v>
          </cell>
          <cell r="I1379">
            <v>0</v>
          </cell>
          <cell r="J1379">
            <v>0</v>
          </cell>
          <cell r="K1379">
            <v>0</v>
          </cell>
        </row>
        <row r="1380">
          <cell r="C1380">
            <v>0</v>
          </cell>
          <cell r="D1380">
            <v>0</v>
          </cell>
          <cell r="E1380">
            <v>0</v>
          </cell>
          <cell r="F1380">
            <v>0</v>
          </cell>
          <cell r="G1380">
            <v>0</v>
          </cell>
          <cell r="H1380">
            <v>0</v>
          </cell>
          <cell r="I1380">
            <v>0</v>
          </cell>
          <cell r="J1380">
            <v>0</v>
          </cell>
          <cell r="K1380">
            <v>0</v>
          </cell>
        </row>
        <row r="1381">
          <cell r="C1381">
            <v>0</v>
          </cell>
          <cell r="D1381">
            <v>0</v>
          </cell>
          <cell r="E1381">
            <v>0</v>
          </cell>
          <cell r="F1381">
            <v>0</v>
          </cell>
          <cell r="G1381">
            <v>0</v>
          </cell>
          <cell r="H1381">
            <v>0</v>
          </cell>
          <cell r="I1381">
            <v>0</v>
          </cell>
          <cell r="J1381">
            <v>0</v>
          </cell>
          <cell r="K1381">
            <v>0</v>
          </cell>
        </row>
        <row r="1382">
          <cell r="C1382">
            <v>0</v>
          </cell>
          <cell r="D1382">
            <v>0</v>
          </cell>
          <cell r="E1382">
            <v>0</v>
          </cell>
          <cell r="F1382">
            <v>0</v>
          </cell>
          <cell r="G1382">
            <v>0</v>
          </cell>
          <cell r="H1382">
            <v>0</v>
          </cell>
          <cell r="I1382">
            <v>0</v>
          </cell>
          <cell r="J1382">
            <v>0</v>
          </cell>
          <cell r="K1382">
            <v>0</v>
          </cell>
        </row>
        <row r="1383">
          <cell r="C1383">
            <v>0</v>
          </cell>
          <cell r="D1383">
            <v>0</v>
          </cell>
          <cell r="E1383">
            <v>0</v>
          </cell>
          <cell r="F1383">
            <v>0</v>
          </cell>
          <cell r="G1383">
            <v>0</v>
          </cell>
          <cell r="H1383">
            <v>0</v>
          </cell>
          <cell r="I1383">
            <v>0</v>
          </cell>
          <cell r="J1383">
            <v>0</v>
          </cell>
          <cell r="K1383">
            <v>0</v>
          </cell>
        </row>
        <row r="1384">
          <cell r="C1384">
            <v>0</v>
          </cell>
          <cell r="D1384">
            <v>0</v>
          </cell>
          <cell r="E1384">
            <v>0</v>
          </cell>
          <cell r="F1384">
            <v>0</v>
          </cell>
          <cell r="G1384">
            <v>0</v>
          </cell>
          <cell r="H1384">
            <v>0</v>
          </cell>
          <cell r="I1384">
            <v>0</v>
          </cell>
          <cell r="J1384">
            <v>0</v>
          </cell>
          <cell r="K1384">
            <v>0</v>
          </cell>
        </row>
        <row r="1385">
          <cell r="C1385">
            <v>0</v>
          </cell>
          <cell r="D1385">
            <v>0</v>
          </cell>
          <cell r="E1385">
            <v>0</v>
          </cell>
          <cell r="F1385">
            <v>0</v>
          </cell>
          <cell r="G1385">
            <v>0</v>
          </cell>
          <cell r="H1385">
            <v>0</v>
          </cell>
          <cell r="I1385">
            <v>0</v>
          </cell>
          <cell r="J1385">
            <v>0</v>
          </cell>
          <cell r="K1385">
            <v>0</v>
          </cell>
        </row>
        <row r="1386">
          <cell r="C1386">
            <v>0</v>
          </cell>
          <cell r="D1386">
            <v>0</v>
          </cell>
          <cell r="E1386">
            <v>0</v>
          </cell>
          <cell r="F1386">
            <v>0</v>
          </cell>
          <cell r="G1386">
            <v>0</v>
          </cell>
          <cell r="H1386">
            <v>0</v>
          </cell>
          <cell r="I1386">
            <v>0</v>
          </cell>
          <cell r="J1386">
            <v>0</v>
          </cell>
          <cell r="K1386">
            <v>0</v>
          </cell>
        </row>
        <row r="1387">
          <cell r="C1387">
            <v>0</v>
          </cell>
          <cell r="D1387">
            <v>0</v>
          </cell>
          <cell r="E1387">
            <v>0</v>
          </cell>
          <cell r="F1387">
            <v>0</v>
          </cell>
          <cell r="G1387">
            <v>0</v>
          </cell>
          <cell r="H1387">
            <v>0</v>
          </cell>
          <cell r="I1387">
            <v>0</v>
          </cell>
          <cell r="J1387">
            <v>0</v>
          </cell>
          <cell r="K1387">
            <v>0</v>
          </cell>
        </row>
        <row r="1388">
          <cell r="C1388">
            <v>0</v>
          </cell>
          <cell r="D1388">
            <v>0</v>
          </cell>
          <cell r="E1388">
            <v>0</v>
          </cell>
          <cell r="F1388">
            <v>0</v>
          </cell>
          <cell r="G1388">
            <v>0</v>
          </cell>
          <cell r="H1388">
            <v>0</v>
          </cell>
          <cell r="I1388">
            <v>0</v>
          </cell>
          <cell r="J1388">
            <v>0</v>
          </cell>
          <cell r="K1388">
            <v>0</v>
          </cell>
        </row>
        <row r="1389">
          <cell r="C1389">
            <v>0</v>
          </cell>
          <cell r="D1389">
            <v>0</v>
          </cell>
          <cell r="E1389">
            <v>0</v>
          </cell>
          <cell r="F1389">
            <v>0</v>
          </cell>
          <cell r="G1389">
            <v>0</v>
          </cell>
          <cell r="H1389">
            <v>0</v>
          </cell>
          <cell r="I1389">
            <v>0</v>
          </cell>
          <cell r="J1389">
            <v>0</v>
          </cell>
          <cell r="K1389">
            <v>0</v>
          </cell>
        </row>
        <row r="1390">
          <cell r="C1390">
            <v>0</v>
          </cell>
          <cell r="D1390">
            <v>0</v>
          </cell>
          <cell r="E1390">
            <v>0</v>
          </cell>
          <cell r="F1390">
            <v>0</v>
          </cell>
          <cell r="G1390">
            <v>0</v>
          </cell>
          <cell r="H1390">
            <v>0</v>
          </cell>
          <cell r="I1390">
            <v>0</v>
          </cell>
          <cell r="J1390">
            <v>0</v>
          </cell>
          <cell r="K1390">
            <v>0</v>
          </cell>
        </row>
        <row r="1391">
          <cell r="C1391">
            <v>0</v>
          </cell>
          <cell r="D1391">
            <v>0</v>
          </cell>
          <cell r="E1391">
            <v>0</v>
          </cell>
          <cell r="F1391">
            <v>0</v>
          </cell>
          <cell r="G1391">
            <v>0</v>
          </cell>
          <cell r="H1391">
            <v>0</v>
          </cell>
          <cell r="I1391">
            <v>0</v>
          </cell>
          <cell r="J1391">
            <v>0</v>
          </cell>
          <cell r="K1391">
            <v>0</v>
          </cell>
        </row>
        <row r="1392">
          <cell r="C1392">
            <v>0</v>
          </cell>
          <cell r="D1392">
            <v>0</v>
          </cell>
          <cell r="E1392">
            <v>0</v>
          </cell>
          <cell r="F1392">
            <v>0</v>
          </cell>
          <cell r="G1392">
            <v>0</v>
          </cell>
          <cell r="H1392">
            <v>0</v>
          </cell>
          <cell r="I1392">
            <v>0</v>
          </cell>
          <cell r="J1392">
            <v>0</v>
          </cell>
          <cell r="K1392">
            <v>0</v>
          </cell>
        </row>
        <row r="1393">
          <cell r="C1393">
            <v>0</v>
          </cell>
          <cell r="D1393">
            <v>0</v>
          </cell>
          <cell r="E1393">
            <v>0</v>
          </cell>
          <cell r="F1393">
            <v>0</v>
          </cell>
          <cell r="G1393">
            <v>0</v>
          </cell>
          <cell r="H1393">
            <v>0</v>
          </cell>
          <cell r="I1393">
            <v>0</v>
          </cell>
          <cell r="J1393">
            <v>0</v>
          </cell>
          <cell r="K1393">
            <v>0</v>
          </cell>
        </row>
        <row r="1394">
          <cell r="C1394">
            <v>0</v>
          </cell>
          <cell r="D1394">
            <v>0</v>
          </cell>
          <cell r="E1394">
            <v>0</v>
          </cell>
          <cell r="F1394">
            <v>0</v>
          </cell>
          <cell r="G1394">
            <v>0</v>
          </cell>
          <cell r="H1394">
            <v>0</v>
          </cell>
          <cell r="I1394">
            <v>0</v>
          </cell>
          <cell r="J1394">
            <v>0</v>
          </cell>
          <cell r="K1394">
            <v>0</v>
          </cell>
        </row>
        <row r="1395">
          <cell r="C1395">
            <v>0</v>
          </cell>
          <cell r="D1395">
            <v>0</v>
          </cell>
          <cell r="E1395">
            <v>0</v>
          </cell>
          <cell r="F1395">
            <v>0</v>
          </cell>
          <cell r="G1395">
            <v>0</v>
          </cell>
          <cell r="H1395">
            <v>0</v>
          </cell>
          <cell r="I1395">
            <v>0</v>
          </cell>
          <cell r="J1395">
            <v>0</v>
          </cell>
          <cell r="K1395">
            <v>0</v>
          </cell>
        </row>
        <row r="1396">
          <cell r="C1396">
            <v>0</v>
          </cell>
          <cell r="D1396">
            <v>0</v>
          </cell>
          <cell r="E1396">
            <v>0</v>
          </cell>
          <cell r="F1396">
            <v>0</v>
          </cell>
          <cell r="G1396">
            <v>0</v>
          </cell>
          <cell r="H1396">
            <v>0</v>
          </cell>
          <cell r="I1396">
            <v>0</v>
          </cell>
          <cell r="J1396">
            <v>0</v>
          </cell>
          <cell r="K1396">
            <v>0</v>
          </cell>
        </row>
        <row r="1397">
          <cell r="C1397">
            <v>0</v>
          </cell>
          <cell r="D1397">
            <v>0</v>
          </cell>
          <cell r="E1397">
            <v>0</v>
          </cell>
          <cell r="F1397">
            <v>0</v>
          </cell>
          <cell r="G1397">
            <v>0</v>
          </cell>
          <cell r="H1397">
            <v>0</v>
          </cell>
          <cell r="I1397">
            <v>0</v>
          </cell>
          <cell r="J1397">
            <v>0</v>
          </cell>
          <cell r="K1397">
            <v>0</v>
          </cell>
        </row>
        <row r="1398">
          <cell r="C1398">
            <v>0</v>
          </cell>
          <cell r="D1398">
            <v>0</v>
          </cell>
          <cell r="E1398">
            <v>0</v>
          </cell>
          <cell r="F1398">
            <v>0</v>
          </cell>
          <cell r="G1398">
            <v>0</v>
          </cell>
          <cell r="H1398">
            <v>0</v>
          </cell>
          <cell r="I1398">
            <v>0</v>
          </cell>
          <cell r="J1398">
            <v>0</v>
          </cell>
          <cell r="K1398">
            <v>0</v>
          </cell>
        </row>
        <row r="1399">
          <cell r="C1399">
            <v>0</v>
          </cell>
          <cell r="D1399">
            <v>0</v>
          </cell>
          <cell r="E1399">
            <v>0</v>
          </cell>
          <cell r="F1399">
            <v>0</v>
          </cell>
          <cell r="G1399">
            <v>0</v>
          </cell>
          <cell r="H1399">
            <v>0</v>
          </cell>
          <cell r="I1399">
            <v>0</v>
          </cell>
          <cell r="J1399">
            <v>0</v>
          </cell>
          <cell r="K1399">
            <v>0</v>
          </cell>
        </row>
        <row r="1400">
          <cell r="C1400">
            <v>0</v>
          </cell>
          <cell r="D1400">
            <v>0</v>
          </cell>
          <cell r="E1400">
            <v>0</v>
          </cell>
          <cell r="F1400">
            <v>0</v>
          </cell>
          <cell r="G1400">
            <v>0</v>
          </cell>
          <cell r="H1400">
            <v>0</v>
          </cell>
          <cell r="I1400">
            <v>0</v>
          </cell>
          <cell r="J1400">
            <v>0</v>
          </cell>
          <cell r="K1400">
            <v>0</v>
          </cell>
        </row>
        <row r="1401">
          <cell r="C1401">
            <v>0</v>
          </cell>
          <cell r="D1401">
            <v>0</v>
          </cell>
          <cell r="E1401">
            <v>0</v>
          </cell>
          <cell r="F1401">
            <v>0</v>
          </cell>
          <cell r="G1401">
            <v>0</v>
          </cell>
          <cell r="H1401">
            <v>0</v>
          </cell>
          <cell r="I1401">
            <v>0</v>
          </cell>
          <cell r="J1401">
            <v>0</v>
          </cell>
          <cell r="K1401">
            <v>0</v>
          </cell>
        </row>
        <row r="1402">
          <cell r="C1402">
            <v>0</v>
          </cell>
          <cell r="D1402">
            <v>0</v>
          </cell>
          <cell r="E1402">
            <v>0</v>
          </cell>
          <cell r="F1402">
            <v>0</v>
          </cell>
          <cell r="G1402">
            <v>0</v>
          </cell>
          <cell r="H1402">
            <v>0</v>
          </cell>
          <cell r="I1402">
            <v>0</v>
          </cell>
          <cell r="J1402">
            <v>0</v>
          </cell>
          <cell r="K1402">
            <v>0</v>
          </cell>
        </row>
        <row r="1403">
          <cell r="C1403">
            <v>0</v>
          </cell>
          <cell r="D1403">
            <v>0</v>
          </cell>
          <cell r="E1403">
            <v>0</v>
          </cell>
          <cell r="F1403">
            <v>0</v>
          </cell>
          <cell r="G1403">
            <v>0</v>
          </cell>
          <cell r="H1403">
            <v>0</v>
          </cell>
          <cell r="I1403">
            <v>0</v>
          </cell>
          <cell r="J1403">
            <v>0</v>
          </cell>
          <cell r="K1403">
            <v>0</v>
          </cell>
        </row>
        <row r="1404">
          <cell r="C1404">
            <v>0</v>
          </cell>
          <cell r="D1404">
            <v>0</v>
          </cell>
          <cell r="E1404">
            <v>0</v>
          </cell>
          <cell r="F1404">
            <v>0</v>
          </cell>
          <cell r="G1404">
            <v>0</v>
          </cell>
          <cell r="H1404">
            <v>0</v>
          </cell>
          <cell r="I1404">
            <v>0</v>
          </cell>
          <cell r="J1404">
            <v>0</v>
          </cell>
          <cell r="K1404">
            <v>0</v>
          </cell>
        </row>
        <row r="1405">
          <cell r="C1405">
            <v>0</v>
          </cell>
          <cell r="D1405">
            <v>0</v>
          </cell>
          <cell r="E1405">
            <v>0</v>
          </cell>
          <cell r="F1405">
            <v>0</v>
          </cell>
          <cell r="G1405">
            <v>0</v>
          </cell>
          <cell r="H1405">
            <v>0</v>
          </cell>
          <cell r="I1405">
            <v>0</v>
          </cell>
          <cell r="J1405">
            <v>0</v>
          </cell>
          <cell r="K1405">
            <v>0</v>
          </cell>
        </row>
        <row r="1406">
          <cell r="C1406">
            <v>0</v>
          </cell>
          <cell r="D1406">
            <v>0</v>
          </cell>
          <cell r="E1406">
            <v>0</v>
          </cell>
          <cell r="F1406">
            <v>0</v>
          </cell>
          <cell r="G1406">
            <v>0</v>
          </cell>
          <cell r="H1406">
            <v>0</v>
          </cell>
          <cell r="I1406">
            <v>0</v>
          </cell>
          <cell r="J1406">
            <v>0</v>
          </cell>
          <cell r="K1406">
            <v>0</v>
          </cell>
        </row>
        <row r="1407">
          <cell r="C1407">
            <v>0</v>
          </cell>
          <cell r="D1407">
            <v>0</v>
          </cell>
          <cell r="E1407">
            <v>0</v>
          </cell>
          <cell r="F1407">
            <v>0</v>
          </cell>
          <cell r="G1407">
            <v>0</v>
          </cell>
          <cell r="H1407">
            <v>0</v>
          </cell>
          <cell r="I1407">
            <v>0</v>
          </cell>
          <cell r="J1407">
            <v>0</v>
          </cell>
          <cell r="K1407">
            <v>0</v>
          </cell>
        </row>
        <row r="1408">
          <cell r="C1408">
            <v>0</v>
          </cell>
          <cell r="D1408">
            <v>0</v>
          </cell>
          <cell r="E1408">
            <v>0</v>
          </cell>
          <cell r="F1408">
            <v>0</v>
          </cell>
          <cell r="G1408">
            <v>0</v>
          </cell>
          <cell r="H1408">
            <v>0</v>
          </cell>
          <cell r="I1408">
            <v>0</v>
          </cell>
          <cell r="J1408">
            <v>0</v>
          </cell>
          <cell r="K1408">
            <v>0</v>
          </cell>
        </row>
        <row r="1409">
          <cell r="C1409">
            <v>0</v>
          </cell>
          <cell r="D1409">
            <v>0</v>
          </cell>
          <cell r="E1409">
            <v>0</v>
          </cell>
          <cell r="F1409">
            <v>0</v>
          </cell>
          <cell r="G1409">
            <v>0</v>
          </cell>
          <cell r="H1409">
            <v>0</v>
          </cell>
          <cell r="I1409">
            <v>0</v>
          </cell>
          <cell r="J1409">
            <v>0</v>
          </cell>
          <cell r="K1409">
            <v>0</v>
          </cell>
        </row>
        <row r="1410">
          <cell r="C1410">
            <v>0</v>
          </cell>
          <cell r="D1410">
            <v>0</v>
          </cell>
          <cell r="E1410">
            <v>0</v>
          </cell>
          <cell r="F1410">
            <v>0</v>
          </cell>
          <cell r="G1410">
            <v>0</v>
          </cell>
          <cell r="H1410">
            <v>0</v>
          </cell>
          <cell r="I1410">
            <v>0</v>
          </cell>
          <cell r="J1410">
            <v>0</v>
          </cell>
          <cell r="K1410">
            <v>0</v>
          </cell>
        </row>
        <row r="1411">
          <cell r="C1411">
            <v>0</v>
          </cell>
          <cell r="D1411">
            <v>0</v>
          </cell>
          <cell r="E1411">
            <v>0</v>
          </cell>
          <cell r="F1411">
            <v>0</v>
          </cell>
          <cell r="G1411">
            <v>0</v>
          </cell>
          <cell r="H1411">
            <v>0</v>
          </cell>
          <cell r="I1411">
            <v>0</v>
          </cell>
          <cell r="J1411">
            <v>0</v>
          </cell>
          <cell r="K1411">
            <v>0</v>
          </cell>
        </row>
        <row r="1412">
          <cell r="C1412">
            <v>0</v>
          </cell>
          <cell r="D1412">
            <v>0</v>
          </cell>
          <cell r="E1412">
            <v>0</v>
          </cell>
          <cell r="F1412">
            <v>0</v>
          </cell>
          <cell r="G1412">
            <v>0</v>
          </cell>
          <cell r="H1412">
            <v>0</v>
          </cell>
          <cell r="I1412">
            <v>0</v>
          </cell>
          <cell r="J1412">
            <v>0</v>
          </cell>
          <cell r="K1412">
            <v>0</v>
          </cell>
        </row>
        <row r="1413">
          <cell r="C1413">
            <v>0</v>
          </cell>
          <cell r="D1413">
            <v>0</v>
          </cell>
          <cell r="E1413">
            <v>0</v>
          </cell>
          <cell r="F1413">
            <v>0</v>
          </cell>
          <cell r="G1413">
            <v>0</v>
          </cell>
          <cell r="H1413">
            <v>0</v>
          </cell>
          <cell r="I1413">
            <v>0</v>
          </cell>
          <cell r="J1413">
            <v>0</v>
          </cell>
          <cell r="K1413">
            <v>0</v>
          </cell>
        </row>
        <row r="1414">
          <cell r="C1414">
            <v>0</v>
          </cell>
          <cell r="D1414">
            <v>0</v>
          </cell>
          <cell r="E1414">
            <v>0</v>
          </cell>
          <cell r="F1414">
            <v>0</v>
          </cell>
          <cell r="G1414">
            <v>0</v>
          </cell>
          <cell r="H1414">
            <v>0</v>
          </cell>
          <cell r="I1414">
            <v>0</v>
          </cell>
          <cell r="J1414">
            <v>0</v>
          </cell>
          <cell r="K1414">
            <v>0</v>
          </cell>
        </row>
        <row r="1415">
          <cell r="C1415">
            <v>0</v>
          </cell>
          <cell r="D1415">
            <v>0</v>
          </cell>
          <cell r="E1415">
            <v>0</v>
          </cell>
          <cell r="F1415">
            <v>0</v>
          </cell>
          <cell r="G1415">
            <v>0</v>
          </cell>
          <cell r="H1415">
            <v>0</v>
          </cell>
          <cell r="I1415">
            <v>0</v>
          </cell>
          <cell r="J1415">
            <v>0</v>
          </cell>
          <cell r="K1415">
            <v>0</v>
          </cell>
        </row>
        <row r="1416">
          <cell r="C1416">
            <v>0</v>
          </cell>
          <cell r="D1416">
            <v>0</v>
          </cell>
          <cell r="E1416">
            <v>0</v>
          </cell>
          <cell r="F1416">
            <v>0</v>
          </cell>
          <cell r="G1416">
            <v>0</v>
          </cell>
          <cell r="H1416">
            <v>0</v>
          </cell>
          <cell r="I1416">
            <v>0</v>
          </cell>
          <cell r="J1416">
            <v>0</v>
          </cell>
          <cell r="K1416">
            <v>0</v>
          </cell>
        </row>
        <row r="1417">
          <cell r="C1417">
            <v>0</v>
          </cell>
          <cell r="D1417">
            <v>0</v>
          </cell>
          <cell r="E1417">
            <v>0</v>
          </cell>
          <cell r="F1417">
            <v>0</v>
          </cell>
          <cell r="G1417">
            <v>0</v>
          </cell>
          <cell r="H1417">
            <v>0</v>
          </cell>
          <cell r="I1417">
            <v>0</v>
          </cell>
          <cell r="J1417">
            <v>0</v>
          </cell>
          <cell r="K1417">
            <v>0</v>
          </cell>
        </row>
        <row r="1418">
          <cell r="C1418">
            <v>0</v>
          </cell>
          <cell r="D1418">
            <v>0</v>
          </cell>
          <cell r="E1418">
            <v>0</v>
          </cell>
          <cell r="F1418">
            <v>0</v>
          </cell>
          <cell r="G1418">
            <v>0</v>
          </cell>
          <cell r="H1418">
            <v>0</v>
          </cell>
          <cell r="I1418">
            <v>0</v>
          </cell>
          <cell r="J1418">
            <v>0</v>
          </cell>
          <cell r="K1418">
            <v>0</v>
          </cell>
        </row>
        <row r="1419">
          <cell r="C1419">
            <v>0</v>
          </cell>
          <cell r="D1419">
            <v>0</v>
          </cell>
          <cell r="E1419">
            <v>0</v>
          </cell>
          <cell r="F1419">
            <v>0</v>
          </cell>
          <cell r="G1419">
            <v>0</v>
          </cell>
          <cell r="H1419">
            <v>0</v>
          </cell>
          <cell r="I1419">
            <v>0</v>
          </cell>
          <cell r="J1419">
            <v>0</v>
          </cell>
          <cell r="K1419">
            <v>0</v>
          </cell>
        </row>
        <row r="1420">
          <cell r="C1420">
            <v>0</v>
          </cell>
          <cell r="D1420">
            <v>0</v>
          </cell>
          <cell r="E1420">
            <v>0</v>
          </cell>
          <cell r="F1420">
            <v>0</v>
          </cell>
          <cell r="G1420">
            <v>0</v>
          </cell>
          <cell r="H1420">
            <v>0</v>
          </cell>
          <cell r="I1420">
            <v>0</v>
          </cell>
          <cell r="J1420">
            <v>0</v>
          </cell>
          <cell r="K1420">
            <v>0</v>
          </cell>
        </row>
        <row r="1421">
          <cell r="C1421">
            <v>0</v>
          </cell>
          <cell r="D1421">
            <v>0</v>
          </cell>
          <cell r="E1421">
            <v>0</v>
          </cell>
          <cell r="F1421">
            <v>0</v>
          </cell>
          <cell r="G1421">
            <v>0</v>
          </cell>
          <cell r="H1421">
            <v>0</v>
          </cell>
          <cell r="I1421">
            <v>0</v>
          </cell>
          <cell r="J1421">
            <v>0</v>
          </cell>
          <cell r="K1421">
            <v>0</v>
          </cell>
        </row>
        <row r="1422">
          <cell r="C1422">
            <v>0</v>
          </cell>
          <cell r="D1422">
            <v>0</v>
          </cell>
          <cell r="E1422">
            <v>0</v>
          </cell>
          <cell r="F1422">
            <v>0</v>
          </cell>
          <cell r="G1422">
            <v>0</v>
          </cell>
          <cell r="H1422">
            <v>0</v>
          </cell>
          <cell r="I1422">
            <v>0</v>
          </cell>
          <cell r="J1422">
            <v>0</v>
          </cell>
          <cell r="K1422">
            <v>0</v>
          </cell>
        </row>
        <row r="1423">
          <cell r="C1423">
            <v>0</v>
          </cell>
          <cell r="D1423">
            <v>0</v>
          </cell>
          <cell r="E1423">
            <v>0</v>
          </cell>
          <cell r="F1423">
            <v>0</v>
          </cell>
          <cell r="G1423">
            <v>0</v>
          </cell>
          <cell r="H1423">
            <v>0</v>
          </cell>
          <cell r="I1423">
            <v>0</v>
          </cell>
          <cell r="J1423">
            <v>0</v>
          </cell>
          <cell r="K1423">
            <v>0</v>
          </cell>
        </row>
        <row r="1424">
          <cell r="C1424">
            <v>0</v>
          </cell>
          <cell r="D1424">
            <v>0</v>
          </cell>
          <cell r="E1424">
            <v>0</v>
          </cell>
          <cell r="F1424">
            <v>0</v>
          </cell>
          <cell r="G1424">
            <v>0</v>
          </cell>
          <cell r="H1424">
            <v>0</v>
          </cell>
          <cell r="I1424">
            <v>0</v>
          </cell>
          <cell r="J1424">
            <v>0</v>
          </cell>
          <cell r="K1424">
            <v>0</v>
          </cell>
        </row>
        <row r="1425">
          <cell r="C1425">
            <v>0</v>
          </cell>
          <cell r="D1425">
            <v>0</v>
          </cell>
          <cell r="E1425">
            <v>0</v>
          </cell>
          <cell r="F1425">
            <v>0</v>
          </cell>
          <cell r="G1425">
            <v>0</v>
          </cell>
          <cell r="H1425">
            <v>0</v>
          </cell>
          <cell r="I1425">
            <v>0</v>
          </cell>
          <cell r="J1425">
            <v>0</v>
          </cell>
          <cell r="K1425">
            <v>0</v>
          </cell>
        </row>
        <row r="1426">
          <cell r="C1426">
            <v>0</v>
          </cell>
          <cell r="D1426">
            <v>0</v>
          </cell>
          <cell r="E1426">
            <v>0</v>
          </cell>
          <cell r="F1426">
            <v>0</v>
          </cell>
          <cell r="G1426">
            <v>0</v>
          </cell>
          <cell r="H1426">
            <v>0</v>
          </cell>
          <cell r="I1426">
            <v>0</v>
          </cell>
          <cell r="J1426">
            <v>0</v>
          </cell>
          <cell r="K1426">
            <v>0</v>
          </cell>
        </row>
        <row r="1427">
          <cell r="C1427">
            <v>0</v>
          </cell>
          <cell r="D1427">
            <v>0</v>
          </cell>
          <cell r="E1427">
            <v>0</v>
          </cell>
          <cell r="F1427">
            <v>0</v>
          </cell>
          <cell r="G1427">
            <v>0</v>
          </cell>
          <cell r="H1427">
            <v>0</v>
          </cell>
          <cell r="I1427">
            <v>0</v>
          </cell>
          <cell r="J1427">
            <v>0</v>
          </cell>
          <cell r="K1427">
            <v>0</v>
          </cell>
        </row>
        <row r="1428">
          <cell r="C1428">
            <v>0</v>
          </cell>
          <cell r="D1428">
            <v>0</v>
          </cell>
          <cell r="E1428">
            <v>0</v>
          </cell>
          <cell r="F1428">
            <v>0</v>
          </cell>
          <cell r="G1428">
            <v>0</v>
          </cell>
          <cell r="H1428">
            <v>0</v>
          </cell>
          <cell r="I1428">
            <v>0</v>
          </cell>
          <cell r="J1428">
            <v>0</v>
          </cell>
          <cell r="K1428">
            <v>0</v>
          </cell>
        </row>
        <row r="1429">
          <cell r="C1429">
            <v>0</v>
          </cell>
          <cell r="D1429">
            <v>0</v>
          </cell>
          <cell r="E1429">
            <v>0</v>
          </cell>
          <cell r="F1429">
            <v>0</v>
          </cell>
          <cell r="G1429">
            <v>0</v>
          </cell>
          <cell r="H1429">
            <v>0</v>
          </cell>
          <cell r="I1429">
            <v>0</v>
          </cell>
          <cell r="J1429">
            <v>0</v>
          </cell>
          <cell r="K1429">
            <v>0</v>
          </cell>
        </row>
        <row r="1430">
          <cell r="C1430">
            <v>0</v>
          </cell>
          <cell r="D1430">
            <v>0</v>
          </cell>
          <cell r="E1430">
            <v>0</v>
          </cell>
          <cell r="F1430">
            <v>0</v>
          </cell>
          <cell r="G1430">
            <v>0</v>
          </cell>
          <cell r="H1430">
            <v>0</v>
          </cell>
          <cell r="I1430">
            <v>0</v>
          </cell>
          <cell r="J1430">
            <v>0</v>
          </cell>
          <cell r="K1430">
            <v>0</v>
          </cell>
        </row>
        <row r="1431">
          <cell r="C1431">
            <v>0</v>
          </cell>
          <cell r="D1431">
            <v>0</v>
          </cell>
          <cell r="E1431">
            <v>0</v>
          </cell>
          <cell r="F1431">
            <v>0</v>
          </cell>
          <cell r="G1431">
            <v>0</v>
          </cell>
          <cell r="H1431">
            <v>0</v>
          </cell>
          <cell r="I1431">
            <v>0</v>
          </cell>
          <cell r="J1431">
            <v>0</v>
          </cell>
          <cell r="K1431">
            <v>0</v>
          </cell>
        </row>
        <row r="1432">
          <cell r="C1432">
            <v>0</v>
          </cell>
          <cell r="D1432">
            <v>0</v>
          </cell>
          <cell r="E1432">
            <v>0</v>
          </cell>
          <cell r="F1432">
            <v>0</v>
          </cell>
          <cell r="G1432">
            <v>0</v>
          </cell>
          <cell r="H1432">
            <v>0</v>
          </cell>
          <cell r="I1432">
            <v>0</v>
          </cell>
          <cell r="J1432">
            <v>0</v>
          </cell>
          <cell r="K1432">
            <v>0</v>
          </cell>
        </row>
        <row r="1433">
          <cell r="C1433">
            <v>0</v>
          </cell>
          <cell r="D1433">
            <v>0</v>
          </cell>
          <cell r="E1433">
            <v>0</v>
          </cell>
          <cell r="F1433">
            <v>0</v>
          </cell>
          <cell r="G1433">
            <v>0</v>
          </cell>
          <cell r="H1433">
            <v>0</v>
          </cell>
          <cell r="I1433">
            <v>0</v>
          </cell>
          <cell r="J1433">
            <v>0</v>
          </cell>
          <cell r="K1433">
            <v>0</v>
          </cell>
        </row>
        <row r="1434">
          <cell r="C1434">
            <v>0</v>
          </cell>
          <cell r="D1434">
            <v>0</v>
          </cell>
          <cell r="E1434">
            <v>0</v>
          </cell>
          <cell r="F1434">
            <v>0</v>
          </cell>
          <cell r="G1434">
            <v>0</v>
          </cell>
          <cell r="H1434">
            <v>0</v>
          </cell>
          <cell r="I1434">
            <v>0</v>
          </cell>
          <cell r="J1434">
            <v>0</v>
          </cell>
          <cell r="K1434">
            <v>0</v>
          </cell>
        </row>
        <row r="1435">
          <cell r="C1435">
            <v>0</v>
          </cell>
          <cell r="D1435">
            <v>0</v>
          </cell>
          <cell r="E1435">
            <v>0</v>
          </cell>
          <cell r="F1435">
            <v>0</v>
          </cell>
          <cell r="G1435">
            <v>0</v>
          </cell>
          <cell r="H1435">
            <v>0</v>
          </cell>
          <cell r="I1435">
            <v>0</v>
          </cell>
          <cell r="J1435">
            <v>0</v>
          </cell>
          <cell r="K1435">
            <v>0</v>
          </cell>
        </row>
        <row r="1436">
          <cell r="C1436">
            <v>0</v>
          </cell>
          <cell r="D1436">
            <v>0</v>
          </cell>
          <cell r="E1436">
            <v>0</v>
          </cell>
          <cell r="F1436">
            <v>0</v>
          </cell>
          <cell r="G1436">
            <v>0</v>
          </cell>
          <cell r="H1436">
            <v>0</v>
          </cell>
          <cell r="I1436">
            <v>0</v>
          </cell>
          <cell r="J1436">
            <v>0</v>
          </cell>
          <cell r="K1436">
            <v>0</v>
          </cell>
        </row>
        <row r="1437">
          <cell r="C1437">
            <v>0</v>
          </cell>
          <cell r="D1437">
            <v>0</v>
          </cell>
          <cell r="E1437">
            <v>0</v>
          </cell>
          <cell r="F1437">
            <v>0</v>
          </cell>
          <cell r="G1437">
            <v>0</v>
          </cell>
          <cell r="H1437">
            <v>0</v>
          </cell>
          <cell r="I1437">
            <v>0</v>
          </cell>
          <cell r="J1437">
            <v>0</v>
          </cell>
          <cell r="K1437">
            <v>0</v>
          </cell>
        </row>
        <row r="1438">
          <cell r="C1438">
            <v>0</v>
          </cell>
          <cell r="D1438">
            <v>0</v>
          </cell>
          <cell r="E1438">
            <v>0</v>
          </cell>
          <cell r="F1438">
            <v>0</v>
          </cell>
          <cell r="G1438">
            <v>0</v>
          </cell>
          <cell r="H1438">
            <v>0</v>
          </cell>
          <cell r="I1438">
            <v>0</v>
          </cell>
          <cell r="J1438">
            <v>0</v>
          </cell>
          <cell r="K1438">
            <v>0</v>
          </cell>
        </row>
        <row r="1439">
          <cell r="C1439">
            <v>0</v>
          </cell>
          <cell r="D1439">
            <v>0</v>
          </cell>
          <cell r="E1439">
            <v>0</v>
          </cell>
          <cell r="F1439">
            <v>0</v>
          </cell>
          <cell r="G1439">
            <v>0</v>
          </cell>
          <cell r="H1439">
            <v>0</v>
          </cell>
          <cell r="I1439">
            <v>0</v>
          </cell>
          <cell r="J1439">
            <v>0</v>
          </cell>
          <cell r="K1439">
            <v>0</v>
          </cell>
        </row>
        <row r="1440">
          <cell r="C1440">
            <v>0</v>
          </cell>
          <cell r="D1440">
            <v>0</v>
          </cell>
          <cell r="E1440">
            <v>0</v>
          </cell>
          <cell r="F1440">
            <v>0</v>
          </cell>
          <cell r="G1440">
            <v>0</v>
          </cell>
          <cell r="H1440">
            <v>0</v>
          </cell>
          <cell r="I1440">
            <v>0</v>
          </cell>
          <cell r="J1440">
            <v>0</v>
          </cell>
          <cell r="K1440">
            <v>0</v>
          </cell>
        </row>
        <row r="1441">
          <cell r="C1441">
            <v>0</v>
          </cell>
          <cell r="D1441">
            <v>0</v>
          </cell>
          <cell r="E1441">
            <v>0</v>
          </cell>
          <cell r="F1441">
            <v>0</v>
          </cell>
          <cell r="G1441">
            <v>0</v>
          </cell>
          <cell r="H1441">
            <v>0</v>
          </cell>
          <cell r="I1441">
            <v>0</v>
          </cell>
          <cell r="J1441">
            <v>0</v>
          </cell>
          <cell r="K1441">
            <v>0</v>
          </cell>
        </row>
        <row r="1442">
          <cell r="C1442">
            <v>0</v>
          </cell>
          <cell r="D1442">
            <v>0</v>
          </cell>
          <cell r="E1442">
            <v>0</v>
          </cell>
          <cell r="F1442">
            <v>0</v>
          </cell>
          <cell r="G1442">
            <v>0</v>
          </cell>
          <cell r="H1442">
            <v>0</v>
          </cell>
          <cell r="I1442">
            <v>0</v>
          </cell>
          <cell r="J1442">
            <v>0</v>
          </cell>
          <cell r="K1442">
            <v>0</v>
          </cell>
        </row>
        <row r="1443">
          <cell r="C1443">
            <v>0</v>
          </cell>
          <cell r="D1443">
            <v>0</v>
          </cell>
          <cell r="E1443">
            <v>0</v>
          </cell>
          <cell r="F1443">
            <v>0</v>
          </cell>
          <cell r="G1443">
            <v>0</v>
          </cell>
          <cell r="H1443">
            <v>0</v>
          </cell>
          <cell r="I1443">
            <v>0</v>
          </cell>
          <cell r="J1443">
            <v>0</v>
          </cell>
          <cell r="K1443">
            <v>0</v>
          </cell>
        </row>
        <row r="1444">
          <cell r="C1444">
            <v>0</v>
          </cell>
          <cell r="D1444">
            <v>0</v>
          </cell>
          <cell r="E1444">
            <v>0</v>
          </cell>
          <cell r="F1444">
            <v>0</v>
          </cell>
          <cell r="G1444">
            <v>0</v>
          </cell>
          <cell r="H1444">
            <v>0</v>
          </cell>
          <cell r="I1444">
            <v>0</v>
          </cell>
          <cell r="J1444">
            <v>0</v>
          </cell>
          <cell r="K1444">
            <v>0</v>
          </cell>
        </row>
        <row r="1445">
          <cell r="C1445">
            <v>0</v>
          </cell>
          <cell r="D1445">
            <v>0</v>
          </cell>
          <cell r="E1445">
            <v>0</v>
          </cell>
          <cell r="F1445">
            <v>0</v>
          </cell>
          <cell r="G1445">
            <v>0</v>
          </cell>
          <cell r="H1445">
            <v>0</v>
          </cell>
          <cell r="I1445">
            <v>0</v>
          </cell>
          <cell r="J1445">
            <v>0</v>
          </cell>
          <cell r="K1445">
            <v>0</v>
          </cell>
        </row>
        <row r="1446">
          <cell r="C1446">
            <v>0</v>
          </cell>
          <cell r="D1446">
            <v>0</v>
          </cell>
          <cell r="E1446">
            <v>0</v>
          </cell>
          <cell r="F1446">
            <v>0</v>
          </cell>
          <cell r="G1446">
            <v>0</v>
          </cell>
          <cell r="H1446">
            <v>0</v>
          </cell>
          <cell r="I1446">
            <v>0</v>
          </cell>
          <cell r="J1446">
            <v>0</v>
          </cell>
          <cell r="K1446">
            <v>0</v>
          </cell>
        </row>
        <row r="1447">
          <cell r="C1447">
            <v>0</v>
          </cell>
          <cell r="D1447">
            <v>0</v>
          </cell>
          <cell r="E1447">
            <v>0</v>
          </cell>
          <cell r="F1447">
            <v>0</v>
          </cell>
          <cell r="G1447">
            <v>0</v>
          </cell>
          <cell r="H1447">
            <v>0</v>
          </cell>
          <cell r="I1447">
            <v>0</v>
          </cell>
          <cell r="J1447">
            <v>0</v>
          </cell>
          <cell r="K1447">
            <v>0</v>
          </cell>
        </row>
        <row r="1448">
          <cell r="C1448">
            <v>0</v>
          </cell>
          <cell r="D1448">
            <v>0</v>
          </cell>
          <cell r="E1448">
            <v>0</v>
          </cell>
          <cell r="F1448">
            <v>0</v>
          </cell>
          <cell r="G1448">
            <v>0</v>
          </cell>
          <cell r="H1448">
            <v>0</v>
          </cell>
          <cell r="I1448">
            <v>0</v>
          </cell>
          <cell r="J1448">
            <v>0</v>
          </cell>
          <cell r="K1448">
            <v>0</v>
          </cell>
        </row>
        <row r="1449">
          <cell r="C1449">
            <v>0</v>
          </cell>
          <cell r="D1449">
            <v>0</v>
          </cell>
          <cell r="E1449">
            <v>0</v>
          </cell>
          <cell r="F1449">
            <v>0</v>
          </cell>
          <cell r="G1449">
            <v>0</v>
          </cell>
          <cell r="H1449">
            <v>0</v>
          </cell>
          <cell r="I1449">
            <v>0</v>
          </cell>
          <cell r="J1449">
            <v>0</v>
          </cell>
          <cell r="K1449">
            <v>0</v>
          </cell>
        </row>
        <row r="1450">
          <cell r="C1450">
            <v>0</v>
          </cell>
          <cell r="D1450">
            <v>0</v>
          </cell>
          <cell r="E1450">
            <v>0</v>
          </cell>
          <cell r="F1450">
            <v>0</v>
          </cell>
          <cell r="G1450">
            <v>0</v>
          </cell>
          <cell r="H1450">
            <v>0</v>
          </cell>
          <cell r="I1450">
            <v>0</v>
          </cell>
          <cell r="J1450">
            <v>0</v>
          </cell>
          <cell r="K1450">
            <v>0</v>
          </cell>
        </row>
        <row r="1451">
          <cell r="C1451">
            <v>0</v>
          </cell>
          <cell r="D1451">
            <v>0</v>
          </cell>
          <cell r="E1451">
            <v>0</v>
          </cell>
          <cell r="F1451">
            <v>0</v>
          </cell>
          <cell r="G1451">
            <v>0</v>
          </cell>
          <cell r="H1451">
            <v>0</v>
          </cell>
          <cell r="I1451">
            <v>0</v>
          </cell>
          <cell r="J1451">
            <v>0</v>
          </cell>
          <cell r="K1451">
            <v>0</v>
          </cell>
        </row>
        <row r="1452">
          <cell r="C1452">
            <v>0</v>
          </cell>
          <cell r="D1452">
            <v>0</v>
          </cell>
          <cell r="E1452">
            <v>0</v>
          </cell>
          <cell r="F1452">
            <v>0</v>
          </cell>
          <cell r="G1452">
            <v>0</v>
          </cell>
          <cell r="H1452">
            <v>0</v>
          </cell>
          <cell r="I1452">
            <v>0</v>
          </cell>
          <cell r="J1452">
            <v>0</v>
          </cell>
          <cell r="K1452">
            <v>0</v>
          </cell>
        </row>
        <row r="1453">
          <cell r="C1453">
            <v>0</v>
          </cell>
          <cell r="D1453">
            <v>0</v>
          </cell>
          <cell r="E1453">
            <v>0</v>
          </cell>
          <cell r="F1453">
            <v>0</v>
          </cell>
          <cell r="G1453">
            <v>0</v>
          </cell>
          <cell r="H1453">
            <v>0</v>
          </cell>
          <cell r="I1453">
            <v>0</v>
          </cell>
          <cell r="J1453">
            <v>0</v>
          </cell>
          <cell r="K1453">
            <v>0</v>
          </cell>
        </row>
        <row r="1454">
          <cell r="C1454">
            <v>0</v>
          </cell>
          <cell r="D1454">
            <v>0</v>
          </cell>
          <cell r="E1454">
            <v>0</v>
          </cell>
          <cell r="F1454">
            <v>0</v>
          </cell>
          <cell r="G1454">
            <v>0</v>
          </cell>
          <cell r="H1454">
            <v>0</v>
          </cell>
          <cell r="I1454">
            <v>0</v>
          </cell>
          <cell r="J1454">
            <v>0</v>
          </cell>
          <cell r="K1454">
            <v>0</v>
          </cell>
        </row>
        <row r="1455">
          <cell r="C1455">
            <v>0</v>
          </cell>
          <cell r="D1455">
            <v>0</v>
          </cell>
          <cell r="E1455">
            <v>0</v>
          </cell>
          <cell r="F1455">
            <v>0</v>
          </cell>
          <cell r="G1455">
            <v>0</v>
          </cell>
          <cell r="H1455">
            <v>0</v>
          </cell>
          <cell r="I1455">
            <v>0</v>
          </cell>
          <cell r="J1455">
            <v>0</v>
          </cell>
          <cell r="K1455">
            <v>0</v>
          </cell>
        </row>
        <row r="1456">
          <cell r="C1456">
            <v>0</v>
          </cell>
          <cell r="D1456">
            <v>0</v>
          </cell>
          <cell r="E1456">
            <v>0</v>
          </cell>
          <cell r="F1456">
            <v>0</v>
          </cell>
          <cell r="G1456">
            <v>0</v>
          </cell>
          <cell r="H1456">
            <v>0</v>
          </cell>
          <cell r="I1456">
            <v>0</v>
          </cell>
          <cell r="J1456">
            <v>0</v>
          </cell>
          <cell r="K1456">
            <v>0</v>
          </cell>
        </row>
        <row r="1457">
          <cell r="C1457">
            <v>0</v>
          </cell>
          <cell r="D1457">
            <v>0</v>
          </cell>
          <cell r="E1457">
            <v>0</v>
          </cell>
          <cell r="F1457">
            <v>0</v>
          </cell>
          <cell r="G1457">
            <v>0</v>
          </cell>
          <cell r="H1457">
            <v>0</v>
          </cell>
          <cell r="I1457">
            <v>0</v>
          </cell>
          <cell r="J1457">
            <v>0</v>
          </cell>
          <cell r="K1457">
            <v>0</v>
          </cell>
        </row>
        <row r="1458">
          <cell r="C1458">
            <v>0</v>
          </cell>
          <cell r="D1458">
            <v>0</v>
          </cell>
          <cell r="E1458">
            <v>0</v>
          </cell>
          <cell r="F1458">
            <v>0</v>
          </cell>
          <cell r="G1458">
            <v>0</v>
          </cell>
          <cell r="H1458">
            <v>0</v>
          </cell>
          <cell r="I1458">
            <v>0</v>
          </cell>
          <cell r="J1458">
            <v>0</v>
          </cell>
          <cell r="K1458">
            <v>0</v>
          </cell>
        </row>
        <row r="1459">
          <cell r="C1459">
            <v>0</v>
          </cell>
          <cell r="D1459">
            <v>0</v>
          </cell>
          <cell r="E1459">
            <v>0</v>
          </cell>
          <cell r="F1459">
            <v>0</v>
          </cell>
          <cell r="G1459">
            <v>0</v>
          </cell>
          <cell r="H1459">
            <v>0</v>
          </cell>
          <cell r="I1459">
            <v>0</v>
          </cell>
          <cell r="J1459">
            <v>0</v>
          </cell>
          <cell r="K1459">
            <v>0</v>
          </cell>
        </row>
        <row r="1460">
          <cell r="C1460">
            <v>0</v>
          </cell>
          <cell r="D1460">
            <v>0</v>
          </cell>
          <cell r="E1460">
            <v>0</v>
          </cell>
          <cell r="F1460">
            <v>0</v>
          </cell>
          <cell r="G1460">
            <v>0</v>
          </cell>
          <cell r="H1460">
            <v>0</v>
          </cell>
          <cell r="I1460">
            <v>0</v>
          </cell>
          <cell r="J1460">
            <v>0</v>
          </cell>
          <cell r="K1460">
            <v>0</v>
          </cell>
        </row>
        <row r="1461">
          <cell r="C1461">
            <v>0</v>
          </cell>
          <cell r="D1461">
            <v>0</v>
          </cell>
          <cell r="E1461">
            <v>0</v>
          </cell>
          <cell r="F1461">
            <v>0</v>
          </cell>
          <cell r="G1461">
            <v>0</v>
          </cell>
          <cell r="H1461">
            <v>0</v>
          </cell>
          <cell r="I1461">
            <v>0</v>
          </cell>
          <cell r="J1461">
            <v>0</v>
          </cell>
          <cell r="K1461">
            <v>0</v>
          </cell>
        </row>
        <row r="1462">
          <cell r="C1462">
            <v>0</v>
          </cell>
          <cell r="D1462">
            <v>0</v>
          </cell>
          <cell r="E1462">
            <v>0</v>
          </cell>
          <cell r="F1462">
            <v>0</v>
          </cell>
          <cell r="G1462">
            <v>0</v>
          </cell>
          <cell r="H1462">
            <v>0</v>
          </cell>
          <cell r="I1462">
            <v>0</v>
          </cell>
          <cell r="J1462">
            <v>0</v>
          </cell>
          <cell r="K1462">
            <v>0</v>
          </cell>
        </row>
        <row r="1463">
          <cell r="C1463">
            <v>0</v>
          </cell>
          <cell r="D1463">
            <v>0</v>
          </cell>
          <cell r="E1463">
            <v>0</v>
          </cell>
          <cell r="F1463">
            <v>0</v>
          </cell>
          <cell r="G1463">
            <v>0</v>
          </cell>
          <cell r="H1463">
            <v>0</v>
          </cell>
          <cell r="I1463">
            <v>0</v>
          </cell>
          <cell r="J1463">
            <v>0</v>
          </cell>
          <cell r="K1463">
            <v>0</v>
          </cell>
        </row>
        <row r="1464">
          <cell r="C1464">
            <v>0</v>
          </cell>
          <cell r="D1464">
            <v>0</v>
          </cell>
          <cell r="E1464">
            <v>0</v>
          </cell>
          <cell r="F1464">
            <v>0</v>
          </cell>
          <cell r="G1464">
            <v>0</v>
          </cell>
          <cell r="H1464">
            <v>0</v>
          </cell>
          <cell r="I1464">
            <v>0</v>
          </cell>
          <cell r="J1464">
            <v>0</v>
          </cell>
          <cell r="K1464">
            <v>0</v>
          </cell>
        </row>
        <row r="1465">
          <cell r="C1465">
            <v>0</v>
          </cell>
          <cell r="D1465">
            <v>0</v>
          </cell>
          <cell r="E1465">
            <v>0</v>
          </cell>
          <cell r="F1465">
            <v>0</v>
          </cell>
          <cell r="G1465">
            <v>0</v>
          </cell>
          <cell r="H1465">
            <v>0</v>
          </cell>
          <cell r="I1465">
            <v>0</v>
          </cell>
          <cell r="J1465">
            <v>0</v>
          </cell>
          <cell r="K1465">
            <v>0</v>
          </cell>
        </row>
        <row r="1466">
          <cell r="C1466">
            <v>0</v>
          </cell>
          <cell r="D1466">
            <v>0</v>
          </cell>
          <cell r="E1466">
            <v>0</v>
          </cell>
          <cell r="F1466">
            <v>0</v>
          </cell>
          <cell r="G1466">
            <v>0</v>
          </cell>
          <cell r="H1466">
            <v>0</v>
          </cell>
          <cell r="I1466">
            <v>0</v>
          </cell>
          <cell r="J1466">
            <v>0</v>
          </cell>
          <cell r="K1466">
            <v>0</v>
          </cell>
        </row>
        <row r="1467">
          <cell r="C1467">
            <v>0</v>
          </cell>
          <cell r="D1467">
            <v>0</v>
          </cell>
          <cell r="E1467">
            <v>0</v>
          </cell>
          <cell r="F1467">
            <v>0</v>
          </cell>
          <cell r="G1467">
            <v>0</v>
          </cell>
          <cell r="H1467">
            <v>0</v>
          </cell>
          <cell r="I1467">
            <v>0</v>
          </cell>
          <cell r="J1467">
            <v>0</v>
          </cell>
          <cell r="K1467">
            <v>0</v>
          </cell>
        </row>
        <row r="1468">
          <cell r="C1468">
            <v>0</v>
          </cell>
          <cell r="D1468">
            <v>0</v>
          </cell>
          <cell r="E1468">
            <v>0</v>
          </cell>
          <cell r="F1468">
            <v>0</v>
          </cell>
          <cell r="G1468">
            <v>0</v>
          </cell>
          <cell r="H1468">
            <v>0</v>
          </cell>
          <cell r="I1468">
            <v>0</v>
          </cell>
          <cell r="J1468">
            <v>0</v>
          </cell>
          <cell r="K1468">
            <v>0</v>
          </cell>
        </row>
        <row r="1469">
          <cell r="C1469">
            <v>0</v>
          </cell>
          <cell r="D1469">
            <v>0</v>
          </cell>
          <cell r="E1469">
            <v>0</v>
          </cell>
          <cell r="F1469">
            <v>0</v>
          </cell>
          <cell r="G1469">
            <v>0</v>
          </cell>
          <cell r="H1469">
            <v>0</v>
          </cell>
          <cell r="I1469">
            <v>0</v>
          </cell>
          <cell r="J1469">
            <v>0</v>
          </cell>
          <cell r="K1469">
            <v>0</v>
          </cell>
        </row>
        <row r="1470">
          <cell r="C1470">
            <v>0</v>
          </cell>
          <cell r="D1470">
            <v>0</v>
          </cell>
          <cell r="E1470">
            <v>0</v>
          </cell>
          <cell r="F1470">
            <v>0</v>
          </cell>
          <cell r="G1470">
            <v>0</v>
          </cell>
          <cell r="H1470">
            <v>0</v>
          </cell>
          <cell r="I1470">
            <v>0</v>
          </cell>
          <cell r="J1470">
            <v>0</v>
          </cell>
          <cell r="K1470">
            <v>0</v>
          </cell>
        </row>
        <row r="1471">
          <cell r="C1471">
            <v>0</v>
          </cell>
          <cell r="D1471">
            <v>0</v>
          </cell>
          <cell r="E1471">
            <v>0</v>
          </cell>
          <cell r="F1471">
            <v>0</v>
          </cell>
          <cell r="G1471">
            <v>0</v>
          </cell>
          <cell r="H1471">
            <v>0</v>
          </cell>
          <cell r="I1471">
            <v>0</v>
          </cell>
          <cell r="J1471">
            <v>0</v>
          </cell>
          <cell r="K1471">
            <v>0</v>
          </cell>
        </row>
        <row r="1472">
          <cell r="C1472">
            <v>0</v>
          </cell>
          <cell r="D1472">
            <v>0</v>
          </cell>
          <cell r="E1472">
            <v>0</v>
          </cell>
          <cell r="F1472">
            <v>0</v>
          </cell>
          <cell r="G1472">
            <v>0</v>
          </cell>
          <cell r="H1472">
            <v>0</v>
          </cell>
          <cell r="I1472">
            <v>0</v>
          </cell>
          <cell r="J1472">
            <v>0</v>
          </cell>
          <cell r="K1472">
            <v>0</v>
          </cell>
        </row>
        <row r="1473">
          <cell r="C1473">
            <v>0</v>
          </cell>
          <cell r="D1473">
            <v>0</v>
          </cell>
          <cell r="E1473">
            <v>0</v>
          </cell>
          <cell r="F1473">
            <v>0</v>
          </cell>
          <cell r="G1473">
            <v>0</v>
          </cell>
          <cell r="H1473">
            <v>0</v>
          </cell>
          <cell r="I1473">
            <v>0</v>
          </cell>
          <cell r="J1473">
            <v>0</v>
          </cell>
          <cell r="K1473">
            <v>0</v>
          </cell>
        </row>
        <row r="1474">
          <cell r="C1474">
            <v>0</v>
          </cell>
          <cell r="D1474">
            <v>0</v>
          </cell>
          <cell r="E1474">
            <v>0</v>
          </cell>
          <cell r="F1474">
            <v>0</v>
          </cell>
          <cell r="G1474">
            <v>0</v>
          </cell>
          <cell r="H1474">
            <v>0</v>
          </cell>
          <cell r="I1474">
            <v>0</v>
          </cell>
          <cell r="J1474">
            <v>0</v>
          </cell>
          <cell r="K1474">
            <v>0</v>
          </cell>
        </row>
        <row r="1475">
          <cell r="C1475">
            <v>0</v>
          </cell>
          <cell r="D1475">
            <v>0</v>
          </cell>
          <cell r="E1475">
            <v>0</v>
          </cell>
          <cell r="F1475">
            <v>0</v>
          </cell>
          <cell r="G1475">
            <v>0</v>
          </cell>
          <cell r="H1475">
            <v>0</v>
          </cell>
          <cell r="I1475">
            <v>0</v>
          </cell>
          <cell r="J1475">
            <v>0</v>
          </cell>
          <cell r="K1475">
            <v>0</v>
          </cell>
        </row>
        <row r="1476">
          <cell r="C1476">
            <v>0</v>
          </cell>
          <cell r="D1476">
            <v>0</v>
          </cell>
          <cell r="E1476">
            <v>0</v>
          </cell>
          <cell r="F1476">
            <v>0</v>
          </cell>
          <cell r="G1476">
            <v>0</v>
          </cell>
          <cell r="H1476">
            <v>0</v>
          </cell>
          <cell r="I1476">
            <v>0</v>
          </cell>
          <cell r="J1476">
            <v>0</v>
          </cell>
          <cell r="K1476">
            <v>0</v>
          </cell>
        </row>
        <row r="1477">
          <cell r="C1477">
            <v>0</v>
          </cell>
          <cell r="D1477">
            <v>0</v>
          </cell>
          <cell r="E1477">
            <v>0</v>
          </cell>
          <cell r="F1477">
            <v>0</v>
          </cell>
          <cell r="G1477">
            <v>0</v>
          </cell>
          <cell r="H1477">
            <v>0</v>
          </cell>
          <cell r="I1477">
            <v>0</v>
          </cell>
          <cell r="J1477">
            <v>0</v>
          </cell>
          <cell r="K1477">
            <v>0</v>
          </cell>
        </row>
        <row r="1478">
          <cell r="C1478">
            <v>0</v>
          </cell>
          <cell r="D1478">
            <v>0</v>
          </cell>
          <cell r="E1478">
            <v>0</v>
          </cell>
          <cell r="F1478">
            <v>0</v>
          </cell>
          <cell r="G1478">
            <v>0</v>
          </cell>
          <cell r="H1478">
            <v>0</v>
          </cell>
          <cell r="I1478">
            <v>0</v>
          </cell>
          <cell r="J1478">
            <v>0</v>
          </cell>
          <cell r="K1478">
            <v>0</v>
          </cell>
        </row>
        <row r="1479">
          <cell r="C1479">
            <v>0</v>
          </cell>
          <cell r="D1479">
            <v>0</v>
          </cell>
          <cell r="E1479">
            <v>0</v>
          </cell>
          <cell r="F1479">
            <v>0</v>
          </cell>
          <cell r="G1479">
            <v>0</v>
          </cell>
          <cell r="H1479">
            <v>0</v>
          </cell>
          <cell r="I1479">
            <v>0</v>
          </cell>
          <cell r="J1479">
            <v>0</v>
          </cell>
          <cell r="K1479">
            <v>0</v>
          </cell>
        </row>
        <row r="1480">
          <cell r="C1480">
            <v>0</v>
          </cell>
          <cell r="D1480">
            <v>0</v>
          </cell>
          <cell r="E1480">
            <v>0</v>
          </cell>
          <cell r="F1480">
            <v>0</v>
          </cell>
          <cell r="G1480">
            <v>0</v>
          </cell>
          <cell r="H1480">
            <v>0</v>
          </cell>
          <cell r="I1480">
            <v>0</v>
          </cell>
          <cell r="J1480">
            <v>0</v>
          </cell>
          <cell r="K1480">
            <v>0</v>
          </cell>
        </row>
        <row r="1481">
          <cell r="C1481">
            <v>0</v>
          </cell>
          <cell r="D1481">
            <v>0</v>
          </cell>
          <cell r="E1481">
            <v>0</v>
          </cell>
          <cell r="F1481">
            <v>0</v>
          </cell>
          <cell r="G1481">
            <v>0</v>
          </cell>
          <cell r="H1481">
            <v>0</v>
          </cell>
          <cell r="I1481">
            <v>0</v>
          </cell>
          <cell r="J1481">
            <v>0</v>
          </cell>
          <cell r="K1481">
            <v>0</v>
          </cell>
        </row>
        <row r="1482">
          <cell r="C1482">
            <v>0</v>
          </cell>
          <cell r="D1482">
            <v>0</v>
          </cell>
          <cell r="E1482">
            <v>0</v>
          </cell>
          <cell r="F1482">
            <v>0</v>
          </cell>
          <cell r="G1482">
            <v>0</v>
          </cell>
          <cell r="H1482">
            <v>0</v>
          </cell>
          <cell r="I1482">
            <v>0</v>
          </cell>
          <cell r="J1482">
            <v>0</v>
          </cell>
          <cell r="K1482">
            <v>0</v>
          </cell>
        </row>
        <row r="1483">
          <cell r="C1483">
            <v>0</v>
          </cell>
          <cell r="D1483">
            <v>0</v>
          </cell>
          <cell r="E1483">
            <v>0</v>
          </cell>
          <cell r="F1483">
            <v>0</v>
          </cell>
          <cell r="G1483">
            <v>0</v>
          </cell>
          <cell r="H1483">
            <v>0</v>
          </cell>
          <cell r="I1483">
            <v>0</v>
          </cell>
          <cell r="J1483">
            <v>0</v>
          </cell>
          <cell r="K1483">
            <v>0</v>
          </cell>
        </row>
        <row r="1484">
          <cell r="C1484">
            <v>0</v>
          </cell>
          <cell r="D1484">
            <v>0</v>
          </cell>
          <cell r="E1484">
            <v>0</v>
          </cell>
          <cell r="F1484">
            <v>0</v>
          </cell>
          <cell r="G1484">
            <v>0</v>
          </cell>
          <cell r="H1484">
            <v>0</v>
          </cell>
          <cell r="I1484">
            <v>0</v>
          </cell>
          <cell r="J1484">
            <v>0</v>
          </cell>
          <cell r="K1484">
            <v>0</v>
          </cell>
        </row>
        <row r="1485">
          <cell r="C1485">
            <v>0</v>
          </cell>
          <cell r="D1485">
            <v>0</v>
          </cell>
          <cell r="E1485">
            <v>0</v>
          </cell>
          <cell r="F1485">
            <v>0</v>
          </cell>
          <cell r="G1485">
            <v>0</v>
          </cell>
          <cell r="H1485">
            <v>0</v>
          </cell>
          <cell r="I1485">
            <v>0</v>
          </cell>
          <cell r="J1485">
            <v>0</v>
          </cell>
          <cell r="K1485">
            <v>0</v>
          </cell>
        </row>
        <row r="1486">
          <cell r="C1486">
            <v>0</v>
          </cell>
          <cell r="D1486">
            <v>0</v>
          </cell>
          <cell r="E1486">
            <v>0</v>
          </cell>
          <cell r="F1486">
            <v>0</v>
          </cell>
          <cell r="G1486">
            <v>0</v>
          </cell>
          <cell r="H1486">
            <v>0</v>
          </cell>
          <cell r="I1486">
            <v>0</v>
          </cell>
          <cell r="J1486">
            <v>0</v>
          </cell>
          <cell r="K1486">
            <v>0</v>
          </cell>
        </row>
        <row r="1487">
          <cell r="C1487">
            <v>0</v>
          </cell>
          <cell r="D1487">
            <v>0</v>
          </cell>
          <cell r="E1487">
            <v>0</v>
          </cell>
          <cell r="F1487">
            <v>0</v>
          </cell>
          <cell r="G1487">
            <v>0</v>
          </cell>
          <cell r="H1487">
            <v>0</v>
          </cell>
          <cell r="I1487">
            <v>0</v>
          </cell>
          <cell r="J1487">
            <v>0</v>
          </cell>
          <cell r="K1487">
            <v>0</v>
          </cell>
        </row>
        <row r="1488">
          <cell r="C1488">
            <v>0</v>
          </cell>
          <cell r="D1488">
            <v>0</v>
          </cell>
          <cell r="E1488">
            <v>0</v>
          </cell>
          <cell r="F1488">
            <v>0</v>
          </cell>
          <cell r="G1488">
            <v>0</v>
          </cell>
          <cell r="H1488">
            <v>0</v>
          </cell>
          <cell r="I1488">
            <v>0</v>
          </cell>
          <cell r="J1488">
            <v>0</v>
          </cell>
          <cell r="K1488">
            <v>0</v>
          </cell>
        </row>
        <row r="1489">
          <cell r="C1489">
            <v>0</v>
          </cell>
          <cell r="D1489">
            <v>0</v>
          </cell>
          <cell r="E1489">
            <v>0</v>
          </cell>
          <cell r="F1489">
            <v>0</v>
          </cell>
          <cell r="G1489">
            <v>0</v>
          </cell>
          <cell r="H1489">
            <v>0</v>
          </cell>
          <cell r="I1489">
            <v>0</v>
          </cell>
          <cell r="J1489">
            <v>0</v>
          </cell>
          <cell r="K1489">
            <v>0</v>
          </cell>
        </row>
        <row r="1490">
          <cell r="C1490">
            <v>0</v>
          </cell>
          <cell r="D1490">
            <v>0</v>
          </cell>
          <cell r="E1490">
            <v>0</v>
          </cell>
          <cell r="F1490">
            <v>0</v>
          </cell>
          <cell r="G1490">
            <v>0</v>
          </cell>
          <cell r="H1490">
            <v>0</v>
          </cell>
          <cell r="I1490">
            <v>0</v>
          </cell>
          <cell r="J1490">
            <v>0</v>
          </cell>
          <cell r="K1490">
            <v>0</v>
          </cell>
        </row>
        <row r="1491">
          <cell r="C1491">
            <v>0</v>
          </cell>
          <cell r="D1491">
            <v>0</v>
          </cell>
          <cell r="E1491">
            <v>0</v>
          </cell>
          <cell r="F1491">
            <v>0</v>
          </cell>
          <cell r="G1491">
            <v>0</v>
          </cell>
          <cell r="H1491">
            <v>0</v>
          </cell>
          <cell r="I1491">
            <v>0</v>
          </cell>
          <cell r="J1491">
            <v>0</v>
          </cell>
          <cell r="K1491">
            <v>0</v>
          </cell>
        </row>
        <row r="1492">
          <cell r="C1492">
            <v>0</v>
          </cell>
          <cell r="D1492">
            <v>0</v>
          </cell>
          <cell r="E1492">
            <v>0</v>
          </cell>
          <cell r="F1492">
            <v>0</v>
          </cell>
          <cell r="G1492">
            <v>0</v>
          </cell>
          <cell r="H1492">
            <v>0</v>
          </cell>
          <cell r="I1492">
            <v>0</v>
          </cell>
          <cell r="J1492">
            <v>0</v>
          </cell>
          <cell r="K1492">
            <v>0</v>
          </cell>
        </row>
        <row r="1493">
          <cell r="C1493">
            <v>0</v>
          </cell>
          <cell r="D1493">
            <v>0</v>
          </cell>
          <cell r="E1493">
            <v>0</v>
          </cell>
          <cell r="F1493">
            <v>0</v>
          </cell>
          <cell r="G1493">
            <v>0</v>
          </cell>
          <cell r="H1493">
            <v>0</v>
          </cell>
          <cell r="I1493">
            <v>0</v>
          </cell>
          <cell r="J1493">
            <v>0</v>
          </cell>
          <cell r="K1493">
            <v>0</v>
          </cell>
        </row>
        <row r="1494">
          <cell r="C1494">
            <v>0</v>
          </cell>
          <cell r="D1494">
            <v>0</v>
          </cell>
          <cell r="E1494">
            <v>0</v>
          </cell>
          <cell r="F1494">
            <v>0</v>
          </cell>
          <cell r="G1494">
            <v>0</v>
          </cell>
          <cell r="H1494">
            <v>0</v>
          </cell>
          <cell r="I1494">
            <v>0</v>
          </cell>
          <cell r="J1494">
            <v>0</v>
          </cell>
          <cell r="K1494">
            <v>0</v>
          </cell>
        </row>
        <row r="1495">
          <cell r="C1495">
            <v>0</v>
          </cell>
          <cell r="D1495">
            <v>0</v>
          </cell>
          <cell r="E1495">
            <v>0</v>
          </cell>
          <cell r="F1495">
            <v>0</v>
          </cell>
          <cell r="G1495">
            <v>0</v>
          </cell>
          <cell r="H1495">
            <v>0</v>
          </cell>
          <cell r="I1495">
            <v>0</v>
          </cell>
          <cell r="J1495">
            <v>0</v>
          </cell>
          <cell r="K1495">
            <v>0</v>
          </cell>
        </row>
        <row r="1496">
          <cell r="C1496">
            <v>0</v>
          </cell>
          <cell r="D1496">
            <v>0</v>
          </cell>
          <cell r="E1496">
            <v>0</v>
          </cell>
          <cell r="F1496">
            <v>0</v>
          </cell>
          <cell r="G1496">
            <v>0</v>
          </cell>
          <cell r="H1496">
            <v>0</v>
          </cell>
          <cell r="I1496">
            <v>0</v>
          </cell>
          <cell r="J1496">
            <v>0</v>
          </cell>
          <cell r="K1496">
            <v>0</v>
          </cell>
        </row>
        <row r="1497">
          <cell r="C1497">
            <v>0</v>
          </cell>
          <cell r="D1497">
            <v>0</v>
          </cell>
          <cell r="E1497">
            <v>0</v>
          </cell>
          <cell r="F1497">
            <v>0</v>
          </cell>
          <cell r="G1497">
            <v>0</v>
          </cell>
          <cell r="H1497">
            <v>0</v>
          </cell>
          <cell r="I1497">
            <v>0</v>
          </cell>
          <cell r="J1497">
            <v>0</v>
          </cell>
          <cell r="K1497">
            <v>0</v>
          </cell>
        </row>
        <row r="1498">
          <cell r="C1498">
            <v>0</v>
          </cell>
          <cell r="D1498">
            <v>0</v>
          </cell>
          <cell r="E1498">
            <v>0</v>
          </cell>
          <cell r="F1498">
            <v>0</v>
          </cell>
          <cell r="G1498">
            <v>0</v>
          </cell>
          <cell r="H1498">
            <v>0</v>
          </cell>
          <cell r="I1498">
            <v>0</v>
          </cell>
          <cell r="J1498">
            <v>0</v>
          </cell>
          <cell r="K1498">
            <v>0</v>
          </cell>
        </row>
        <row r="1499">
          <cell r="C1499">
            <v>0</v>
          </cell>
          <cell r="D1499">
            <v>0</v>
          </cell>
          <cell r="E1499">
            <v>0</v>
          </cell>
          <cell r="F1499">
            <v>0</v>
          </cell>
          <cell r="G1499">
            <v>0</v>
          </cell>
          <cell r="H1499">
            <v>0</v>
          </cell>
          <cell r="I1499">
            <v>0</v>
          </cell>
          <cell r="J1499">
            <v>0</v>
          </cell>
          <cell r="K1499">
            <v>0</v>
          </cell>
        </row>
        <row r="1500">
          <cell r="C1500">
            <v>0</v>
          </cell>
          <cell r="D1500">
            <v>0</v>
          </cell>
          <cell r="E1500">
            <v>0</v>
          </cell>
          <cell r="F1500">
            <v>0</v>
          </cell>
          <cell r="G1500">
            <v>0</v>
          </cell>
          <cell r="H1500">
            <v>0</v>
          </cell>
          <cell r="I1500">
            <v>0</v>
          </cell>
          <cell r="J1500">
            <v>0</v>
          </cell>
          <cell r="K1500">
            <v>0</v>
          </cell>
        </row>
        <row r="1501">
          <cell r="C1501">
            <v>0</v>
          </cell>
          <cell r="D1501">
            <v>0</v>
          </cell>
          <cell r="E1501">
            <v>0</v>
          </cell>
          <cell r="F1501">
            <v>0</v>
          </cell>
          <cell r="G1501">
            <v>0</v>
          </cell>
          <cell r="H1501">
            <v>0</v>
          </cell>
          <cell r="I1501">
            <v>0</v>
          </cell>
          <cell r="J1501">
            <v>0</v>
          </cell>
          <cell r="K1501">
            <v>0</v>
          </cell>
        </row>
        <row r="1502">
          <cell r="C1502">
            <v>0</v>
          </cell>
          <cell r="D1502">
            <v>0</v>
          </cell>
          <cell r="E1502">
            <v>0</v>
          </cell>
          <cell r="F1502">
            <v>0</v>
          </cell>
          <cell r="G1502">
            <v>0</v>
          </cell>
          <cell r="H1502">
            <v>0</v>
          </cell>
          <cell r="I1502">
            <v>0</v>
          </cell>
          <cell r="J1502">
            <v>0</v>
          </cell>
          <cell r="K1502">
            <v>0</v>
          </cell>
        </row>
        <row r="1503">
          <cell r="C1503">
            <v>0</v>
          </cell>
          <cell r="D1503">
            <v>0</v>
          </cell>
          <cell r="E1503">
            <v>0</v>
          </cell>
          <cell r="F1503">
            <v>0</v>
          </cell>
          <cell r="G1503">
            <v>0</v>
          </cell>
          <cell r="H1503">
            <v>0</v>
          </cell>
          <cell r="I1503">
            <v>0</v>
          </cell>
          <cell r="J1503">
            <v>0</v>
          </cell>
          <cell r="K1503">
            <v>0</v>
          </cell>
        </row>
        <row r="1504">
          <cell r="C1504">
            <v>0</v>
          </cell>
          <cell r="D1504">
            <v>0</v>
          </cell>
          <cell r="E1504">
            <v>0</v>
          </cell>
          <cell r="F1504">
            <v>0</v>
          </cell>
          <cell r="G1504">
            <v>0</v>
          </cell>
          <cell r="H1504">
            <v>0</v>
          </cell>
          <cell r="I1504">
            <v>0</v>
          </cell>
          <cell r="J1504">
            <v>0</v>
          </cell>
          <cell r="K1504">
            <v>0</v>
          </cell>
        </row>
        <row r="1505">
          <cell r="C1505">
            <v>0</v>
          </cell>
          <cell r="D1505">
            <v>0</v>
          </cell>
          <cell r="E1505">
            <v>0</v>
          </cell>
          <cell r="F1505">
            <v>0</v>
          </cell>
          <cell r="G1505">
            <v>0</v>
          </cell>
          <cell r="H1505">
            <v>0</v>
          </cell>
          <cell r="I1505">
            <v>0</v>
          </cell>
          <cell r="J1505">
            <v>0</v>
          </cell>
          <cell r="K1505">
            <v>0</v>
          </cell>
        </row>
        <row r="1506">
          <cell r="C1506">
            <v>0</v>
          </cell>
          <cell r="D1506">
            <v>0</v>
          </cell>
          <cell r="E1506">
            <v>0</v>
          </cell>
          <cell r="F1506">
            <v>0</v>
          </cell>
          <cell r="G1506">
            <v>0</v>
          </cell>
          <cell r="H1506">
            <v>0</v>
          </cell>
          <cell r="I1506">
            <v>0</v>
          </cell>
          <cell r="J1506">
            <v>0</v>
          </cell>
          <cell r="K1506">
            <v>0</v>
          </cell>
        </row>
        <row r="1507">
          <cell r="C1507">
            <v>0</v>
          </cell>
          <cell r="D1507">
            <v>0</v>
          </cell>
          <cell r="E1507">
            <v>0</v>
          </cell>
          <cell r="F1507">
            <v>0</v>
          </cell>
          <cell r="G1507">
            <v>0</v>
          </cell>
          <cell r="H1507">
            <v>0</v>
          </cell>
          <cell r="I1507">
            <v>0</v>
          </cell>
          <cell r="J1507">
            <v>0</v>
          </cell>
          <cell r="K1507">
            <v>0</v>
          </cell>
        </row>
        <row r="1508">
          <cell r="C1508">
            <v>0</v>
          </cell>
          <cell r="D1508">
            <v>0</v>
          </cell>
          <cell r="E1508">
            <v>0</v>
          </cell>
          <cell r="F1508">
            <v>0</v>
          </cell>
          <cell r="G1508">
            <v>0</v>
          </cell>
          <cell r="H1508">
            <v>0</v>
          </cell>
          <cell r="I1508">
            <v>0</v>
          </cell>
          <cell r="J1508">
            <v>0</v>
          </cell>
          <cell r="K1508">
            <v>0</v>
          </cell>
        </row>
        <row r="1509">
          <cell r="C1509">
            <v>0</v>
          </cell>
          <cell r="D1509">
            <v>0</v>
          </cell>
          <cell r="E1509">
            <v>0</v>
          </cell>
          <cell r="F1509">
            <v>0</v>
          </cell>
          <cell r="G1509">
            <v>0</v>
          </cell>
          <cell r="H1509">
            <v>0</v>
          </cell>
          <cell r="I1509">
            <v>0</v>
          </cell>
          <cell r="J1509">
            <v>0</v>
          </cell>
          <cell r="K1509">
            <v>0</v>
          </cell>
        </row>
        <row r="1510">
          <cell r="C1510">
            <v>0</v>
          </cell>
          <cell r="D1510">
            <v>0</v>
          </cell>
          <cell r="E1510">
            <v>0</v>
          </cell>
          <cell r="F1510">
            <v>0</v>
          </cell>
          <cell r="G1510">
            <v>0</v>
          </cell>
          <cell r="H1510">
            <v>0</v>
          </cell>
          <cell r="I1510">
            <v>0</v>
          </cell>
          <cell r="J1510">
            <v>0</v>
          </cell>
          <cell r="K1510">
            <v>0</v>
          </cell>
        </row>
        <row r="1511">
          <cell r="C1511">
            <v>0</v>
          </cell>
          <cell r="D1511">
            <v>0</v>
          </cell>
          <cell r="E1511">
            <v>0</v>
          </cell>
          <cell r="F1511">
            <v>0</v>
          </cell>
          <cell r="G1511">
            <v>0</v>
          </cell>
          <cell r="H1511">
            <v>0</v>
          </cell>
          <cell r="I1511">
            <v>0</v>
          </cell>
          <cell r="J1511">
            <v>0</v>
          </cell>
          <cell r="K1511">
            <v>0</v>
          </cell>
        </row>
        <row r="1512">
          <cell r="C1512">
            <v>0</v>
          </cell>
          <cell r="D1512">
            <v>0</v>
          </cell>
          <cell r="E1512">
            <v>0</v>
          </cell>
          <cell r="F1512">
            <v>0</v>
          </cell>
          <cell r="G1512">
            <v>0</v>
          </cell>
          <cell r="H1512">
            <v>0</v>
          </cell>
          <cell r="I1512">
            <v>0</v>
          </cell>
          <cell r="J1512">
            <v>0</v>
          </cell>
          <cell r="K1512">
            <v>0</v>
          </cell>
        </row>
        <row r="1513">
          <cell r="C1513">
            <v>0</v>
          </cell>
          <cell r="D1513">
            <v>0</v>
          </cell>
          <cell r="E1513">
            <v>0</v>
          </cell>
          <cell r="F1513">
            <v>0</v>
          </cell>
          <cell r="G1513">
            <v>0</v>
          </cell>
          <cell r="H1513">
            <v>0</v>
          </cell>
          <cell r="I1513">
            <v>0</v>
          </cell>
          <cell r="J1513">
            <v>0</v>
          </cell>
          <cell r="K1513">
            <v>0</v>
          </cell>
        </row>
        <row r="1514">
          <cell r="C1514">
            <v>0</v>
          </cell>
          <cell r="D1514">
            <v>0</v>
          </cell>
          <cell r="E1514">
            <v>0</v>
          </cell>
          <cell r="F1514">
            <v>0</v>
          </cell>
          <cell r="G1514">
            <v>0</v>
          </cell>
          <cell r="H1514">
            <v>0</v>
          </cell>
          <cell r="I1514">
            <v>0</v>
          </cell>
          <cell r="J1514">
            <v>0</v>
          </cell>
          <cell r="K1514">
            <v>0</v>
          </cell>
        </row>
        <row r="1515">
          <cell r="C1515">
            <v>0</v>
          </cell>
          <cell r="D1515">
            <v>0</v>
          </cell>
          <cell r="E1515">
            <v>0</v>
          </cell>
          <cell r="F1515">
            <v>0</v>
          </cell>
          <cell r="G1515">
            <v>0</v>
          </cell>
          <cell r="H1515">
            <v>0</v>
          </cell>
          <cell r="I1515">
            <v>0</v>
          </cell>
          <cell r="J1515">
            <v>0</v>
          </cell>
          <cell r="K1515">
            <v>0</v>
          </cell>
        </row>
        <row r="1516">
          <cell r="C1516">
            <v>0</v>
          </cell>
          <cell r="D1516">
            <v>0</v>
          </cell>
          <cell r="E1516">
            <v>0</v>
          </cell>
          <cell r="F1516">
            <v>0</v>
          </cell>
          <cell r="G1516">
            <v>0</v>
          </cell>
          <cell r="H1516">
            <v>0</v>
          </cell>
          <cell r="I1516">
            <v>0</v>
          </cell>
          <cell r="J1516">
            <v>0</v>
          </cell>
          <cell r="K1516">
            <v>0</v>
          </cell>
        </row>
        <row r="1517">
          <cell r="C1517">
            <v>0</v>
          </cell>
          <cell r="D1517">
            <v>0</v>
          </cell>
          <cell r="E1517">
            <v>0</v>
          </cell>
          <cell r="F1517">
            <v>0</v>
          </cell>
          <cell r="G1517">
            <v>0</v>
          </cell>
          <cell r="H1517">
            <v>0</v>
          </cell>
          <cell r="I1517">
            <v>0</v>
          </cell>
          <cell r="J1517">
            <v>0</v>
          </cell>
          <cell r="K1517">
            <v>0</v>
          </cell>
        </row>
        <row r="1518">
          <cell r="C1518">
            <v>0</v>
          </cell>
          <cell r="D1518">
            <v>0</v>
          </cell>
          <cell r="E1518">
            <v>0</v>
          </cell>
          <cell r="F1518">
            <v>0</v>
          </cell>
          <cell r="G1518">
            <v>0</v>
          </cell>
          <cell r="H1518">
            <v>0</v>
          </cell>
          <cell r="I1518">
            <v>0</v>
          </cell>
          <cell r="J1518">
            <v>0</v>
          </cell>
          <cell r="K1518">
            <v>0</v>
          </cell>
        </row>
        <row r="1519">
          <cell r="C1519">
            <v>0</v>
          </cell>
          <cell r="D1519">
            <v>0</v>
          </cell>
          <cell r="E1519">
            <v>0</v>
          </cell>
          <cell r="F1519">
            <v>0</v>
          </cell>
          <cell r="G1519">
            <v>0</v>
          </cell>
          <cell r="H1519">
            <v>0</v>
          </cell>
          <cell r="I1519">
            <v>0</v>
          </cell>
          <cell r="J1519">
            <v>0</v>
          </cell>
          <cell r="K1519">
            <v>0</v>
          </cell>
        </row>
        <row r="1520">
          <cell r="C1520">
            <v>0</v>
          </cell>
          <cell r="D1520">
            <v>0</v>
          </cell>
          <cell r="E1520">
            <v>0</v>
          </cell>
          <cell r="F1520">
            <v>0</v>
          </cell>
          <cell r="G1520">
            <v>0</v>
          </cell>
          <cell r="H1520">
            <v>0</v>
          </cell>
          <cell r="I1520">
            <v>0</v>
          </cell>
          <cell r="J1520">
            <v>0</v>
          </cell>
          <cell r="K1520">
            <v>0</v>
          </cell>
        </row>
        <row r="1521">
          <cell r="C1521">
            <v>0</v>
          </cell>
          <cell r="D1521">
            <v>0</v>
          </cell>
          <cell r="E1521">
            <v>0</v>
          </cell>
          <cell r="F1521">
            <v>0</v>
          </cell>
          <cell r="G1521">
            <v>0</v>
          </cell>
          <cell r="H1521">
            <v>0</v>
          </cell>
          <cell r="I1521">
            <v>0</v>
          </cell>
          <cell r="J1521">
            <v>0</v>
          </cell>
          <cell r="K1521">
            <v>0</v>
          </cell>
        </row>
        <row r="1522">
          <cell r="C1522">
            <v>0</v>
          </cell>
          <cell r="D1522">
            <v>0</v>
          </cell>
          <cell r="E1522">
            <v>0</v>
          </cell>
          <cell r="F1522">
            <v>0</v>
          </cell>
          <cell r="G1522">
            <v>0</v>
          </cell>
          <cell r="H1522">
            <v>0</v>
          </cell>
          <cell r="I1522">
            <v>0</v>
          </cell>
          <cell r="J1522">
            <v>0</v>
          </cell>
          <cell r="K1522">
            <v>0</v>
          </cell>
        </row>
        <row r="1523">
          <cell r="C1523">
            <v>0</v>
          </cell>
          <cell r="D1523">
            <v>0</v>
          </cell>
          <cell r="E1523">
            <v>0</v>
          </cell>
          <cell r="F1523">
            <v>0</v>
          </cell>
          <cell r="G1523">
            <v>0</v>
          </cell>
          <cell r="H1523">
            <v>0</v>
          </cell>
          <cell r="I1523">
            <v>0</v>
          </cell>
          <cell r="J1523">
            <v>0</v>
          </cell>
          <cell r="K1523">
            <v>0</v>
          </cell>
        </row>
        <row r="1524">
          <cell r="C1524">
            <v>0</v>
          </cell>
          <cell r="D1524">
            <v>0</v>
          </cell>
          <cell r="E1524">
            <v>0</v>
          </cell>
          <cell r="F1524">
            <v>0</v>
          </cell>
          <cell r="G1524">
            <v>0</v>
          </cell>
          <cell r="H1524">
            <v>0</v>
          </cell>
          <cell r="I1524">
            <v>0</v>
          </cell>
          <cell r="J1524">
            <v>0</v>
          </cell>
          <cell r="K1524">
            <v>0</v>
          </cell>
        </row>
        <row r="1525">
          <cell r="C1525">
            <v>0</v>
          </cell>
          <cell r="D1525">
            <v>0</v>
          </cell>
          <cell r="E1525">
            <v>0</v>
          </cell>
          <cell r="F1525">
            <v>0</v>
          </cell>
          <cell r="G1525">
            <v>0</v>
          </cell>
          <cell r="H1525">
            <v>0</v>
          </cell>
          <cell r="I1525">
            <v>0</v>
          </cell>
          <cell r="J1525">
            <v>0</v>
          </cell>
          <cell r="K1525">
            <v>0</v>
          </cell>
        </row>
        <row r="1526">
          <cell r="C1526">
            <v>0</v>
          </cell>
          <cell r="D1526">
            <v>0</v>
          </cell>
          <cell r="E1526">
            <v>0</v>
          </cell>
          <cell r="F1526">
            <v>0</v>
          </cell>
          <cell r="G1526">
            <v>0</v>
          </cell>
          <cell r="H1526">
            <v>0</v>
          </cell>
          <cell r="I1526">
            <v>0</v>
          </cell>
          <cell r="J1526">
            <v>0</v>
          </cell>
          <cell r="K1526">
            <v>0</v>
          </cell>
        </row>
        <row r="1527">
          <cell r="C1527">
            <v>0</v>
          </cell>
          <cell r="D1527">
            <v>0</v>
          </cell>
          <cell r="E1527">
            <v>0</v>
          </cell>
          <cell r="F1527">
            <v>0</v>
          </cell>
          <cell r="G1527">
            <v>0</v>
          </cell>
          <cell r="H1527">
            <v>0</v>
          </cell>
          <cell r="I1527">
            <v>0</v>
          </cell>
          <cell r="J1527">
            <v>0</v>
          </cell>
          <cell r="K1527">
            <v>0</v>
          </cell>
        </row>
        <row r="1528">
          <cell r="C1528">
            <v>0</v>
          </cell>
          <cell r="D1528">
            <v>0</v>
          </cell>
          <cell r="E1528">
            <v>0</v>
          </cell>
          <cell r="F1528">
            <v>0</v>
          </cell>
          <cell r="G1528">
            <v>0</v>
          </cell>
          <cell r="H1528">
            <v>0</v>
          </cell>
          <cell r="I1528">
            <v>0</v>
          </cell>
          <cell r="J1528">
            <v>0</v>
          </cell>
          <cell r="K1528">
            <v>0</v>
          </cell>
        </row>
        <row r="1529">
          <cell r="C1529">
            <v>0</v>
          </cell>
          <cell r="D1529">
            <v>0</v>
          </cell>
          <cell r="E1529">
            <v>0</v>
          </cell>
          <cell r="F1529">
            <v>0</v>
          </cell>
          <cell r="G1529">
            <v>0</v>
          </cell>
          <cell r="H1529">
            <v>0</v>
          </cell>
          <cell r="I1529">
            <v>0</v>
          </cell>
          <cell r="J1529">
            <v>0</v>
          </cell>
          <cell r="K1529">
            <v>0</v>
          </cell>
        </row>
        <row r="1530">
          <cell r="C1530">
            <v>0</v>
          </cell>
          <cell r="D1530">
            <v>0</v>
          </cell>
          <cell r="E1530">
            <v>0</v>
          </cell>
          <cell r="F1530">
            <v>0</v>
          </cell>
          <cell r="G1530">
            <v>0</v>
          </cell>
          <cell r="H1530">
            <v>0</v>
          </cell>
          <cell r="I1530">
            <v>0</v>
          </cell>
          <cell r="J1530">
            <v>0</v>
          </cell>
          <cell r="K1530">
            <v>0</v>
          </cell>
        </row>
        <row r="1531">
          <cell r="C1531">
            <v>0</v>
          </cell>
          <cell r="D1531">
            <v>0</v>
          </cell>
          <cell r="E1531">
            <v>0</v>
          </cell>
          <cell r="F1531">
            <v>0</v>
          </cell>
          <cell r="G1531">
            <v>0</v>
          </cell>
          <cell r="H1531">
            <v>0</v>
          </cell>
          <cell r="I1531">
            <v>0</v>
          </cell>
          <cell r="J1531">
            <v>0</v>
          </cell>
          <cell r="K1531">
            <v>0</v>
          </cell>
        </row>
        <row r="1532">
          <cell r="C1532">
            <v>0</v>
          </cell>
          <cell r="D1532">
            <v>0</v>
          </cell>
          <cell r="E1532">
            <v>0</v>
          </cell>
          <cell r="F1532">
            <v>0</v>
          </cell>
          <cell r="G1532">
            <v>0</v>
          </cell>
          <cell r="H1532">
            <v>0</v>
          </cell>
          <cell r="I1532">
            <v>0</v>
          </cell>
          <cell r="J1532">
            <v>0</v>
          </cell>
          <cell r="K1532">
            <v>0</v>
          </cell>
        </row>
        <row r="1533">
          <cell r="C1533">
            <v>0</v>
          </cell>
          <cell r="D1533">
            <v>0</v>
          </cell>
          <cell r="E1533">
            <v>0</v>
          </cell>
          <cell r="F1533">
            <v>0</v>
          </cell>
          <cell r="G1533">
            <v>0</v>
          </cell>
          <cell r="H1533">
            <v>0</v>
          </cell>
          <cell r="I1533">
            <v>0</v>
          </cell>
          <cell r="J1533">
            <v>0</v>
          </cell>
          <cell r="K1533">
            <v>0</v>
          </cell>
        </row>
        <row r="1534">
          <cell r="C1534">
            <v>0</v>
          </cell>
          <cell r="D1534">
            <v>0</v>
          </cell>
          <cell r="E1534">
            <v>0</v>
          </cell>
          <cell r="F1534">
            <v>0</v>
          </cell>
          <cell r="G1534">
            <v>0</v>
          </cell>
          <cell r="H1534">
            <v>0</v>
          </cell>
          <cell r="I1534">
            <v>0</v>
          </cell>
          <cell r="J1534">
            <v>0</v>
          </cell>
          <cell r="K1534">
            <v>0</v>
          </cell>
        </row>
        <row r="1535">
          <cell r="C1535">
            <v>0</v>
          </cell>
          <cell r="D1535">
            <v>0</v>
          </cell>
          <cell r="E1535">
            <v>0</v>
          </cell>
          <cell r="F1535">
            <v>0</v>
          </cell>
          <cell r="G1535">
            <v>0</v>
          </cell>
          <cell r="H1535">
            <v>0</v>
          </cell>
          <cell r="I1535">
            <v>0</v>
          </cell>
          <cell r="J1535">
            <v>0</v>
          </cell>
          <cell r="K1535">
            <v>0</v>
          </cell>
        </row>
        <row r="1536">
          <cell r="C1536">
            <v>0</v>
          </cell>
          <cell r="D1536">
            <v>0</v>
          </cell>
          <cell r="E1536">
            <v>0</v>
          </cell>
          <cell r="F1536">
            <v>0</v>
          </cell>
          <cell r="G1536">
            <v>0</v>
          </cell>
          <cell r="H1536">
            <v>0</v>
          </cell>
          <cell r="I1536">
            <v>0</v>
          </cell>
          <cell r="J1536">
            <v>0</v>
          </cell>
          <cell r="K1536">
            <v>0</v>
          </cell>
        </row>
        <row r="1537">
          <cell r="C1537">
            <v>0</v>
          </cell>
          <cell r="D1537">
            <v>0</v>
          </cell>
          <cell r="E1537">
            <v>0</v>
          </cell>
          <cell r="F1537">
            <v>0</v>
          </cell>
          <cell r="G1537">
            <v>0</v>
          </cell>
          <cell r="H1537">
            <v>0</v>
          </cell>
          <cell r="I1537">
            <v>0</v>
          </cell>
          <cell r="J1537">
            <v>0</v>
          </cell>
          <cell r="K1537">
            <v>0</v>
          </cell>
        </row>
        <row r="1538">
          <cell r="C1538">
            <v>0</v>
          </cell>
          <cell r="D1538">
            <v>0</v>
          </cell>
          <cell r="E1538">
            <v>0</v>
          </cell>
          <cell r="F1538">
            <v>0</v>
          </cell>
          <cell r="G1538">
            <v>0</v>
          </cell>
          <cell r="H1538">
            <v>0</v>
          </cell>
          <cell r="I1538">
            <v>0</v>
          </cell>
          <cell r="J1538">
            <v>0</v>
          </cell>
          <cell r="K1538">
            <v>0</v>
          </cell>
        </row>
        <row r="1539">
          <cell r="C1539">
            <v>0</v>
          </cell>
          <cell r="D1539">
            <v>0</v>
          </cell>
          <cell r="E1539">
            <v>0</v>
          </cell>
          <cell r="F1539">
            <v>0</v>
          </cell>
          <cell r="G1539">
            <v>0</v>
          </cell>
          <cell r="H1539">
            <v>0</v>
          </cell>
          <cell r="I1539">
            <v>0</v>
          </cell>
          <cell r="J1539">
            <v>0</v>
          </cell>
          <cell r="K1539">
            <v>0</v>
          </cell>
        </row>
        <row r="1540">
          <cell r="C1540">
            <v>0</v>
          </cell>
          <cell r="D1540">
            <v>0</v>
          </cell>
          <cell r="E1540">
            <v>0</v>
          </cell>
          <cell r="F1540">
            <v>0</v>
          </cell>
          <cell r="G1540">
            <v>0</v>
          </cell>
          <cell r="H1540">
            <v>0</v>
          </cell>
          <cell r="I1540">
            <v>0</v>
          </cell>
          <cell r="J1540">
            <v>0</v>
          </cell>
          <cell r="K1540">
            <v>0</v>
          </cell>
        </row>
        <row r="1541">
          <cell r="C1541">
            <v>0</v>
          </cell>
          <cell r="D1541">
            <v>0</v>
          </cell>
          <cell r="E1541">
            <v>0</v>
          </cell>
          <cell r="F1541">
            <v>0</v>
          </cell>
          <cell r="G1541">
            <v>0</v>
          </cell>
          <cell r="H1541">
            <v>0</v>
          </cell>
          <cell r="I1541">
            <v>0</v>
          </cell>
          <cell r="J1541">
            <v>0</v>
          </cell>
          <cell r="K1541">
            <v>0</v>
          </cell>
        </row>
        <row r="1542">
          <cell r="C1542">
            <v>0</v>
          </cell>
          <cell r="D1542">
            <v>0</v>
          </cell>
          <cell r="E1542">
            <v>0</v>
          </cell>
          <cell r="F1542">
            <v>0</v>
          </cell>
          <cell r="G1542">
            <v>0</v>
          </cell>
          <cell r="H1542">
            <v>0</v>
          </cell>
          <cell r="I1542">
            <v>0</v>
          </cell>
          <cell r="J1542">
            <v>0</v>
          </cell>
          <cell r="K1542">
            <v>0</v>
          </cell>
        </row>
        <row r="1543">
          <cell r="C1543">
            <v>0</v>
          </cell>
          <cell r="D1543">
            <v>0</v>
          </cell>
          <cell r="E1543">
            <v>0</v>
          </cell>
          <cell r="F1543">
            <v>0</v>
          </cell>
          <cell r="G1543">
            <v>0</v>
          </cell>
          <cell r="H1543">
            <v>0</v>
          </cell>
          <cell r="I1543">
            <v>0</v>
          </cell>
          <cell r="J1543">
            <v>0</v>
          </cell>
          <cell r="K1543">
            <v>0</v>
          </cell>
        </row>
        <row r="1544">
          <cell r="C1544">
            <v>0</v>
          </cell>
          <cell r="D1544">
            <v>0</v>
          </cell>
          <cell r="E1544">
            <v>0</v>
          </cell>
          <cell r="F1544">
            <v>0</v>
          </cell>
          <cell r="G1544">
            <v>0</v>
          </cell>
          <cell r="H1544">
            <v>0</v>
          </cell>
          <cell r="I1544">
            <v>0</v>
          </cell>
          <cell r="J1544">
            <v>0</v>
          </cell>
          <cell r="K1544">
            <v>0</v>
          </cell>
        </row>
        <row r="1545">
          <cell r="C1545">
            <v>0</v>
          </cell>
          <cell r="D1545">
            <v>0</v>
          </cell>
          <cell r="E1545">
            <v>0</v>
          </cell>
          <cell r="F1545">
            <v>0</v>
          </cell>
          <cell r="G1545">
            <v>0</v>
          </cell>
          <cell r="H1545">
            <v>0</v>
          </cell>
          <cell r="I1545">
            <v>0</v>
          </cell>
          <cell r="J1545">
            <v>0</v>
          </cell>
          <cell r="K1545">
            <v>0</v>
          </cell>
        </row>
        <row r="1546">
          <cell r="C1546">
            <v>0</v>
          </cell>
          <cell r="D1546">
            <v>0</v>
          </cell>
          <cell r="E1546">
            <v>0</v>
          </cell>
          <cell r="F1546">
            <v>0</v>
          </cell>
          <cell r="G1546">
            <v>0</v>
          </cell>
          <cell r="H1546">
            <v>0</v>
          </cell>
          <cell r="I1546">
            <v>0</v>
          </cell>
          <cell r="J1546">
            <v>0</v>
          </cell>
          <cell r="K1546">
            <v>0</v>
          </cell>
        </row>
        <row r="1547">
          <cell r="C1547">
            <v>0</v>
          </cell>
          <cell r="D1547">
            <v>0</v>
          </cell>
          <cell r="E1547">
            <v>0</v>
          </cell>
          <cell r="F1547">
            <v>0</v>
          </cell>
          <cell r="G1547">
            <v>0</v>
          </cell>
          <cell r="H1547">
            <v>0</v>
          </cell>
          <cell r="I1547">
            <v>0</v>
          </cell>
          <cell r="J1547">
            <v>0</v>
          </cell>
          <cell r="K1547">
            <v>0</v>
          </cell>
        </row>
        <row r="1548">
          <cell r="C1548">
            <v>0</v>
          </cell>
          <cell r="D1548">
            <v>0</v>
          </cell>
          <cell r="E1548">
            <v>0</v>
          </cell>
          <cell r="F1548">
            <v>0</v>
          </cell>
          <cell r="G1548">
            <v>0</v>
          </cell>
          <cell r="H1548">
            <v>0</v>
          </cell>
          <cell r="I1548">
            <v>0</v>
          </cell>
          <cell r="J1548">
            <v>0</v>
          </cell>
          <cell r="K1548">
            <v>0</v>
          </cell>
        </row>
        <row r="1549">
          <cell r="C1549">
            <v>0</v>
          </cell>
          <cell r="D1549">
            <v>0</v>
          </cell>
          <cell r="E1549">
            <v>0</v>
          </cell>
          <cell r="F1549">
            <v>0</v>
          </cell>
          <cell r="G1549">
            <v>0</v>
          </cell>
          <cell r="H1549">
            <v>0</v>
          </cell>
          <cell r="I1549">
            <v>0</v>
          </cell>
          <cell r="J1549">
            <v>0</v>
          </cell>
          <cell r="K1549">
            <v>0</v>
          </cell>
        </row>
        <row r="1550">
          <cell r="C1550">
            <v>0</v>
          </cell>
          <cell r="D1550">
            <v>0</v>
          </cell>
          <cell r="E1550">
            <v>0</v>
          </cell>
          <cell r="F1550">
            <v>0</v>
          </cell>
          <cell r="G1550">
            <v>0</v>
          </cell>
          <cell r="H1550">
            <v>0</v>
          </cell>
          <cell r="I1550">
            <v>0</v>
          </cell>
          <cell r="J1550">
            <v>0</v>
          </cell>
          <cell r="K1550">
            <v>0</v>
          </cell>
        </row>
        <row r="1551">
          <cell r="C1551">
            <v>0</v>
          </cell>
          <cell r="D1551">
            <v>0</v>
          </cell>
          <cell r="E1551">
            <v>0</v>
          </cell>
          <cell r="F1551">
            <v>0</v>
          </cell>
          <cell r="G1551">
            <v>0</v>
          </cell>
          <cell r="H1551">
            <v>0</v>
          </cell>
          <cell r="I1551">
            <v>0</v>
          </cell>
          <cell r="J1551">
            <v>0</v>
          </cell>
          <cell r="K1551">
            <v>0</v>
          </cell>
        </row>
        <row r="1552">
          <cell r="C1552">
            <v>0</v>
          </cell>
          <cell r="D1552">
            <v>0</v>
          </cell>
          <cell r="E1552">
            <v>0</v>
          </cell>
          <cell r="F1552">
            <v>0</v>
          </cell>
          <cell r="G1552">
            <v>0</v>
          </cell>
          <cell r="H1552">
            <v>0</v>
          </cell>
          <cell r="I1552">
            <v>0</v>
          </cell>
          <cell r="J1552">
            <v>0</v>
          </cell>
          <cell r="K1552">
            <v>0</v>
          </cell>
        </row>
        <row r="1553">
          <cell r="C1553">
            <v>0</v>
          </cell>
          <cell r="D1553">
            <v>0</v>
          </cell>
          <cell r="E1553">
            <v>0</v>
          </cell>
          <cell r="F1553">
            <v>0</v>
          </cell>
          <cell r="G1553">
            <v>0</v>
          </cell>
          <cell r="H1553">
            <v>0</v>
          </cell>
          <cell r="I1553">
            <v>0</v>
          </cell>
          <cell r="J1553">
            <v>0</v>
          </cell>
          <cell r="K1553">
            <v>0</v>
          </cell>
        </row>
        <row r="1554">
          <cell r="C1554">
            <v>0</v>
          </cell>
          <cell r="D1554">
            <v>0</v>
          </cell>
          <cell r="E1554">
            <v>0</v>
          </cell>
          <cell r="F1554">
            <v>0</v>
          </cell>
          <cell r="G1554">
            <v>0</v>
          </cell>
          <cell r="H1554">
            <v>0</v>
          </cell>
          <cell r="I1554">
            <v>0</v>
          </cell>
          <cell r="J1554">
            <v>0</v>
          </cell>
          <cell r="K1554">
            <v>0</v>
          </cell>
        </row>
        <row r="1555">
          <cell r="C1555">
            <v>0</v>
          </cell>
          <cell r="D1555">
            <v>0</v>
          </cell>
          <cell r="E1555">
            <v>0</v>
          </cell>
          <cell r="F1555">
            <v>0</v>
          </cell>
          <cell r="G1555">
            <v>0</v>
          </cell>
          <cell r="H1555">
            <v>0</v>
          </cell>
          <cell r="I1555">
            <v>0</v>
          </cell>
          <cell r="J1555">
            <v>0</v>
          </cell>
          <cell r="K1555">
            <v>0</v>
          </cell>
        </row>
        <row r="1556">
          <cell r="C1556">
            <v>0</v>
          </cell>
          <cell r="D1556">
            <v>0</v>
          </cell>
          <cell r="E1556">
            <v>0</v>
          </cell>
          <cell r="F1556">
            <v>0</v>
          </cell>
          <cell r="G1556">
            <v>0</v>
          </cell>
          <cell r="H1556">
            <v>0</v>
          </cell>
          <cell r="I1556">
            <v>0</v>
          </cell>
          <cell r="J1556">
            <v>0</v>
          </cell>
          <cell r="K1556">
            <v>0</v>
          </cell>
        </row>
        <row r="1557">
          <cell r="C1557">
            <v>0</v>
          </cell>
          <cell r="D1557">
            <v>0</v>
          </cell>
          <cell r="E1557">
            <v>0</v>
          </cell>
          <cell r="F1557">
            <v>0</v>
          </cell>
          <cell r="G1557">
            <v>0</v>
          </cell>
          <cell r="H1557">
            <v>0</v>
          </cell>
          <cell r="I1557">
            <v>0</v>
          </cell>
          <cell r="J1557">
            <v>0</v>
          </cell>
          <cell r="K1557">
            <v>0</v>
          </cell>
        </row>
        <row r="1558">
          <cell r="C1558">
            <v>0</v>
          </cell>
          <cell r="D1558">
            <v>0</v>
          </cell>
          <cell r="E1558">
            <v>0</v>
          </cell>
          <cell r="F1558">
            <v>0</v>
          </cell>
          <cell r="G1558">
            <v>0</v>
          </cell>
          <cell r="H1558">
            <v>0</v>
          </cell>
          <cell r="I1558">
            <v>0</v>
          </cell>
          <cell r="J1558">
            <v>0</v>
          </cell>
          <cell r="K1558">
            <v>0</v>
          </cell>
        </row>
        <row r="1559">
          <cell r="C1559">
            <v>0</v>
          </cell>
          <cell r="D1559">
            <v>0</v>
          </cell>
          <cell r="E1559">
            <v>0</v>
          </cell>
          <cell r="F1559">
            <v>0</v>
          </cell>
          <cell r="G1559">
            <v>0</v>
          </cell>
          <cell r="H1559">
            <v>0</v>
          </cell>
          <cell r="I1559">
            <v>0</v>
          </cell>
          <cell r="J1559">
            <v>0</v>
          </cell>
          <cell r="K1559">
            <v>0</v>
          </cell>
        </row>
        <row r="1560">
          <cell r="C1560">
            <v>0</v>
          </cell>
          <cell r="D1560">
            <v>0</v>
          </cell>
          <cell r="E1560">
            <v>0</v>
          </cell>
          <cell r="F1560">
            <v>0</v>
          </cell>
          <cell r="G1560">
            <v>0</v>
          </cell>
          <cell r="H1560">
            <v>0</v>
          </cell>
          <cell r="I1560">
            <v>0</v>
          </cell>
          <cell r="J1560">
            <v>0</v>
          </cell>
          <cell r="K1560">
            <v>0</v>
          </cell>
        </row>
        <row r="1561">
          <cell r="C1561">
            <v>0</v>
          </cell>
          <cell r="D1561">
            <v>0</v>
          </cell>
          <cell r="E1561">
            <v>0</v>
          </cell>
          <cell r="F1561">
            <v>0</v>
          </cell>
          <cell r="G1561">
            <v>0</v>
          </cell>
          <cell r="H1561">
            <v>0</v>
          </cell>
          <cell r="I1561">
            <v>0</v>
          </cell>
          <cell r="J1561">
            <v>0</v>
          </cell>
          <cell r="K1561">
            <v>0</v>
          </cell>
        </row>
        <row r="1562">
          <cell r="C1562">
            <v>0</v>
          </cell>
          <cell r="D1562">
            <v>0</v>
          </cell>
          <cell r="E1562">
            <v>0</v>
          </cell>
          <cell r="F1562">
            <v>0</v>
          </cell>
          <cell r="G1562">
            <v>0</v>
          </cell>
          <cell r="H1562">
            <v>0</v>
          </cell>
          <cell r="I1562">
            <v>0</v>
          </cell>
          <cell r="J1562">
            <v>0</v>
          </cell>
          <cell r="K1562">
            <v>0</v>
          </cell>
        </row>
        <row r="1563">
          <cell r="C1563">
            <v>0</v>
          </cell>
          <cell r="D1563">
            <v>0</v>
          </cell>
          <cell r="E1563">
            <v>0</v>
          </cell>
          <cell r="F1563">
            <v>0</v>
          </cell>
          <cell r="G1563">
            <v>0</v>
          </cell>
          <cell r="H1563">
            <v>0</v>
          </cell>
          <cell r="I1563">
            <v>0</v>
          </cell>
          <cell r="J1563">
            <v>0</v>
          </cell>
          <cell r="K1563">
            <v>0</v>
          </cell>
        </row>
        <row r="1564">
          <cell r="C1564">
            <v>0</v>
          </cell>
          <cell r="D1564">
            <v>0</v>
          </cell>
          <cell r="E1564">
            <v>0</v>
          </cell>
          <cell r="F1564">
            <v>0</v>
          </cell>
          <cell r="G1564">
            <v>0</v>
          </cell>
          <cell r="H1564">
            <v>0</v>
          </cell>
          <cell r="I1564">
            <v>0</v>
          </cell>
          <cell r="J1564">
            <v>0</v>
          </cell>
          <cell r="K1564">
            <v>0</v>
          </cell>
        </row>
        <row r="1565">
          <cell r="C1565">
            <v>0</v>
          </cell>
          <cell r="D1565">
            <v>0</v>
          </cell>
          <cell r="E1565">
            <v>0</v>
          </cell>
          <cell r="F1565">
            <v>0</v>
          </cell>
          <cell r="G1565">
            <v>0</v>
          </cell>
          <cell r="H1565">
            <v>0</v>
          </cell>
          <cell r="I1565">
            <v>0</v>
          </cell>
          <cell r="J1565">
            <v>0</v>
          </cell>
          <cell r="K1565">
            <v>0</v>
          </cell>
        </row>
        <row r="1566">
          <cell r="C1566">
            <v>0</v>
          </cell>
          <cell r="D1566">
            <v>0</v>
          </cell>
          <cell r="E1566">
            <v>0</v>
          </cell>
          <cell r="F1566">
            <v>0</v>
          </cell>
          <cell r="G1566">
            <v>0</v>
          </cell>
          <cell r="H1566">
            <v>0</v>
          </cell>
          <cell r="I1566">
            <v>0</v>
          </cell>
          <cell r="J1566">
            <v>0</v>
          </cell>
          <cell r="K1566">
            <v>0</v>
          </cell>
        </row>
        <row r="1567">
          <cell r="C1567">
            <v>0</v>
          </cell>
          <cell r="D1567">
            <v>0</v>
          </cell>
          <cell r="E1567">
            <v>0</v>
          </cell>
          <cell r="F1567">
            <v>0</v>
          </cell>
          <cell r="G1567">
            <v>0</v>
          </cell>
          <cell r="H1567">
            <v>0</v>
          </cell>
          <cell r="I1567">
            <v>0</v>
          </cell>
          <cell r="J1567">
            <v>0</v>
          </cell>
          <cell r="K1567">
            <v>0</v>
          </cell>
        </row>
        <row r="1568">
          <cell r="C1568">
            <v>0</v>
          </cell>
          <cell r="D1568">
            <v>0</v>
          </cell>
          <cell r="E1568">
            <v>0</v>
          </cell>
          <cell r="F1568">
            <v>0</v>
          </cell>
          <cell r="G1568">
            <v>0</v>
          </cell>
          <cell r="H1568">
            <v>0</v>
          </cell>
          <cell r="I1568">
            <v>0</v>
          </cell>
          <cell r="J1568">
            <v>0</v>
          </cell>
          <cell r="K1568">
            <v>0</v>
          </cell>
        </row>
        <row r="1569">
          <cell r="C1569">
            <v>0</v>
          </cell>
          <cell r="D1569">
            <v>0</v>
          </cell>
          <cell r="E1569">
            <v>0</v>
          </cell>
          <cell r="F1569">
            <v>0</v>
          </cell>
          <cell r="G1569">
            <v>0</v>
          </cell>
          <cell r="H1569">
            <v>0</v>
          </cell>
          <cell r="I1569">
            <v>0</v>
          </cell>
          <cell r="J1569">
            <v>0</v>
          </cell>
          <cell r="K1569">
            <v>0</v>
          </cell>
        </row>
        <row r="1570">
          <cell r="C1570">
            <v>0</v>
          </cell>
          <cell r="D1570">
            <v>0</v>
          </cell>
          <cell r="E1570">
            <v>0</v>
          </cell>
          <cell r="F1570">
            <v>0</v>
          </cell>
          <cell r="G1570">
            <v>0</v>
          </cell>
          <cell r="H1570">
            <v>0</v>
          </cell>
          <cell r="I1570">
            <v>0</v>
          </cell>
          <cell r="J1570">
            <v>0</v>
          </cell>
          <cell r="K1570">
            <v>0</v>
          </cell>
        </row>
        <row r="1571">
          <cell r="C1571">
            <v>0</v>
          </cell>
          <cell r="D1571">
            <v>0</v>
          </cell>
          <cell r="E1571">
            <v>0</v>
          </cell>
          <cell r="F1571">
            <v>0</v>
          </cell>
          <cell r="G1571">
            <v>0</v>
          </cell>
          <cell r="H1571">
            <v>0</v>
          </cell>
          <cell r="I1571">
            <v>0</v>
          </cell>
          <cell r="J1571">
            <v>0</v>
          </cell>
          <cell r="K1571">
            <v>0</v>
          </cell>
        </row>
        <row r="1572">
          <cell r="C1572">
            <v>0</v>
          </cell>
          <cell r="D1572">
            <v>0</v>
          </cell>
          <cell r="E1572">
            <v>0</v>
          </cell>
          <cell r="F1572">
            <v>0</v>
          </cell>
          <cell r="G1572">
            <v>0</v>
          </cell>
          <cell r="H1572">
            <v>0</v>
          </cell>
          <cell r="I1572">
            <v>0</v>
          </cell>
          <cell r="J1572">
            <v>0</v>
          </cell>
          <cell r="K1572">
            <v>0</v>
          </cell>
        </row>
        <row r="1573">
          <cell r="C1573">
            <v>0</v>
          </cell>
          <cell r="D1573">
            <v>0</v>
          </cell>
          <cell r="E1573">
            <v>0</v>
          </cell>
          <cell r="F1573">
            <v>0</v>
          </cell>
          <cell r="G1573">
            <v>0</v>
          </cell>
          <cell r="H1573">
            <v>0</v>
          </cell>
          <cell r="I1573">
            <v>0</v>
          </cell>
          <cell r="J1573">
            <v>0</v>
          </cell>
          <cell r="K1573">
            <v>0</v>
          </cell>
        </row>
        <row r="1574">
          <cell r="C1574">
            <v>0</v>
          </cell>
          <cell r="D1574">
            <v>0</v>
          </cell>
          <cell r="E1574">
            <v>0</v>
          </cell>
          <cell r="F1574">
            <v>0</v>
          </cell>
          <cell r="G1574">
            <v>0</v>
          </cell>
          <cell r="H1574">
            <v>0</v>
          </cell>
          <cell r="I1574">
            <v>0</v>
          </cell>
          <cell r="J1574">
            <v>0</v>
          </cell>
          <cell r="K1574">
            <v>0</v>
          </cell>
        </row>
        <row r="1575">
          <cell r="C1575">
            <v>0</v>
          </cell>
          <cell r="D1575">
            <v>0</v>
          </cell>
          <cell r="E1575">
            <v>0</v>
          </cell>
          <cell r="F1575">
            <v>0</v>
          </cell>
          <cell r="G1575">
            <v>0</v>
          </cell>
          <cell r="H1575">
            <v>0</v>
          </cell>
          <cell r="I1575">
            <v>0</v>
          </cell>
          <cell r="J1575">
            <v>0</v>
          </cell>
          <cell r="K1575">
            <v>0</v>
          </cell>
        </row>
        <row r="1576">
          <cell r="C1576">
            <v>0</v>
          </cell>
          <cell r="D1576">
            <v>0</v>
          </cell>
          <cell r="E1576">
            <v>0</v>
          </cell>
          <cell r="F1576">
            <v>0</v>
          </cell>
          <cell r="G1576">
            <v>0</v>
          </cell>
          <cell r="H1576">
            <v>0</v>
          </cell>
          <cell r="I1576">
            <v>0</v>
          </cell>
          <cell r="J1576">
            <v>0</v>
          </cell>
          <cell r="K1576">
            <v>0</v>
          </cell>
        </row>
        <row r="1577">
          <cell r="C1577">
            <v>0</v>
          </cell>
          <cell r="D1577">
            <v>0</v>
          </cell>
          <cell r="E1577">
            <v>0</v>
          </cell>
          <cell r="F1577">
            <v>0</v>
          </cell>
          <cell r="G1577">
            <v>0</v>
          </cell>
          <cell r="H1577">
            <v>0</v>
          </cell>
          <cell r="I1577">
            <v>0</v>
          </cell>
          <cell r="J1577">
            <v>0</v>
          </cell>
          <cell r="K1577">
            <v>0</v>
          </cell>
        </row>
        <row r="1578">
          <cell r="C1578">
            <v>0</v>
          </cell>
          <cell r="D1578">
            <v>0</v>
          </cell>
          <cell r="E1578">
            <v>0</v>
          </cell>
          <cell r="F1578">
            <v>0</v>
          </cell>
          <cell r="G1578">
            <v>0</v>
          </cell>
          <cell r="H1578">
            <v>0</v>
          </cell>
          <cell r="I1578">
            <v>0</v>
          </cell>
          <cell r="J1578">
            <v>0</v>
          </cell>
          <cell r="K1578">
            <v>0</v>
          </cell>
        </row>
        <row r="1579">
          <cell r="C1579">
            <v>0</v>
          </cell>
          <cell r="D1579">
            <v>0</v>
          </cell>
          <cell r="E1579">
            <v>0</v>
          </cell>
          <cell r="F1579">
            <v>0</v>
          </cell>
          <cell r="G1579">
            <v>0</v>
          </cell>
          <cell r="H1579">
            <v>0</v>
          </cell>
          <cell r="I1579">
            <v>0</v>
          </cell>
          <cell r="J1579">
            <v>0</v>
          </cell>
          <cell r="K1579">
            <v>0</v>
          </cell>
        </row>
        <row r="1580">
          <cell r="C1580">
            <v>0</v>
          </cell>
          <cell r="D1580">
            <v>0</v>
          </cell>
          <cell r="E1580">
            <v>0</v>
          </cell>
          <cell r="F1580">
            <v>0</v>
          </cell>
          <cell r="G1580">
            <v>0</v>
          </cell>
          <cell r="H1580">
            <v>0</v>
          </cell>
          <cell r="I1580">
            <v>0</v>
          </cell>
          <cell r="J1580">
            <v>0</v>
          </cell>
          <cell r="K1580">
            <v>0</v>
          </cell>
        </row>
        <row r="1581">
          <cell r="C1581">
            <v>0</v>
          </cell>
          <cell r="D1581">
            <v>0</v>
          </cell>
          <cell r="E1581">
            <v>0</v>
          </cell>
          <cell r="F1581">
            <v>0</v>
          </cell>
          <cell r="G1581">
            <v>0</v>
          </cell>
          <cell r="H1581">
            <v>0</v>
          </cell>
          <cell r="I1581">
            <v>0</v>
          </cell>
          <cell r="J1581">
            <v>0</v>
          </cell>
          <cell r="K1581">
            <v>0</v>
          </cell>
        </row>
        <row r="1582">
          <cell r="C1582">
            <v>0</v>
          </cell>
          <cell r="D1582">
            <v>0</v>
          </cell>
          <cell r="E1582">
            <v>0</v>
          </cell>
          <cell r="F1582">
            <v>0</v>
          </cell>
          <cell r="G1582">
            <v>0</v>
          </cell>
          <cell r="H1582">
            <v>0</v>
          </cell>
          <cell r="I1582">
            <v>0</v>
          </cell>
          <cell r="J1582">
            <v>0</v>
          </cell>
          <cell r="K1582">
            <v>0</v>
          </cell>
        </row>
        <row r="1583">
          <cell r="C1583">
            <v>0</v>
          </cell>
          <cell r="D1583">
            <v>0</v>
          </cell>
          <cell r="E1583">
            <v>0</v>
          </cell>
          <cell r="F1583">
            <v>0</v>
          </cell>
          <cell r="G1583">
            <v>0</v>
          </cell>
          <cell r="H1583">
            <v>0</v>
          </cell>
          <cell r="I1583">
            <v>0</v>
          </cell>
          <cell r="J1583">
            <v>0</v>
          </cell>
          <cell r="K1583">
            <v>0</v>
          </cell>
        </row>
        <row r="1584">
          <cell r="C1584">
            <v>0</v>
          </cell>
          <cell r="D1584">
            <v>0</v>
          </cell>
          <cell r="E1584">
            <v>0</v>
          </cell>
          <cell r="F1584">
            <v>0</v>
          </cell>
          <cell r="G1584">
            <v>0</v>
          </cell>
          <cell r="H1584">
            <v>0</v>
          </cell>
          <cell r="I1584">
            <v>0</v>
          </cell>
          <cell r="J1584">
            <v>0</v>
          </cell>
          <cell r="K1584">
            <v>0</v>
          </cell>
        </row>
        <row r="1585">
          <cell r="C1585">
            <v>0</v>
          </cell>
          <cell r="D1585">
            <v>0</v>
          </cell>
          <cell r="E1585">
            <v>0</v>
          </cell>
          <cell r="F1585">
            <v>0</v>
          </cell>
          <cell r="G1585">
            <v>0</v>
          </cell>
          <cell r="H1585">
            <v>0</v>
          </cell>
          <cell r="I1585">
            <v>0</v>
          </cell>
          <cell r="J1585">
            <v>0</v>
          </cell>
          <cell r="K1585">
            <v>0</v>
          </cell>
        </row>
        <row r="1586">
          <cell r="C1586">
            <v>0</v>
          </cell>
          <cell r="D1586">
            <v>0</v>
          </cell>
          <cell r="E1586">
            <v>0</v>
          </cell>
          <cell r="F1586">
            <v>0</v>
          </cell>
          <cell r="G1586">
            <v>0</v>
          </cell>
          <cell r="H1586">
            <v>0</v>
          </cell>
          <cell r="I1586">
            <v>0</v>
          </cell>
          <cell r="J1586">
            <v>0</v>
          </cell>
          <cell r="K1586">
            <v>0</v>
          </cell>
        </row>
        <row r="1587">
          <cell r="C1587">
            <v>0</v>
          </cell>
          <cell r="D1587">
            <v>0</v>
          </cell>
          <cell r="E1587">
            <v>0</v>
          </cell>
          <cell r="F1587">
            <v>0</v>
          </cell>
          <cell r="G1587">
            <v>0</v>
          </cell>
          <cell r="H1587">
            <v>0</v>
          </cell>
          <cell r="I1587">
            <v>0</v>
          </cell>
          <cell r="J1587">
            <v>0</v>
          </cell>
          <cell r="K1587">
            <v>0</v>
          </cell>
        </row>
        <row r="1588">
          <cell r="C1588">
            <v>0</v>
          </cell>
          <cell r="D1588">
            <v>0</v>
          </cell>
          <cell r="E1588">
            <v>0</v>
          </cell>
          <cell r="F1588">
            <v>0</v>
          </cell>
          <cell r="G1588">
            <v>0</v>
          </cell>
          <cell r="H1588">
            <v>0</v>
          </cell>
          <cell r="I1588">
            <v>0</v>
          </cell>
          <cell r="J1588">
            <v>0</v>
          </cell>
          <cell r="K1588">
            <v>0</v>
          </cell>
        </row>
        <row r="1589">
          <cell r="C1589">
            <v>0</v>
          </cell>
          <cell r="D1589">
            <v>0</v>
          </cell>
          <cell r="E1589">
            <v>0</v>
          </cell>
          <cell r="F1589">
            <v>0</v>
          </cell>
          <cell r="G1589">
            <v>0</v>
          </cell>
          <cell r="H1589">
            <v>0</v>
          </cell>
          <cell r="I1589">
            <v>0</v>
          </cell>
          <cell r="J1589">
            <v>0</v>
          </cell>
          <cell r="K1589">
            <v>0</v>
          </cell>
        </row>
        <row r="1590">
          <cell r="C1590">
            <v>0</v>
          </cell>
          <cell r="D1590">
            <v>0</v>
          </cell>
          <cell r="E1590">
            <v>0</v>
          </cell>
          <cell r="F1590">
            <v>0</v>
          </cell>
          <cell r="G1590">
            <v>0</v>
          </cell>
          <cell r="H1590">
            <v>0</v>
          </cell>
          <cell r="I1590">
            <v>0</v>
          </cell>
          <cell r="J1590">
            <v>0</v>
          </cell>
          <cell r="K1590">
            <v>0</v>
          </cell>
        </row>
        <row r="1591">
          <cell r="C1591">
            <v>0</v>
          </cell>
          <cell r="D1591">
            <v>0</v>
          </cell>
          <cell r="E1591">
            <v>0</v>
          </cell>
          <cell r="F1591">
            <v>0</v>
          </cell>
          <cell r="G1591">
            <v>0</v>
          </cell>
          <cell r="H1591">
            <v>0</v>
          </cell>
          <cell r="I1591">
            <v>0</v>
          </cell>
          <cell r="J1591">
            <v>0</v>
          </cell>
          <cell r="K1591">
            <v>0</v>
          </cell>
        </row>
        <row r="1592">
          <cell r="C1592">
            <v>0</v>
          </cell>
          <cell r="D1592">
            <v>0</v>
          </cell>
          <cell r="E1592">
            <v>0</v>
          </cell>
          <cell r="F1592">
            <v>0</v>
          </cell>
          <cell r="G1592">
            <v>0</v>
          </cell>
          <cell r="H1592">
            <v>0</v>
          </cell>
          <cell r="I1592">
            <v>0</v>
          </cell>
          <cell r="J1592">
            <v>0</v>
          </cell>
          <cell r="K1592">
            <v>0</v>
          </cell>
        </row>
        <row r="1593">
          <cell r="C1593">
            <v>0</v>
          </cell>
          <cell r="D1593">
            <v>0</v>
          </cell>
          <cell r="E1593">
            <v>0</v>
          </cell>
          <cell r="F1593">
            <v>0</v>
          </cell>
          <cell r="G1593">
            <v>0</v>
          </cell>
          <cell r="H1593">
            <v>0</v>
          </cell>
          <cell r="I1593">
            <v>0</v>
          </cell>
          <cell r="J1593">
            <v>0</v>
          </cell>
          <cell r="K1593">
            <v>0</v>
          </cell>
        </row>
        <row r="1594">
          <cell r="C1594">
            <v>0</v>
          </cell>
          <cell r="D1594">
            <v>0</v>
          </cell>
          <cell r="E1594">
            <v>0</v>
          </cell>
          <cell r="F1594">
            <v>0</v>
          </cell>
          <cell r="G1594">
            <v>0</v>
          </cell>
          <cell r="H1594">
            <v>0</v>
          </cell>
          <cell r="I1594">
            <v>0</v>
          </cell>
          <cell r="J1594">
            <v>0</v>
          </cell>
          <cell r="K1594">
            <v>0</v>
          </cell>
        </row>
        <row r="1595">
          <cell r="C1595">
            <v>0</v>
          </cell>
          <cell r="D1595">
            <v>0</v>
          </cell>
          <cell r="E1595">
            <v>0</v>
          </cell>
          <cell r="F1595">
            <v>0</v>
          </cell>
          <cell r="G1595">
            <v>0</v>
          </cell>
          <cell r="H1595">
            <v>0</v>
          </cell>
          <cell r="I1595">
            <v>0</v>
          </cell>
          <cell r="J1595">
            <v>0</v>
          </cell>
          <cell r="K1595">
            <v>0</v>
          </cell>
        </row>
        <row r="1596">
          <cell r="C1596">
            <v>0</v>
          </cell>
          <cell r="D1596">
            <v>0</v>
          </cell>
          <cell r="E1596">
            <v>0</v>
          </cell>
          <cell r="F1596">
            <v>0</v>
          </cell>
          <cell r="G1596">
            <v>0</v>
          </cell>
          <cell r="H1596">
            <v>0</v>
          </cell>
          <cell r="I1596">
            <v>0</v>
          </cell>
          <cell r="J1596">
            <v>0</v>
          </cell>
          <cell r="K1596">
            <v>0</v>
          </cell>
        </row>
        <row r="1597">
          <cell r="C1597">
            <v>0</v>
          </cell>
          <cell r="D1597">
            <v>0</v>
          </cell>
          <cell r="E1597">
            <v>0</v>
          </cell>
          <cell r="F1597">
            <v>0</v>
          </cell>
          <cell r="G1597">
            <v>0</v>
          </cell>
          <cell r="H1597">
            <v>0</v>
          </cell>
          <cell r="I1597">
            <v>0</v>
          </cell>
          <cell r="J1597">
            <v>0</v>
          </cell>
          <cell r="K1597">
            <v>0</v>
          </cell>
        </row>
        <row r="1598">
          <cell r="C1598">
            <v>0</v>
          </cell>
          <cell r="D1598">
            <v>0</v>
          </cell>
          <cell r="E1598">
            <v>0</v>
          </cell>
          <cell r="F1598">
            <v>0</v>
          </cell>
          <cell r="G1598">
            <v>0</v>
          </cell>
          <cell r="H1598">
            <v>0</v>
          </cell>
          <cell r="I1598">
            <v>0</v>
          </cell>
          <cell r="J1598">
            <v>0</v>
          </cell>
          <cell r="K1598">
            <v>0</v>
          </cell>
        </row>
        <row r="1599">
          <cell r="C1599">
            <v>0</v>
          </cell>
          <cell r="D1599">
            <v>0</v>
          </cell>
          <cell r="E1599">
            <v>0</v>
          </cell>
          <cell r="F1599">
            <v>0</v>
          </cell>
          <cell r="G1599">
            <v>0</v>
          </cell>
          <cell r="H1599">
            <v>0</v>
          </cell>
          <cell r="I1599">
            <v>0</v>
          </cell>
          <cell r="J1599">
            <v>0</v>
          </cell>
          <cell r="K1599">
            <v>0</v>
          </cell>
        </row>
        <row r="1600">
          <cell r="C1600">
            <v>0</v>
          </cell>
          <cell r="D1600">
            <v>0</v>
          </cell>
          <cell r="E1600">
            <v>0</v>
          </cell>
          <cell r="F1600">
            <v>0</v>
          </cell>
          <cell r="G1600">
            <v>0</v>
          </cell>
          <cell r="H1600">
            <v>0</v>
          </cell>
          <cell r="I1600">
            <v>0</v>
          </cell>
          <cell r="J1600">
            <v>0</v>
          </cell>
          <cell r="K1600">
            <v>0</v>
          </cell>
        </row>
        <row r="1601">
          <cell r="C1601">
            <v>0</v>
          </cell>
          <cell r="D1601">
            <v>0</v>
          </cell>
          <cell r="E1601">
            <v>0</v>
          </cell>
          <cell r="F1601">
            <v>0</v>
          </cell>
          <cell r="G1601">
            <v>0</v>
          </cell>
          <cell r="H1601">
            <v>0</v>
          </cell>
          <cell r="I1601">
            <v>0</v>
          </cell>
          <cell r="J1601">
            <v>0</v>
          </cell>
          <cell r="K1601">
            <v>0</v>
          </cell>
        </row>
        <row r="1602">
          <cell r="C1602">
            <v>0</v>
          </cell>
          <cell r="D1602">
            <v>0</v>
          </cell>
          <cell r="E1602">
            <v>0</v>
          </cell>
          <cell r="F1602">
            <v>0</v>
          </cell>
          <cell r="G1602">
            <v>0</v>
          </cell>
          <cell r="H1602">
            <v>0</v>
          </cell>
          <cell r="I1602">
            <v>0</v>
          </cell>
          <cell r="J1602">
            <v>0</v>
          </cell>
          <cell r="K1602">
            <v>0</v>
          </cell>
        </row>
        <row r="1603">
          <cell r="C1603">
            <v>0</v>
          </cell>
          <cell r="D1603">
            <v>0</v>
          </cell>
          <cell r="E1603">
            <v>0</v>
          </cell>
          <cell r="F1603">
            <v>0</v>
          </cell>
          <cell r="G1603">
            <v>0</v>
          </cell>
          <cell r="H1603">
            <v>0</v>
          </cell>
          <cell r="I1603">
            <v>0</v>
          </cell>
          <cell r="J1603">
            <v>0</v>
          </cell>
          <cell r="K1603">
            <v>0</v>
          </cell>
        </row>
        <row r="1604">
          <cell r="C1604">
            <v>0</v>
          </cell>
          <cell r="D1604">
            <v>0</v>
          </cell>
          <cell r="E1604">
            <v>0</v>
          </cell>
          <cell r="F1604">
            <v>0</v>
          </cell>
          <cell r="G1604">
            <v>0</v>
          </cell>
          <cell r="H1604">
            <v>0</v>
          </cell>
          <cell r="I1604">
            <v>0</v>
          </cell>
          <cell r="J1604">
            <v>0</v>
          </cell>
          <cell r="K1604">
            <v>0</v>
          </cell>
        </row>
        <row r="1605">
          <cell r="C1605">
            <v>0</v>
          </cell>
          <cell r="D1605">
            <v>0</v>
          </cell>
          <cell r="E1605">
            <v>0</v>
          </cell>
          <cell r="F1605">
            <v>0</v>
          </cell>
          <cell r="G1605">
            <v>0</v>
          </cell>
          <cell r="H1605">
            <v>0</v>
          </cell>
          <cell r="I1605">
            <v>0</v>
          </cell>
          <cell r="J1605">
            <v>0</v>
          </cell>
          <cell r="K1605">
            <v>0</v>
          </cell>
        </row>
        <row r="1606">
          <cell r="C1606">
            <v>0</v>
          </cell>
          <cell r="D1606">
            <v>0</v>
          </cell>
          <cell r="E1606">
            <v>0</v>
          </cell>
          <cell r="F1606">
            <v>0</v>
          </cell>
          <cell r="G1606">
            <v>0</v>
          </cell>
          <cell r="H1606">
            <v>0</v>
          </cell>
          <cell r="I1606">
            <v>0</v>
          </cell>
          <cell r="J1606">
            <v>0</v>
          </cell>
          <cell r="K1606">
            <v>0</v>
          </cell>
        </row>
        <row r="1607">
          <cell r="C1607">
            <v>0</v>
          </cell>
          <cell r="D1607">
            <v>0</v>
          </cell>
          <cell r="E1607">
            <v>0</v>
          </cell>
          <cell r="F1607">
            <v>0</v>
          </cell>
          <cell r="G1607">
            <v>0</v>
          </cell>
          <cell r="H1607">
            <v>0</v>
          </cell>
          <cell r="I1607">
            <v>0</v>
          </cell>
          <cell r="J1607">
            <v>0</v>
          </cell>
          <cell r="K1607">
            <v>0</v>
          </cell>
        </row>
        <row r="1608">
          <cell r="C1608">
            <v>0</v>
          </cell>
          <cell r="D1608">
            <v>0</v>
          </cell>
          <cell r="E1608">
            <v>0</v>
          </cell>
          <cell r="F1608">
            <v>0</v>
          </cell>
          <cell r="G1608">
            <v>0</v>
          </cell>
          <cell r="H1608">
            <v>0</v>
          </cell>
          <cell r="I1608">
            <v>0</v>
          </cell>
          <cell r="J1608">
            <v>0</v>
          </cell>
          <cell r="K1608">
            <v>0</v>
          </cell>
        </row>
        <row r="1609">
          <cell r="C1609">
            <v>0</v>
          </cell>
          <cell r="D1609">
            <v>0</v>
          </cell>
          <cell r="E1609">
            <v>0</v>
          </cell>
          <cell r="F1609">
            <v>0</v>
          </cell>
          <cell r="G1609">
            <v>0</v>
          </cell>
          <cell r="H1609">
            <v>0</v>
          </cell>
          <cell r="I1609">
            <v>0</v>
          </cell>
          <cell r="J1609">
            <v>0</v>
          </cell>
          <cell r="K1609">
            <v>0</v>
          </cell>
        </row>
        <row r="1610">
          <cell r="C1610">
            <v>0</v>
          </cell>
          <cell r="D1610">
            <v>0</v>
          </cell>
          <cell r="E1610">
            <v>0</v>
          </cell>
          <cell r="F1610">
            <v>0</v>
          </cell>
          <cell r="G1610">
            <v>0</v>
          </cell>
          <cell r="H1610">
            <v>0</v>
          </cell>
          <cell r="I1610">
            <v>0</v>
          </cell>
          <cell r="J1610">
            <v>0</v>
          </cell>
          <cell r="K1610">
            <v>0</v>
          </cell>
        </row>
        <row r="1611">
          <cell r="C1611">
            <v>0</v>
          </cell>
          <cell r="D1611">
            <v>0</v>
          </cell>
          <cell r="E1611">
            <v>0</v>
          </cell>
          <cell r="F1611">
            <v>0</v>
          </cell>
          <cell r="G1611">
            <v>0</v>
          </cell>
          <cell r="H1611">
            <v>0</v>
          </cell>
          <cell r="I1611">
            <v>0</v>
          </cell>
          <cell r="J1611">
            <v>0</v>
          </cell>
          <cell r="K1611">
            <v>0</v>
          </cell>
        </row>
        <row r="1612">
          <cell r="C1612">
            <v>0</v>
          </cell>
          <cell r="D1612">
            <v>0</v>
          </cell>
          <cell r="E1612">
            <v>0</v>
          </cell>
          <cell r="F1612">
            <v>0</v>
          </cell>
          <cell r="G1612">
            <v>0</v>
          </cell>
          <cell r="H1612">
            <v>0</v>
          </cell>
          <cell r="I1612">
            <v>0</v>
          </cell>
          <cell r="J1612">
            <v>0</v>
          </cell>
          <cell r="K1612">
            <v>0</v>
          </cell>
        </row>
        <row r="1613">
          <cell r="C1613">
            <v>0</v>
          </cell>
          <cell r="D1613">
            <v>0</v>
          </cell>
          <cell r="E1613">
            <v>0</v>
          </cell>
          <cell r="F1613">
            <v>0</v>
          </cell>
          <cell r="G1613">
            <v>0</v>
          </cell>
          <cell r="H1613">
            <v>0</v>
          </cell>
          <cell r="I1613">
            <v>0</v>
          </cell>
          <cell r="J1613">
            <v>0</v>
          </cell>
          <cell r="K1613">
            <v>0</v>
          </cell>
        </row>
        <row r="1614">
          <cell r="C1614">
            <v>0</v>
          </cell>
          <cell r="D1614">
            <v>0</v>
          </cell>
          <cell r="E1614">
            <v>0</v>
          </cell>
          <cell r="F1614">
            <v>0</v>
          </cell>
          <cell r="G1614">
            <v>0</v>
          </cell>
          <cell r="H1614">
            <v>0</v>
          </cell>
          <cell r="I1614">
            <v>0</v>
          </cell>
          <cell r="J1614">
            <v>0</v>
          </cell>
          <cell r="K1614">
            <v>0</v>
          </cell>
        </row>
        <row r="1615">
          <cell r="C1615">
            <v>0</v>
          </cell>
          <cell r="D1615">
            <v>0</v>
          </cell>
          <cell r="E1615">
            <v>0</v>
          </cell>
          <cell r="F1615">
            <v>0</v>
          </cell>
          <cell r="G1615">
            <v>0</v>
          </cell>
          <cell r="H1615">
            <v>0</v>
          </cell>
          <cell r="I1615">
            <v>0</v>
          </cell>
          <cell r="J1615">
            <v>0</v>
          </cell>
          <cell r="K1615">
            <v>0</v>
          </cell>
        </row>
        <row r="1616">
          <cell r="C1616">
            <v>0</v>
          </cell>
          <cell r="D1616">
            <v>0</v>
          </cell>
          <cell r="E1616">
            <v>0</v>
          </cell>
          <cell r="F1616">
            <v>0</v>
          </cell>
          <cell r="G1616">
            <v>0</v>
          </cell>
          <cell r="H1616">
            <v>0</v>
          </cell>
          <cell r="I1616">
            <v>0</v>
          </cell>
          <cell r="J1616">
            <v>0</v>
          </cell>
          <cell r="K1616">
            <v>0</v>
          </cell>
        </row>
        <row r="1617">
          <cell r="C1617">
            <v>0</v>
          </cell>
          <cell r="D1617">
            <v>0</v>
          </cell>
          <cell r="E1617">
            <v>0</v>
          </cell>
          <cell r="F1617">
            <v>0</v>
          </cell>
          <cell r="G1617">
            <v>0</v>
          </cell>
          <cell r="H1617">
            <v>0</v>
          </cell>
          <cell r="I1617">
            <v>0</v>
          </cell>
          <cell r="J1617">
            <v>0</v>
          </cell>
          <cell r="K1617">
            <v>0</v>
          </cell>
        </row>
        <row r="1618">
          <cell r="C1618">
            <v>0</v>
          </cell>
          <cell r="D1618">
            <v>0</v>
          </cell>
          <cell r="E1618">
            <v>0</v>
          </cell>
          <cell r="F1618">
            <v>0</v>
          </cell>
          <cell r="G1618">
            <v>0</v>
          </cell>
          <cell r="H1618">
            <v>0</v>
          </cell>
          <cell r="I1618">
            <v>0</v>
          </cell>
          <cell r="J1618">
            <v>0</v>
          </cell>
          <cell r="K1618">
            <v>0</v>
          </cell>
        </row>
        <row r="1619">
          <cell r="C1619">
            <v>0</v>
          </cell>
          <cell r="D1619">
            <v>0</v>
          </cell>
          <cell r="E1619">
            <v>0</v>
          </cell>
          <cell r="F1619">
            <v>0</v>
          </cell>
          <cell r="G1619">
            <v>0</v>
          </cell>
          <cell r="H1619">
            <v>0</v>
          </cell>
          <cell r="I1619">
            <v>0</v>
          </cell>
          <cell r="J1619">
            <v>0</v>
          </cell>
          <cell r="K1619">
            <v>0</v>
          </cell>
        </row>
        <row r="1620">
          <cell r="C1620">
            <v>0</v>
          </cell>
          <cell r="D1620">
            <v>0</v>
          </cell>
          <cell r="E1620">
            <v>0</v>
          </cell>
          <cell r="F1620">
            <v>0</v>
          </cell>
          <cell r="G1620">
            <v>0</v>
          </cell>
          <cell r="H1620">
            <v>0</v>
          </cell>
          <cell r="I1620">
            <v>0</v>
          </cell>
          <cell r="J1620">
            <v>0</v>
          </cell>
          <cell r="K1620">
            <v>0</v>
          </cell>
        </row>
        <row r="1621">
          <cell r="C1621">
            <v>0</v>
          </cell>
          <cell r="D1621">
            <v>0</v>
          </cell>
          <cell r="E1621">
            <v>0</v>
          </cell>
          <cell r="F1621">
            <v>0</v>
          </cell>
          <cell r="G1621">
            <v>0</v>
          </cell>
          <cell r="H1621">
            <v>0</v>
          </cell>
          <cell r="I1621">
            <v>0</v>
          </cell>
          <cell r="J1621">
            <v>0</v>
          </cell>
          <cell r="K1621">
            <v>0</v>
          </cell>
        </row>
        <row r="1622">
          <cell r="C1622">
            <v>0</v>
          </cell>
          <cell r="D1622">
            <v>0</v>
          </cell>
          <cell r="E1622">
            <v>0</v>
          </cell>
          <cell r="F1622">
            <v>0</v>
          </cell>
          <cell r="G1622">
            <v>0</v>
          </cell>
          <cell r="H1622">
            <v>0</v>
          </cell>
          <cell r="I1622">
            <v>0</v>
          </cell>
          <cell r="J1622">
            <v>0</v>
          </cell>
          <cell r="K1622">
            <v>0</v>
          </cell>
        </row>
        <row r="1623">
          <cell r="C1623">
            <v>0</v>
          </cell>
          <cell r="D1623">
            <v>0</v>
          </cell>
          <cell r="E1623">
            <v>0</v>
          </cell>
          <cell r="F1623">
            <v>0</v>
          </cell>
          <cell r="G1623">
            <v>0</v>
          </cell>
          <cell r="H1623">
            <v>0</v>
          </cell>
          <cell r="I1623">
            <v>0</v>
          </cell>
          <cell r="J1623">
            <v>0</v>
          </cell>
          <cell r="K1623">
            <v>0</v>
          </cell>
        </row>
        <row r="1624">
          <cell r="C1624">
            <v>0</v>
          </cell>
          <cell r="D1624">
            <v>0</v>
          </cell>
          <cell r="E1624">
            <v>0</v>
          </cell>
          <cell r="F1624">
            <v>0</v>
          </cell>
          <cell r="G1624">
            <v>0</v>
          </cell>
          <cell r="H1624">
            <v>0</v>
          </cell>
          <cell r="I1624">
            <v>0</v>
          </cell>
          <cell r="J1624">
            <v>0</v>
          </cell>
          <cell r="K1624">
            <v>0</v>
          </cell>
        </row>
        <row r="1625">
          <cell r="C1625">
            <v>0</v>
          </cell>
          <cell r="D1625">
            <v>0</v>
          </cell>
          <cell r="E1625">
            <v>0</v>
          </cell>
          <cell r="F1625">
            <v>0</v>
          </cell>
          <cell r="G1625">
            <v>0</v>
          </cell>
          <cell r="H1625">
            <v>0</v>
          </cell>
          <cell r="I1625">
            <v>0</v>
          </cell>
          <cell r="J1625">
            <v>0</v>
          </cell>
          <cell r="K1625">
            <v>0</v>
          </cell>
        </row>
        <row r="1626">
          <cell r="C1626">
            <v>0</v>
          </cell>
          <cell r="D1626">
            <v>0</v>
          </cell>
          <cell r="E1626">
            <v>0</v>
          </cell>
          <cell r="F1626">
            <v>0</v>
          </cell>
          <cell r="G1626">
            <v>0</v>
          </cell>
          <cell r="H1626">
            <v>0</v>
          </cell>
          <cell r="I1626">
            <v>0</v>
          </cell>
          <cell r="J1626">
            <v>0</v>
          </cell>
          <cell r="K1626">
            <v>0</v>
          </cell>
        </row>
        <row r="1627">
          <cell r="C1627">
            <v>0</v>
          </cell>
          <cell r="D1627">
            <v>0</v>
          </cell>
          <cell r="E1627">
            <v>0</v>
          </cell>
          <cell r="F1627">
            <v>0</v>
          </cell>
          <cell r="G1627">
            <v>0</v>
          </cell>
          <cell r="H1627">
            <v>0</v>
          </cell>
          <cell r="I1627">
            <v>0</v>
          </cell>
          <cell r="J1627">
            <v>0</v>
          </cell>
          <cell r="K1627">
            <v>0</v>
          </cell>
        </row>
        <row r="1628">
          <cell r="C1628">
            <v>0</v>
          </cell>
          <cell r="D1628">
            <v>0</v>
          </cell>
          <cell r="E1628">
            <v>0</v>
          </cell>
          <cell r="F1628">
            <v>0</v>
          </cell>
          <cell r="G1628">
            <v>0</v>
          </cell>
          <cell r="H1628">
            <v>0</v>
          </cell>
          <cell r="I1628">
            <v>0</v>
          </cell>
          <cell r="J1628">
            <v>0</v>
          </cell>
          <cell r="K1628">
            <v>0</v>
          </cell>
        </row>
        <row r="1629">
          <cell r="C1629">
            <v>0</v>
          </cell>
          <cell r="D1629">
            <v>0</v>
          </cell>
          <cell r="E1629">
            <v>0</v>
          </cell>
          <cell r="F1629">
            <v>0</v>
          </cell>
          <cell r="G1629">
            <v>0</v>
          </cell>
          <cell r="H1629">
            <v>0</v>
          </cell>
          <cell r="I1629">
            <v>0</v>
          </cell>
          <cell r="J1629">
            <v>0</v>
          </cell>
          <cell r="K1629">
            <v>0</v>
          </cell>
        </row>
        <row r="1630">
          <cell r="C1630">
            <v>0</v>
          </cell>
          <cell r="D1630">
            <v>0</v>
          </cell>
          <cell r="E1630">
            <v>0</v>
          </cell>
          <cell r="F1630">
            <v>0</v>
          </cell>
          <cell r="G1630">
            <v>0</v>
          </cell>
          <cell r="H1630">
            <v>0</v>
          </cell>
          <cell r="I1630">
            <v>0</v>
          </cell>
          <cell r="J1630">
            <v>0</v>
          </cell>
          <cell r="K1630">
            <v>0</v>
          </cell>
        </row>
        <row r="1631">
          <cell r="C1631">
            <v>0</v>
          </cell>
          <cell r="D1631">
            <v>0</v>
          </cell>
          <cell r="E1631">
            <v>0</v>
          </cell>
          <cell r="F1631">
            <v>0</v>
          </cell>
          <cell r="G1631">
            <v>0</v>
          </cell>
          <cell r="H1631">
            <v>0</v>
          </cell>
          <cell r="I1631">
            <v>0</v>
          </cell>
          <cell r="J1631">
            <v>0</v>
          </cell>
          <cell r="K1631">
            <v>0</v>
          </cell>
        </row>
        <row r="1632">
          <cell r="C1632">
            <v>0</v>
          </cell>
          <cell r="D1632">
            <v>0</v>
          </cell>
          <cell r="E1632">
            <v>0</v>
          </cell>
          <cell r="F1632">
            <v>0</v>
          </cell>
          <cell r="G1632">
            <v>0</v>
          </cell>
          <cell r="H1632">
            <v>0</v>
          </cell>
          <cell r="I1632">
            <v>0</v>
          </cell>
          <cell r="J1632">
            <v>0</v>
          </cell>
          <cell r="K1632">
            <v>0</v>
          </cell>
        </row>
        <row r="1633">
          <cell r="C1633">
            <v>0</v>
          </cell>
          <cell r="D1633">
            <v>0</v>
          </cell>
          <cell r="E1633">
            <v>0</v>
          </cell>
          <cell r="F1633">
            <v>0</v>
          </cell>
          <cell r="G1633">
            <v>0</v>
          </cell>
          <cell r="H1633">
            <v>0</v>
          </cell>
          <cell r="I1633">
            <v>0</v>
          </cell>
          <cell r="J1633">
            <v>0</v>
          </cell>
          <cell r="K1633">
            <v>0</v>
          </cell>
        </row>
        <row r="1634">
          <cell r="C1634">
            <v>0</v>
          </cell>
          <cell r="D1634">
            <v>0</v>
          </cell>
          <cell r="E1634">
            <v>0</v>
          </cell>
          <cell r="F1634">
            <v>0</v>
          </cell>
          <cell r="G1634">
            <v>0</v>
          </cell>
          <cell r="H1634">
            <v>0</v>
          </cell>
          <cell r="I1634">
            <v>0</v>
          </cell>
          <cell r="J1634">
            <v>0</v>
          </cell>
          <cell r="K1634">
            <v>0</v>
          </cell>
        </row>
        <row r="1635">
          <cell r="C1635">
            <v>0</v>
          </cell>
          <cell r="D1635">
            <v>0</v>
          </cell>
          <cell r="E1635">
            <v>0</v>
          </cell>
          <cell r="F1635">
            <v>0</v>
          </cell>
          <cell r="G1635">
            <v>0</v>
          </cell>
          <cell r="H1635">
            <v>0</v>
          </cell>
          <cell r="I1635">
            <v>0</v>
          </cell>
          <cell r="J1635">
            <v>0</v>
          </cell>
          <cell r="K1635">
            <v>0</v>
          </cell>
        </row>
        <row r="1636">
          <cell r="C1636">
            <v>0</v>
          </cell>
          <cell r="D1636">
            <v>0</v>
          </cell>
          <cell r="E1636">
            <v>0</v>
          </cell>
          <cell r="F1636">
            <v>0</v>
          </cell>
          <cell r="G1636">
            <v>0</v>
          </cell>
          <cell r="H1636">
            <v>0</v>
          </cell>
          <cell r="I1636">
            <v>0</v>
          </cell>
          <cell r="J1636">
            <v>0</v>
          </cell>
          <cell r="K1636">
            <v>0</v>
          </cell>
        </row>
        <row r="1637">
          <cell r="C1637">
            <v>0</v>
          </cell>
          <cell r="D1637">
            <v>0</v>
          </cell>
          <cell r="E1637">
            <v>0</v>
          </cell>
          <cell r="F1637">
            <v>0</v>
          </cell>
          <cell r="G1637">
            <v>0</v>
          </cell>
          <cell r="H1637">
            <v>0</v>
          </cell>
          <cell r="I1637">
            <v>0</v>
          </cell>
          <cell r="J1637">
            <v>0</v>
          </cell>
          <cell r="K1637">
            <v>0</v>
          </cell>
        </row>
        <row r="1638">
          <cell r="C1638">
            <v>0</v>
          </cell>
          <cell r="D1638">
            <v>0</v>
          </cell>
          <cell r="E1638">
            <v>0</v>
          </cell>
          <cell r="F1638">
            <v>0</v>
          </cell>
          <cell r="G1638">
            <v>0</v>
          </cell>
          <cell r="H1638">
            <v>0</v>
          </cell>
          <cell r="I1638">
            <v>0</v>
          </cell>
          <cell r="J1638">
            <v>0</v>
          </cell>
          <cell r="K1638">
            <v>0</v>
          </cell>
        </row>
        <row r="1639">
          <cell r="C1639">
            <v>0</v>
          </cell>
          <cell r="D1639">
            <v>0</v>
          </cell>
          <cell r="E1639">
            <v>0</v>
          </cell>
          <cell r="F1639">
            <v>0</v>
          </cell>
          <cell r="G1639">
            <v>0</v>
          </cell>
          <cell r="H1639">
            <v>0</v>
          </cell>
          <cell r="I1639">
            <v>0</v>
          </cell>
          <cell r="J1639">
            <v>0</v>
          </cell>
          <cell r="K1639">
            <v>0</v>
          </cell>
        </row>
        <row r="1640">
          <cell r="C1640">
            <v>0</v>
          </cell>
          <cell r="D1640">
            <v>0</v>
          </cell>
          <cell r="E1640">
            <v>0</v>
          </cell>
          <cell r="F1640">
            <v>0</v>
          </cell>
          <cell r="G1640">
            <v>0</v>
          </cell>
          <cell r="H1640">
            <v>0</v>
          </cell>
          <cell r="I1640">
            <v>0</v>
          </cell>
          <cell r="J1640">
            <v>0</v>
          </cell>
          <cell r="K1640">
            <v>0</v>
          </cell>
        </row>
        <row r="1641">
          <cell r="C1641">
            <v>0</v>
          </cell>
          <cell r="D1641">
            <v>0</v>
          </cell>
          <cell r="E1641">
            <v>0</v>
          </cell>
          <cell r="F1641">
            <v>0</v>
          </cell>
          <cell r="G1641">
            <v>0</v>
          </cell>
          <cell r="H1641">
            <v>0</v>
          </cell>
          <cell r="I1641">
            <v>0</v>
          </cell>
          <cell r="J1641">
            <v>0</v>
          </cell>
          <cell r="K1641">
            <v>0</v>
          </cell>
        </row>
        <row r="1642">
          <cell r="C1642">
            <v>0</v>
          </cell>
          <cell r="D1642">
            <v>0</v>
          </cell>
          <cell r="E1642">
            <v>0</v>
          </cell>
          <cell r="F1642">
            <v>0</v>
          </cell>
          <cell r="G1642">
            <v>0</v>
          </cell>
          <cell r="H1642">
            <v>0</v>
          </cell>
          <cell r="I1642">
            <v>0</v>
          </cell>
          <cell r="J1642">
            <v>0</v>
          </cell>
          <cell r="K1642">
            <v>0</v>
          </cell>
        </row>
        <row r="1643">
          <cell r="C1643">
            <v>0</v>
          </cell>
          <cell r="D1643">
            <v>0</v>
          </cell>
          <cell r="E1643">
            <v>0</v>
          </cell>
          <cell r="F1643">
            <v>0</v>
          </cell>
          <cell r="G1643">
            <v>0</v>
          </cell>
          <cell r="H1643">
            <v>0</v>
          </cell>
          <cell r="I1643">
            <v>0</v>
          </cell>
          <cell r="J1643">
            <v>0</v>
          </cell>
          <cell r="K1643">
            <v>0</v>
          </cell>
        </row>
        <row r="1644">
          <cell r="C1644">
            <v>0</v>
          </cell>
          <cell r="D1644">
            <v>0</v>
          </cell>
          <cell r="E1644">
            <v>0</v>
          </cell>
          <cell r="F1644">
            <v>0</v>
          </cell>
          <cell r="G1644">
            <v>0</v>
          </cell>
          <cell r="H1644">
            <v>0</v>
          </cell>
          <cell r="I1644">
            <v>0</v>
          </cell>
          <cell r="J1644">
            <v>0</v>
          </cell>
          <cell r="K1644">
            <v>0</v>
          </cell>
        </row>
        <row r="1645">
          <cell r="C1645">
            <v>0</v>
          </cell>
          <cell r="D1645">
            <v>0</v>
          </cell>
          <cell r="E1645">
            <v>0</v>
          </cell>
          <cell r="F1645">
            <v>0</v>
          </cell>
          <cell r="G1645">
            <v>0</v>
          </cell>
          <cell r="H1645">
            <v>0</v>
          </cell>
          <cell r="I1645">
            <v>0</v>
          </cell>
          <cell r="J1645">
            <v>0</v>
          </cell>
          <cell r="K1645">
            <v>0</v>
          </cell>
        </row>
        <row r="1646">
          <cell r="C1646">
            <v>0</v>
          </cell>
          <cell r="D1646">
            <v>0</v>
          </cell>
          <cell r="E1646">
            <v>0</v>
          </cell>
          <cell r="F1646">
            <v>0</v>
          </cell>
          <cell r="G1646">
            <v>0</v>
          </cell>
          <cell r="H1646">
            <v>0</v>
          </cell>
          <cell r="I1646">
            <v>0</v>
          </cell>
          <cell r="J1646">
            <v>0</v>
          </cell>
          <cell r="K1646">
            <v>0</v>
          </cell>
        </row>
        <row r="1647">
          <cell r="C1647">
            <v>0</v>
          </cell>
          <cell r="D1647">
            <v>0</v>
          </cell>
          <cell r="E1647">
            <v>0</v>
          </cell>
          <cell r="F1647">
            <v>0</v>
          </cell>
          <cell r="G1647">
            <v>0</v>
          </cell>
          <cell r="H1647">
            <v>0</v>
          </cell>
          <cell r="I1647">
            <v>0</v>
          </cell>
          <cell r="J1647">
            <v>0</v>
          </cell>
          <cell r="K1647">
            <v>0</v>
          </cell>
        </row>
        <row r="1648">
          <cell r="C1648">
            <v>0</v>
          </cell>
          <cell r="D1648">
            <v>0</v>
          </cell>
          <cell r="E1648">
            <v>0</v>
          </cell>
          <cell r="F1648">
            <v>0</v>
          </cell>
          <cell r="G1648">
            <v>0</v>
          </cell>
          <cell r="H1648">
            <v>0</v>
          </cell>
          <cell r="I1648">
            <v>0</v>
          </cell>
          <cell r="J1648">
            <v>0</v>
          </cell>
          <cell r="K1648">
            <v>0</v>
          </cell>
        </row>
        <row r="1649">
          <cell r="C1649">
            <v>0</v>
          </cell>
          <cell r="D1649">
            <v>0</v>
          </cell>
          <cell r="E1649">
            <v>0</v>
          </cell>
          <cell r="F1649">
            <v>0</v>
          </cell>
          <cell r="G1649">
            <v>0</v>
          </cell>
          <cell r="H1649">
            <v>0</v>
          </cell>
          <cell r="I1649">
            <v>0</v>
          </cell>
          <cell r="J1649">
            <v>0</v>
          </cell>
          <cell r="K1649">
            <v>0</v>
          </cell>
        </row>
        <row r="1650">
          <cell r="C1650">
            <v>0</v>
          </cell>
          <cell r="D1650">
            <v>0</v>
          </cell>
          <cell r="E1650">
            <v>0</v>
          </cell>
          <cell r="F1650">
            <v>0</v>
          </cell>
          <cell r="G1650">
            <v>0</v>
          </cell>
          <cell r="H1650">
            <v>0</v>
          </cell>
          <cell r="I1650">
            <v>0</v>
          </cell>
          <cell r="J1650">
            <v>0</v>
          </cell>
          <cell r="K1650">
            <v>0</v>
          </cell>
        </row>
        <row r="1651">
          <cell r="C1651">
            <v>0</v>
          </cell>
          <cell r="D1651">
            <v>0</v>
          </cell>
          <cell r="E1651">
            <v>0</v>
          </cell>
          <cell r="F1651">
            <v>0</v>
          </cell>
          <cell r="G1651">
            <v>0</v>
          </cell>
          <cell r="H1651">
            <v>0</v>
          </cell>
          <cell r="I1651">
            <v>0</v>
          </cell>
          <cell r="J1651">
            <v>0</v>
          </cell>
          <cell r="K1651">
            <v>0</v>
          </cell>
        </row>
        <row r="1652">
          <cell r="C1652">
            <v>0</v>
          </cell>
          <cell r="D1652">
            <v>0</v>
          </cell>
          <cell r="E1652">
            <v>0</v>
          </cell>
          <cell r="F1652">
            <v>0</v>
          </cell>
          <cell r="G1652">
            <v>0</v>
          </cell>
          <cell r="H1652">
            <v>0</v>
          </cell>
          <cell r="I1652">
            <v>0</v>
          </cell>
          <cell r="J1652">
            <v>0</v>
          </cell>
          <cell r="K1652">
            <v>0</v>
          </cell>
        </row>
        <row r="1653">
          <cell r="C1653">
            <v>0</v>
          </cell>
          <cell r="D1653">
            <v>0</v>
          </cell>
          <cell r="E1653">
            <v>0</v>
          </cell>
          <cell r="F1653">
            <v>0</v>
          </cell>
          <cell r="G1653">
            <v>0</v>
          </cell>
          <cell r="H1653">
            <v>0</v>
          </cell>
          <cell r="I1653">
            <v>0</v>
          </cell>
          <cell r="J1653">
            <v>0</v>
          </cell>
          <cell r="K1653">
            <v>0</v>
          </cell>
        </row>
        <row r="1654">
          <cell r="C1654">
            <v>0</v>
          </cell>
          <cell r="D1654">
            <v>0</v>
          </cell>
          <cell r="E1654">
            <v>0</v>
          </cell>
          <cell r="F1654">
            <v>0</v>
          </cell>
          <cell r="G1654">
            <v>0</v>
          </cell>
          <cell r="H1654">
            <v>0</v>
          </cell>
          <cell r="I1654">
            <v>0</v>
          </cell>
          <cell r="J1654">
            <v>0</v>
          </cell>
          <cell r="K1654">
            <v>0</v>
          </cell>
        </row>
        <row r="1655">
          <cell r="C1655">
            <v>0</v>
          </cell>
          <cell r="D1655">
            <v>0</v>
          </cell>
          <cell r="E1655">
            <v>0</v>
          </cell>
          <cell r="F1655">
            <v>0</v>
          </cell>
          <cell r="G1655">
            <v>0</v>
          </cell>
          <cell r="H1655">
            <v>0</v>
          </cell>
          <cell r="I1655">
            <v>0</v>
          </cell>
          <cell r="J1655">
            <v>0</v>
          </cell>
          <cell r="K1655">
            <v>0</v>
          </cell>
        </row>
        <row r="1656">
          <cell r="C1656">
            <v>0</v>
          </cell>
          <cell r="D1656">
            <v>0</v>
          </cell>
          <cell r="E1656">
            <v>0</v>
          </cell>
          <cell r="F1656">
            <v>0</v>
          </cell>
          <cell r="G1656">
            <v>0</v>
          </cell>
          <cell r="H1656">
            <v>0</v>
          </cell>
          <cell r="I1656">
            <v>0</v>
          </cell>
          <cell r="J1656">
            <v>0</v>
          </cell>
          <cell r="K1656">
            <v>0</v>
          </cell>
        </row>
        <row r="1657">
          <cell r="C1657">
            <v>0</v>
          </cell>
          <cell r="D1657">
            <v>0</v>
          </cell>
          <cell r="E1657">
            <v>0</v>
          </cell>
          <cell r="F1657">
            <v>0</v>
          </cell>
          <cell r="G1657">
            <v>0</v>
          </cell>
          <cell r="H1657">
            <v>0</v>
          </cell>
          <cell r="I1657">
            <v>0</v>
          </cell>
          <cell r="J1657">
            <v>0</v>
          </cell>
          <cell r="K1657">
            <v>0</v>
          </cell>
        </row>
        <row r="1658">
          <cell r="C1658">
            <v>0</v>
          </cell>
          <cell r="D1658">
            <v>0</v>
          </cell>
          <cell r="E1658">
            <v>0</v>
          </cell>
          <cell r="F1658">
            <v>0</v>
          </cell>
          <cell r="G1658">
            <v>0</v>
          </cell>
          <cell r="H1658">
            <v>0</v>
          </cell>
          <cell r="I1658">
            <v>0</v>
          </cell>
          <cell r="J1658">
            <v>0</v>
          </cell>
          <cell r="K1658">
            <v>0</v>
          </cell>
        </row>
        <row r="1659">
          <cell r="C1659">
            <v>0</v>
          </cell>
          <cell r="D1659">
            <v>0</v>
          </cell>
          <cell r="E1659">
            <v>0</v>
          </cell>
          <cell r="F1659">
            <v>0</v>
          </cell>
          <cell r="G1659">
            <v>0</v>
          </cell>
          <cell r="H1659">
            <v>0</v>
          </cell>
          <cell r="I1659">
            <v>0</v>
          </cell>
          <cell r="J1659">
            <v>0</v>
          </cell>
          <cell r="K1659">
            <v>0</v>
          </cell>
        </row>
        <row r="1660">
          <cell r="C1660">
            <v>0</v>
          </cell>
          <cell r="D1660">
            <v>0</v>
          </cell>
          <cell r="E1660">
            <v>0</v>
          </cell>
          <cell r="F1660">
            <v>0</v>
          </cell>
          <cell r="G1660">
            <v>0</v>
          </cell>
          <cell r="H1660">
            <v>0</v>
          </cell>
          <cell r="I1660">
            <v>0</v>
          </cell>
          <cell r="J1660">
            <v>0</v>
          </cell>
          <cell r="K1660">
            <v>0</v>
          </cell>
        </row>
        <row r="1661">
          <cell r="C1661">
            <v>0</v>
          </cell>
          <cell r="D1661">
            <v>0</v>
          </cell>
          <cell r="E1661">
            <v>0</v>
          </cell>
          <cell r="F1661">
            <v>0</v>
          </cell>
          <cell r="G1661">
            <v>0</v>
          </cell>
          <cell r="H1661">
            <v>0</v>
          </cell>
          <cell r="I1661">
            <v>0</v>
          </cell>
          <cell r="J1661">
            <v>0</v>
          </cell>
          <cell r="K1661">
            <v>0</v>
          </cell>
        </row>
        <row r="1662">
          <cell r="C1662">
            <v>0</v>
          </cell>
          <cell r="D1662">
            <v>0</v>
          </cell>
          <cell r="E1662">
            <v>0</v>
          </cell>
          <cell r="F1662">
            <v>0</v>
          </cell>
          <cell r="G1662">
            <v>0</v>
          </cell>
          <cell r="H1662">
            <v>0</v>
          </cell>
          <cell r="I1662">
            <v>0</v>
          </cell>
          <cell r="J1662">
            <v>0</v>
          </cell>
          <cell r="K1662">
            <v>0</v>
          </cell>
        </row>
        <row r="1663">
          <cell r="C1663">
            <v>0</v>
          </cell>
          <cell r="D1663">
            <v>0</v>
          </cell>
          <cell r="E1663">
            <v>0</v>
          </cell>
          <cell r="F1663">
            <v>0</v>
          </cell>
          <cell r="G1663">
            <v>0</v>
          </cell>
          <cell r="H1663">
            <v>0</v>
          </cell>
          <cell r="I1663">
            <v>0</v>
          </cell>
          <cell r="J1663">
            <v>0</v>
          </cell>
          <cell r="K1663">
            <v>0</v>
          </cell>
        </row>
        <row r="1664">
          <cell r="C1664">
            <v>0</v>
          </cell>
          <cell r="D1664">
            <v>0</v>
          </cell>
          <cell r="E1664">
            <v>0</v>
          </cell>
          <cell r="F1664">
            <v>0</v>
          </cell>
          <cell r="G1664">
            <v>0</v>
          </cell>
          <cell r="H1664">
            <v>0</v>
          </cell>
          <cell r="I1664">
            <v>0</v>
          </cell>
          <cell r="J1664">
            <v>0</v>
          </cell>
          <cell r="K1664">
            <v>0</v>
          </cell>
        </row>
        <row r="1665">
          <cell r="C1665">
            <v>0</v>
          </cell>
          <cell r="D1665">
            <v>0</v>
          </cell>
          <cell r="E1665">
            <v>0</v>
          </cell>
          <cell r="F1665">
            <v>0</v>
          </cell>
          <cell r="G1665">
            <v>0</v>
          </cell>
          <cell r="H1665">
            <v>0</v>
          </cell>
          <cell r="I1665">
            <v>0</v>
          </cell>
          <cell r="J1665">
            <v>0</v>
          </cell>
          <cell r="K1665">
            <v>0</v>
          </cell>
        </row>
        <row r="1666">
          <cell r="C1666">
            <v>0</v>
          </cell>
          <cell r="D1666">
            <v>0</v>
          </cell>
          <cell r="E1666">
            <v>0</v>
          </cell>
          <cell r="F1666">
            <v>0</v>
          </cell>
          <cell r="G1666">
            <v>0</v>
          </cell>
          <cell r="H1666">
            <v>0</v>
          </cell>
          <cell r="I1666">
            <v>0</v>
          </cell>
          <cell r="J1666">
            <v>0</v>
          </cell>
          <cell r="K1666">
            <v>0</v>
          </cell>
        </row>
        <row r="1667">
          <cell r="C1667">
            <v>0</v>
          </cell>
          <cell r="D1667">
            <v>0</v>
          </cell>
          <cell r="E1667">
            <v>0</v>
          </cell>
          <cell r="F1667">
            <v>0</v>
          </cell>
          <cell r="G1667">
            <v>0</v>
          </cell>
          <cell r="H1667">
            <v>0</v>
          </cell>
          <cell r="I1667">
            <v>0</v>
          </cell>
          <cell r="J1667">
            <v>0</v>
          </cell>
          <cell r="K1667">
            <v>0</v>
          </cell>
        </row>
        <row r="1668">
          <cell r="C1668">
            <v>0</v>
          </cell>
          <cell r="D1668">
            <v>0</v>
          </cell>
          <cell r="E1668">
            <v>0</v>
          </cell>
          <cell r="F1668">
            <v>0</v>
          </cell>
          <cell r="G1668">
            <v>0</v>
          </cell>
          <cell r="H1668">
            <v>0</v>
          </cell>
          <cell r="I1668">
            <v>0</v>
          </cell>
          <cell r="J1668">
            <v>0</v>
          </cell>
          <cell r="K1668">
            <v>0</v>
          </cell>
        </row>
        <row r="1669">
          <cell r="C1669">
            <v>0</v>
          </cell>
          <cell r="D1669">
            <v>0</v>
          </cell>
          <cell r="E1669">
            <v>0</v>
          </cell>
          <cell r="F1669">
            <v>0</v>
          </cell>
          <cell r="G1669">
            <v>0</v>
          </cell>
          <cell r="H1669">
            <v>0</v>
          </cell>
          <cell r="I1669">
            <v>0</v>
          </cell>
          <cell r="J1669">
            <v>0</v>
          </cell>
          <cell r="K1669">
            <v>0</v>
          </cell>
        </row>
        <row r="1670">
          <cell r="C1670">
            <v>0</v>
          </cell>
          <cell r="D1670">
            <v>0</v>
          </cell>
          <cell r="E1670">
            <v>0</v>
          </cell>
          <cell r="F1670">
            <v>0</v>
          </cell>
          <cell r="G1670">
            <v>0</v>
          </cell>
          <cell r="H1670">
            <v>0</v>
          </cell>
          <cell r="I1670">
            <v>0</v>
          </cell>
          <cell r="J1670">
            <v>0</v>
          </cell>
          <cell r="K1670">
            <v>0</v>
          </cell>
        </row>
        <row r="1671">
          <cell r="C1671">
            <v>0</v>
          </cell>
          <cell r="D1671">
            <v>0</v>
          </cell>
          <cell r="E1671">
            <v>0</v>
          </cell>
          <cell r="F1671">
            <v>0</v>
          </cell>
          <cell r="G1671">
            <v>0</v>
          </cell>
          <cell r="H1671">
            <v>0</v>
          </cell>
          <cell r="I1671">
            <v>0</v>
          </cell>
          <cell r="J1671">
            <v>0</v>
          </cell>
          <cell r="K1671">
            <v>0</v>
          </cell>
        </row>
        <row r="1672">
          <cell r="C1672">
            <v>0</v>
          </cell>
          <cell r="D1672">
            <v>0</v>
          </cell>
          <cell r="E1672">
            <v>0</v>
          </cell>
          <cell r="F1672">
            <v>0</v>
          </cell>
          <cell r="G1672">
            <v>0</v>
          </cell>
          <cell r="H1672">
            <v>0</v>
          </cell>
          <cell r="I1672">
            <v>0</v>
          </cell>
          <cell r="J1672">
            <v>0</v>
          </cell>
          <cell r="K1672">
            <v>0</v>
          </cell>
        </row>
        <row r="1673">
          <cell r="C1673">
            <v>0</v>
          </cell>
          <cell r="D1673">
            <v>0</v>
          </cell>
          <cell r="E1673">
            <v>0</v>
          </cell>
          <cell r="F1673">
            <v>0</v>
          </cell>
          <cell r="G1673">
            <v>0</v>
          </cell>
          <cell r="H1673">
            <v>0</v>
          </cell>
          <cell r="I1673">
            <v>0</v>
          </cell>
          <cell r="J1673">
            <v>0</v>
          </cell>
          <cell r="K1673">
            <v>0</v>
          </cell>
        </row>
        <row r="1674">
          <cell r="C1674">
            <v>0</v>
          </cell>
          <cell r="D1674">
            <v>0</v>
          </cell>
          <cell r="E1674">
            <v>0</v>
          </cell>
          <cell r="F1674">
            <v>0</v>
          </cell>
          <cell r="G1674">
            <v>0</v>
          </cell>
          <cell r="H1674">
            <v>0</v>
          </cell>
          <cell r="I1674">
            <v>0</v>
          </cell>
          <cell r="J1674">
            <v>0</v>
          </cell>
          <cell r="K1674">
            <v>0</v>
          </cell>
        </row>
        <row r="1675">
          <cell r="C1675">
            <v>0</v>
          </cell>
          <cell r="D1675">
            <v>0</v>
          </cell>
          <cell r="E1675">
            <v>0</v>
          </cell>
          <cell r="F1675">
            <v>0</v>
          </cell>
          <cell r="G1675">
            <v>0</v>
          </cell>
          <cell r="H1675">
            <v>0</v>
          </cell>
          <cell r="I1675">
            <v>0</v>
          </cell>
          <cell r="J1675">
            <v>0</v>
          </cell>
          <cell r="K1675">
            <v>0</v>
          </cell>
        </row>
        <row r="1676">
          <cell r="C1676">
            <v>0</v>
          </cell>
          <cell r="D1676">
            <v>0</v>
          </cell>
          <cell r="E1676">
            <v>0</v>
          </cell>
          <cell r="F1676">
            <v>0</v>
          </cell>
          <cell r="G1676">
            <v>0</v>
          </cell>
          <cell r="H1676">
            <v>0</v>
          </cell>
          <cell r="I1676">
            <v>0</v>
          </cell>
          <cell r="J1676">
            <v>0</v>
          </cell>
          <cell r="K1676">
            <v>0</v>
          </cell>
        </row>
        <row r="1677">
          <cell r="C1677">
            <v>0</v>
          </cell>
          <cell r="D1677">
            <v>0</v>
          </cell>
          <cell r="E1677">
            <v>0</v>
          </cell>
          <cell r="F1677">
            <v>0</v>
          </cell>
          <cell r="G1677">
            <v>0</v>
          </cell>
          <cell r="H1677">
            <v>0</v>
          </cell>
          <cell r="I1677">
            <v>0</v>
          </cell>
          <cell r="J1677">
            <v>0</v>
          </cell>
          <cell r="K1677">
            <v>0</v>
          </cell>
        </row>
        <row r="1678">
          <cell r="C1678">
            <v>0</v>
          </cell>
          <cell r="D1678">
            <v>0</v>
          </cell>
          <cell r="E1678">
            <v>0</v>
          </cell>
          <cell r="F1678">
            <v>0</v>
          </cell>
          <cell r="G1678">
            <v>0</v>
          </cell>
          <cell r="H1678">
            <v>0</v>
          </cell>
          <cell r="I1678">
            <v>0</v>
          </cell>
          <cell r="J1678">
            <v>0</v>
          </cell>
          <cell r="K1678">
            <v>0</v>
          </cell>
        </row>
        <row r="1679">
          <cell r="C1679">
            <v>0</v>
          </cell>
          <cell r="D1679">
            <v>0</v>
          </cell>
          <cell r="E1679">
            <v>0</v>
          </cell>
          <cell r="F1679">
            <v>0</v>
          </cell>
          <cell r="G1679">
            <v>0</v>
          </cell>
          <cell r="H1679">
            <v>0</v>
          </cell>
          <cell r="I1679">
            <v>0</v>
          </cell>
          <cell r="J1679">
            <v>0</v>
          </cell>
          <cell r="K1679">
            <v>0</v>
          </cell>
        </row>
        <row r="1680">
          <cell r="C1680">
            <v>0</v>
          </cell>
          <cell r="D1680">
            <v>0</v>
          </cell>
          <cell r="E1680">
            <v>0</v>
          </cell>
          <cell r="F1680">
            <v>0</v>
          </cell>
          <cell r="G1680">
            <v>0</v>
          </cell>
          <cell r="H1680">
            <v>0</v>
          </cell>
          <cell r="I1680">
            <v>0</v>
          </cell>
          <cell r="J1680">
            <v>0</v>
          </cell>
          <cell r="K1680">
            <v>0</v>
          </cell>
        </row>
        <row r="1681">
          <cell r="C1681">
            <v>0</v>
          </cell>
          <cell r="D1681">
            <v>0</v>
          </cell>
          <cell r="E1681">
            <v>0</v>
          </cell>
          <cell r="F1681">
            <v>0</v>
          </cell>
          <cell r="G1681">
            <v>0</v>
          </cell>
          <cell r="H1681">
            <v>0</v>
          </cell>
          <cell r="I1681">
            <v>0</v>
          </cell>
          <cell r="J1681">
            <v>0</v>
          </cell>
          <cell r="K1681">
            <v>0</v>
          </cell>
        </row>
        <row r="1682">
          <cell r="C1682">
            <v>0</v>
          </cell>
          <cell r="D1682">
            <v>0</v>
          </cell>
          <cell r="E1682">
            <v>0</v>
          </cell>
          <cell r="F1682">
            <v>0</v>
          </cell>
          <cell r="G1682">
            <v>0</v>
          </cell>
          <cell r="H1682">
            <v>0</v>
          </cell>
          <cell r="I1682">
            <v>0</v>
          </cell>
          <cell r="J1682">
            <v>0</v>
          </cell>
          <cell r="K1682">
            <v>0</v>
          </cell>
        </row>
        <row r="1683">
          <cell r="C1683">
            <v>0</v>
          </cell>
          <cell r="D1683">
            <v>0</v>
          </cell>
          <cell r="E1683">
            <v>0</v>
          </cell>
          <cell r="F1683">
            <v>0</v>
          </cell>
          <cell r="G1683">
            <v>0</v>
          </cell>
          <cell r="H1683">
            <v>0</v>
          </cell>
          <cell r="I1683">
            <v>0</v>
          </cell>
          <cell r="J1683">
            <v>0</v>
          </cell>
          <cell r="K1683">
            <v>0</v>
          </cell>
        </row>
        <row r="1684">
          <cell r="C1684">
            <v>0</v>
          </cell>
          <cell r="D1684">
            <v>0</v>
          </cell>
          <cell r="E1684">
            <v>0</v>
          </cell>
          <cell r="F1684">
            <v>0</v>
          </cell>
          <cell r="G1684">
            <v>0</v>
          </cell>
          <cell r="H1684">
            <v>0</v>
          </cell>
          <cell r="I1684">
            <v>0</v>
          </cell>
          <cell r="J1684">
            <v>0</v>
          </cell>
          <cell r="K1684">
            <v>0</v>
          </cell>
        </row>
        <row r="1685">
          <cell r="C1685">
            <v>0</v>
          </cell>
          <cell r="D1685">
            <v>0</v>
          </cell>
          <cell r="E1685">
            <v>0</v>
          </cell>
          <cell r="F1685">
            <v>0</v>
          </cell>
          <cell r="G1685">
            <v>0</v>
          </cell>
          <cell r="H1685">
            <v>0</v>
          </cell>
          <cell r="I1685">
            <v>0</v>
          </cell>
          <cell r="J1685">
            <v>0</v>
          </cell>
          <cell r="K1685">
            <v>0</v>
          </cell>
        </row>
        <row r="1686">
          <cell r="C1686">
            <v>0</v>
          </cell>
          <cell r="D1686">
            <v>0</v>
          </cell>
          <cell r="E1686">
            <v>0</v>
          </cell>
          <cell r="F1686">
            <v>0</v>
          </cell>
          <cell r="G1686">
            <v>0</v>
          </cell>
          <cell r="H1686">
            <v>0</v>
          </cell>
          <cell r="I1686">
            <v>0</v>
          </cell>
          <cell r="J1686">
            <v>0</v>
          </cell>
          <cell r="K1686">
            <v>0</v>
          </cell>
        </row>
        <row r="1687">
          <cell r="C1687">
            <v>0</v>
          </cell>
          <cell r="D1687">
            <v>0</v>
          </cell>
          <cell r="E1687">
            <v>0</v>
          </cell>
          <cell r="F1687">
            <v>0</v>
          </cell>
          <cell r="G1687">
            <v>0</v>
          </cell>
          <cell r="H1687">
            <v>0</v>
          </cell>
          <cell r="I1687">
            <v>0</v>
          </cell>
          <cell r="J1687">
            <v>0</v>
          </cell>
          <cell r="K1687">
            <v>0</v>
          </cell>
        </row>
        <row r="1688">
          <cell r="C1688">
            <v>0</v>
          </cell>
          <cell r="D1688">
            <v>0</v>
          </cell>
          <cell r="E1688">
            <v>0</v>
          </cell>
          <cell r="F1688">
            <v>0</v>
          </cell>
          <cell r="G1688">
            <v>0</v>
          </cell>
          <cell r="H1688">
            <v>0</v>
          </cell>
          <cell r="I1688">
            <v>0</v>
          </cell>
          <cell r="J1688">
            <v>0</v>
          </cell>
          <cell r="K1688">
            <v>0</v>
          </cell>
        </row>
        <row r="1689">
          <cell r="C1689">
            <v>0</v>
          </cell>
          <cell r="D1689">
            <v>0</v>
          </cell>
          <cell r="E1689">
            <v>0</v>
          </cell>
          <cell r="F1689">
            <v>0</v>
          </cell>
          <cell r="G1689">
            <v>0</v>
          </cell>
          <cell r="H1689">
            <v>0</v>
          </cell>
          <cell r="I1689">
            <v>0</v>
          </cell>
          <cell r="J1689">
            <v>0</v>
          </cell>
          <cell r="K1689">
            <v>0</v>
          </cell>
        </row>
        <row r="1690">
          <cell r="C1690">
            <v>0</v>
          </cell>
          <cell r="D1690">
            <v>0</v>
          </cell>
          <cell r="E1690">
            <v>0</v>
          </cell>
          <cell r="F1690">
            <v>0</v>
          </cell>
          <cell r="G1690">
            <v>0</v>
          </cell>
          <cell r="H1690">
            <v>0</v>
          </cell>
          <cell r="I1690">
            <v>0</v>
          </cell>
          <cell r="J1690">
            <v>0</v>
          </cell>
          <cell r="K1690">
            <v>0</v>
          </cell>
        </row>
        <row r="1691">
          <cell r="C1691">
            <v>0</v>
          </cell>
          <cell r="D1691">
            <v>0</v>
          </cell>
          <cell r="E1691">
            <v>0</v>
          </cell>
          <cell r="F1691">
            <v>0</v>
          </cell>
          <cell r="G1691">
            <v>0</v>
          </cell>
          <cell r="H1691">
            <v>0</v>
          </cell>
          <cell r="I1691">
            <v>0</v>
          </cell>
          <cell r="J1691">
            <v>0</v>
          </cell>
          <cell r="K1691">
            <v>0</v>
          </cell>
        </row>
        <row r="1692">
          <cell r="C1692">
            <v>0</v>
          </cell>
          <cell r="D1692">
            <v>0</v>
          </cell>
          <cell r="E1692">
            <v>0</v>
          </cell>
          <cell r="F1692">
            <v>0</v>
          </cell>
          <cell r="G1692">
            <v>0</v>
          </cell>
          <cell r="H1692">
            <v>0</v>
          </cell>
          <cell r="I1692">
            <v>0</v>
          </cell>
          <cell r="J1692">
            <v>0</v>
          </cell>
          <cell r="K1692">
            <v>0</v>
          </cell>
        </row>
        <row r="1693">
          <cell r="C1693">
            <v>0</v>
          </cell>
          <cell r="D1693">
            <v>0</v>
          </cell>
          <cell r="E1693">
            <v>0</v>
          </cell>
          <cell r="F1693">
            <v>0</v>
          </cell>
          <cell r="G1693">
            <v>0</v>
          </cell>
          <cell r="H1693">
            <v>0</v>
          </cell>
          <cell r="I1693">
            <v>0</v>
          </cell>
          <cell r="J1693">
            <v>0</v>
          </cell>
          <cell r="K1693">
            <v>0</v>
          </cell>
        </row>
        <row r="1694">
          <cell r="C1694">
            <v>0</v>
          </cell>
          <cell r="D1694">
            <v>0</v>
          </cell>
          <cell r="E1694">
            <v>0</v>
          </cell>
          <cell r="F1694">
            <v>0</v>
          </cell>
          <cell r="G1694">
            <v>0</v>
          </cell>
          <cell r="H1694">
            <v>0</v>
          </cell>
          <cell r="I1694">
            <v>0</v>
          </cell>
          <cell r="J1694">
            <v>0</v>
          </cell>
          <cell r="K1694">
            <v>0</v>
          </cell>
        </row>
        <row r="1695">
          <cell r="C1695">
            <v>0</v>
          </cell>
          <cell r="D1695">
            <v>0</v>
          </cell>
          <cell r="E1695">
            <v>0</v>
          </cell>
          <cell r="F1695">
            <v>0</v>
          </cell>
          <cell r="G1695">
            <v>0</v>
          </cell>
          <cell r="H1695">
            <v>0</v>
          </cell>
          <cell r="I1695">
            <v>0</v>
          </cell>
          <cell r="J1695">
            <v>0</v>
          </cell>
          <cell r="K1695">
            <v>0</v>
          </cell>
        </row>
        <row r="1696">
          <cell r="C1696">
            <v>0</v>
          </cell>
          <cell r="D1696">
            <v>0</v>
          </cell>
          <cell r="E1696">
            <v>0</v>
          </cell>
          <cell r="F1696">
            <v>0</v>
          </cell>
          <cell r="G1696">
            <v>0</v>
          </cell>
          <cell r="H1696">
            <v>0</v>
          </cell>
          <cell r="I1696">
            <v>0</v>
          </cell>
          <cell r="J1696">
            <v>0</v>
          </cell>
          <cell r="K1696">
            <v>0</v>
          </cell>
        </row>
        <row r="1697">
          <cell r="C1697">
            <v>0</v>
          </cell>
          <cell r="D1697">
            <v>0</v>
          </cell>
          <cell r="E1697">
            <v>0</v>
          </cell>
          <cell r="F1697">
            <v>0</v>
          </cell>
          <cell r="G1697">
            <v>0</v>
          </cell>
          <cell r="H1697">
            <v>0</v>
          </cell>
          <cell r="I1697">
            <v>0</v>
          </cell>
          <cell r="J1697">
            <v>0</v>
          </cell>
          <cell r="K1697">
            <v>0</v>
          </cell>
        </row>
        <row r="1698">
          <cell r="C1698">
            <v>0</v>
          </cell>
          <cell r="D1698">
            <v>0</v>
          </cell>
          <cell r="E1698">
            <v>0</v>
          </cell>
          <cell r="F1698">
            <v>0</v>
          </cell>
          <cell r="G1698">
            <v>0</v>
          </cell>
          <cell r="H1698">
            <v>0</v>
          </cell>
          <cell r="I1698">
            <v>0</v>
          </cell>
          <cell r="J1698">
            <v>0</v>
          </cell>
          <cell r="K1698">
            <v>0</v>
          </cell>
        </row>
        <row r="1699">
          <cell r="C1699">
            <v>0</v>
          </cell>
          <cell r="D1699">
            <v>0</v>
          </cell>
          <cell r="E1699">
            <v>0</v>
          </cell>
          <cell r="F1699">
            <v>0</v>
          </cell>
          <cell r="G1699">
            <v>0</v>
          </cell>
          <cell r="H1699">
            <v>0</v>
          </cell>
          <cell r="I1699">
            <v>0</v>
          </cell>
          <cell r="J1699">
            <v>0</v>
          </cell>
          <cell r="K1699">
            <v>0</v>
          </cell>
        </row>
        <row r="1700">
          <cell r="C1700">
            <v>0</v>
          </cell>
          <cell r="D1700">
            <v>0</v>
          </cell>
          <cell r="E1700">
            <v>0</v>
          </cell>
          <cell r="F1700">
            <v>0</v>
          </cell>
          <cell r="G1700">
            <v>0</v>
          </cell>
          <cell r="H1700">
            <v>0</v>
          </cell>
          <cell r="I1700">
            <v>0</v>
          </cell>
          <cell r="J1700">
            <v>0</v>
          </cell>
          <cell r="K1700">
            <v>0</v>
          </cell>
        </row>
        <row r="1701">
          <cell r="C1701">
            <v>0</v>
          </cell>
          <cell r="D1701">
            <v>0</v>
          </cell>
          <cell r="E1701">
            <v>0</v>
          </cell>
          <cell r="F1701">
            <v>0</v>
          </cell>
          <cell r="G1701">
            <v>0</v>
          </cell>
          <cell r="H1701">
            <v>0</v>
          </cell>
          <cell r="I1701">
            <v>0</v>
          </cell>
          <cell r="J1701">
            <v>0</v>
          </cell>
          <cell r="K1701">
            <v>0</v>
          </cell>
        </row>
        <row r="1702">
          <cell r="C1702">
            <v>0</v>
          </cell>
          <cell r="D1702">
            <v>0</v>
          </cell>
          <cell r="E1702">
            <v>0</v>
          </cell>
          <cell r="F1702">
            <v>0</v>
          </cell>
          <cell r="G1702">
            <v>0</v>
          </cell>
          <cell r="H1702">
            <v>0</v>
          </cell>
          <cell r="I1702">
            <v>0</v>
          </cell>
          <cell r="J1702">
            <v>0</v>
          </cell>
          <cell r="K1702">
            <v>0</v>
          </cell>
        </row>
        <row r="1703">
          <cell r="C1703">
            <v>0</v>
          </cell>
          <cell r="D1703">
            <v>0</v>
          </cell>
          <cell r="E1703">
            <v>0</v>
          </cell>
          <cell r="F1703">
            <v>0</v>
          </cell>
          <cell r="G1703">
            <v>0</v>
          </cell>
          <cell r="H1703">
            <v>0</v>
          </cell>
          <cell r="I1703">
            <v>0</v>
          </cell>
          <cell r="J1703">
            <v>0</v>
          </cell>
          <cell r="K1703">
            <v>0</v>
          </cell>
        </row>
        <row r="1704">
          <cell r="C1704">
            <v>0</v>
          </cell>
          <cell r="D1704">
            <v>0</v>
          </cell>
          <cell r="E1704">
            <v>0</v>
          </cell>
          <cell r="F1704">
            <v>0</v>
          </cell>
          <cell r="G1704">
            <v>0</v>
          </cell>
          <cell r="H1704">
            <v>0</v>
          </cell>
          <cell r="I1704">
            <v>0</v>
          </cell>
          <cell r="J1704">
            <v>0</v>
          </cell>
          <cell r="K1704">
            <v>0</v>
          </cell>
        </row>
        <row r="1705">
          <cell r="C1705">
            <v>0</v>
          </cell>
          <cell r="D1705">
            <v>0</v>
          </cell>
          <cell r="E1705">
            <v>0</v>
          </cell>
          <cell r="F1705">
            <v>0</v>
          </cell>
          <cell r="G1705">
            <v>0</v>
          </cell>
          <cell r="H1705">
            <v>0</v>
          </cell>
          <cell r="I1705">
            <v>0</v>
          </cell>
          <cell r="J1705">
            <v>0</v>
          </cell>
          <cell r="K1705">
            <v>0</v>
          </cell>
        </row>
        <row r="1706">
          <cell r="C1706">
            <v>0</v>
          </cell>
          <cell r="D1706">
            <v>0</v>
          </cell>
          <cell r="E1706">
            <v>0</v>
          </cell>
          <cell r="F1706">
            <v>0</v>
          </cell>
          <cell r="G1706">
            <v>0</v>
          </cell>
          <cell r="H1706">
            <v>0</v>
          </cell>
          <cell r="I1706">
            <v>0</v>
          </cell>
          <cell r="J1706">
            <v>0</v>
          </cell>
          <cell r="K1706">
            <v>0</v>
          </cell>
        </row>
        <row r="1707">
          <cell r="C1707">
            <v>0</v>
          </cell>
          <cell r="D1707">
            <v>0</v>
          </cell>
          <cell r="E1707">
            <v>0</v>
          </cell>
          <cell r="F1707">
            <v>0</v>
          </cell>
          <cell r="G1707">
            <v>0</v>
          </cell>
          <cell r="H1707">
            <v>0</v>
          </cell>
          <cell r="I1707">
            <v>0</v>
          </cell>
          <cell r="J1707">
            <v>0</v>
          </cell>
          <cell r="K1707">
            <v>0</v>
          </cell>
        </row>
        <row r="1708">
          <cell r="C1708">
            <v>0</v>
          </cell>
          <cell r="D1708">
            <v>0</v>
          </cell>
          <cell r="E1708">
            <v>0</v>
          </cell>
          <cell r="F1708">
            <v>0</v>
          </cell>
          <cell r="G1708">
            <v>0</v>
          </cell>
          <cell r="H1708">
            <v>0</v>
          </cell>
          <cell r="I1708">
            <v>0</v>
          </cell>
          <cell r="J1708">
            <v>0</v>
          </cell>
          <cell r="K1708">
            <v>0</v>
          </cell>
        </row>
        <row r="1709">
          <cell r="C1709">
            <v>0</v>
          </cell>
          <cell r="D1709">
            <v>0</v>
          </cell>
          <cell r="E1709">
            <v>0</v>
          </cell>
          <cell r="F1709">
            <v>0</v>
          </cell>
          <cell r="G1709">
            <v>0</v>
          </cell>
          <cell r="H1709">
            <v>0</v>
          </cell>
          <cell r="I1709">
            <v>0</v>
          </cell>
          <cell r="J1709">
            <v>0</v>
          </cell>
          <cell r="K1709">
            <v>0</v>
          </cell>
        </row>
        <row r="1710">
          <cell r="C1710">
            <v>0</v>
          </cell>
          <cell r="D1710">
            <v>0</v>
          </cell>
          <cell r="E1710">
            <v>0</v>
          </cell>
          <cell r="F1710">
            <v>0</v>
          </cell>
          <cell r="G1710">
            <v>0</v>
          </cell>
          <cell r="H1710">
            <v>0</v>
          </cell>
          <cell r="I1710">
            <v>0</v>
          </cell>
          <cell r="J1710">
            <v>0</v>
          </cell>
          <cell r="K1710">
            <v>0</v>
          </cell>
        </row>
        <row r="1711">
          <cell r="C1711">
            <v>0</v>
          </cell>
          <cell r="D1711">
            <v>0</v>
          </cell>
          <cell r="E1711">
            <v>0</v>
          </cell>
          <cell r="F1711">
            <v>0</v>
          </cell>
          <cell r="G1711">
            <v>0</v>
          </cell>
          <cell r="H1711">
            <v>0</v>
          </cell>
          <cell r="I1711">
            <v>0</v>
          </cell>
          <cell r="J1711">
            <v>0</v>
          </cell>
          <cell r="K1711">
            <v>0</v>
          </cell>
        </row>
        <row r="1712">
          <cell r="C1712">
            <v>0</v>
          </cell>
          <cell r="D1712">
            <v>0</v>
          </cell>
          <cell r="E1712">
            <v>0</v>
          </cell>
          <cell r="F1712">
            <v>0</v>
          </cell>
          <cell r="G1712">
            <v>0</v>
          </cell>
          <cell r="H1712">
            <v>0</v>
          </cell>
          <cell r="I1712">
            <v>0</v>
          </cell>
          <cell r="J1712">
            <v>0</v>
          </cell>
          <cell r="K1712">
            <v>0</v>
          </cell>
        </row>
        <row r="1713">
          <cell r="C1713">
            <v>0</v>
          </cell>
          <cell r="D1713">
            <v>0</v>
          </cell>
          <cell r="E1713">
            <v>0</v>
          </cell>
          <cell r="F1713">
            <v>0</v>
          </cell>
          <cell r="G1713">
            <v>0</v>
          </cell>
          <cell r="H1713">
            <v>0</v>
          </cell>
          <cell r="I1713">
            <v>0</v>
          </cell>
          <cell r="J1713">
            <v>0</v>
          </cell>
          <cell r="K1713">
            <v>0</v>
          </cell>
        </row>
        <row r="1714">
          <cell r="C1714">
            <v>0</v>
          </cell>
          <cell r="D1714">
            <v>0</v>
          </cell>
          <cell r="E1714">
            <v>0</v>
          </cell>
          <cell r="F1714">
            <v>0</v>
          </cell>
          <cell r="G1714">
            <v>0</v>
          </cell>
          <cell r="H1714">
            <v>0</v>
          </cell>
          <cell r="I1714">
            <v>0</v>
          </cell>
          <cell r="J1714">
            <v>0</v>
          </cell>
          <cell r="K1714">
            <v>0</v>
          </cell>
        </row>
        <row r="1715">
          <cell r="C1715">
            <v>0</v>
          </cell>
          <cell r="D1715">
            <v>0</v>
          </cell>
          <cell r="E1715">
            <v>0</v>
          </cell>
          <cell r="F1715">
            <v>0</v>
          </cell>
          <cell r="G1715">
            <v>0</v>
          </cell>
          <cell r="H1715">
            <v>0</v>
          </cell>
          <cell r="I1715">
            <v>0</v>
          </cell>
          <cell r="J1715">
            <v>0</v>
          </cell>
          <cell r="K1715">
            <v>0</v>
          </cell>
        </row>
        <row r="1716">
          <cell r="C1716">
            <v>0</v>
          </cell>
          <cell r="D1716">
            <v>0</v>
          </cell>
          <cell r="E1716">
            <v>0</v>
          </cell>
          <cell r="F1716">
            <v>0</v>
          </cell>
          <cell r="G1716">
            <v>0</v>
          </cell>
          <cell r="H1716">
            <v>0</v>
          </cell>
          <cell r="I1716">
            <v>0</v>
          </cell>
          <cell r="J1716">
            <v>0</v>
          </cell>
          <cell r="K1716">
            <v>0</v>
          </cell>
        </row>
        <row r="1717">
          <cell r="C1717">
            <v>0</v>
          </cell>
          <cell r="D1717">
            <v>0</v>
          </cell>
          <cell r="E1717">
            <v>0</v>
          </cell>
          <cell r="F1717">
            <v>0</v>
          </cell>
          <cell r="G1717">
            <v>0</v>
          </cell>
          <cell r="H1717">
            <v>0</v>
          </cell>
          <cell r="I1717">
            <v>0</v>
          </cell>
          <cell r="J1717">
            <v>0</v>
          </cell>
          <cell r="K1717">
            <v>0</v>
          </cell>
        </row>
        <row r="1718">
          <cell r="C1718">
            <v>0</v>
          </cell>
          <cell r="D1718">
            <v>0</v>
          </cell>
          <cell r="E1718">
            <v>0</v>
          </cell>
          <cell r="F1718">
            <v>0</v>
          </cell>
          <cell r="G1718">
            <v>0</v>
          </cell>
          <cell r="H1718">
            <v>0</v>
          </cell>
          <cell r="I1718">
            <v>0</v>
          </cell>
          <cell r="J1718">
            <v>0</v>
          </cell>
          <cell r="K1718">
            <v>0</v>
          </cell>
        </row>
        <row r="1719">
          <cell r="C1719">
            <v>0</v>
          </cell>
          <cell r="D1719">
            <v>0</v>
          </cell>
          <cell r="E1719">
            <v>0</v>
          </cell>
          <cell r="F1719">
            <v>0</v>
          </cell>
          <cell r="G1719">
            <v>0</v>
          </cell>
          <cell r="H1719">
            <v>0</v>
          </cell>
          <cell r="I1719">
            <v>0</v>
          </cell>
          <cell r="J1719">
            <v>0</v>
          </cell>
          <cell r="K1719">
            <v>0</v>
          </cell>
        </row>
        <row r="1720">
          <cell r="C1720">
            <v>0</v>
          </cell>
          <cell r="D1720">
            <v>0</v>
          </cell>
          <cell r="E1720">
            <v>0</v>
          </cell>
          <cell r="F1720">
            <v>0</v>
          </cell>
          <cell r="G1720">
            <v>0</v>
          </cell>
          <cell r="H1720">
            <v>0</v>
          </cell>
          <cell r="I1720">
            <v>0</v>
          </cell>
          <cell r="J1720">
            <v>0</v>
          </cell>
          <cell r="K1720">
            <v>0</v>
          </cell>
        </row>
        <row r="1721">
          <cell r="C1721">
            <v>0</v>
          </cell>
          <cell r="D1721">
            <v>0</v>
          </cell>
          <cell r="E1721">
            <v>0</v>
          </cell>
          <cell r="F1721">
            <v>0</v>
          </cell>
          <cell r="G1721">
            <v>0</v>
          </cell>
          <cell r="H1721">
            <v>0</v>
          </cell>
          <cell r="I1721">
            <v>0</v>
          </cell>
          <cell r="J1721">
            <v>0</v>
          </cell>
          <cell r="K1721">
            <v>0</v>
          </cell>
        </row>
        <row r="1722">
          <cell r="C1722">
            <v>0</v>
          </cell>
          <cell r="D1722">
            <v>0</v>
          </cell>
          <cell r="E1722">
            <v>0</v>
          </cell>
          <cell r="F1722">
            <v>0</v>
          </cell>
          <cell r="G1722">
            <v>0</v>
          </cell>
          <cell r="H1722">
            <v>0</v>
          </cell>
          <cell r="I1722">
            <v>0</v>
          </cell>
          <cell r="J1722">
            <v>0</v>
          </cell>
          <cell r="K1722">
            <v>0</v>
          </cell>
        </row>
        <row r="1723">
          <cell r="C1723">
            <v>0</v>
          </cell>
          <cell r="D1723">
            <v>0</v>
          </cell>
          <cell r="E1723">
            <v>0</v>
          </cell>
          <cell r="F1723">
            <v>0</v>
          </cell>
          <cell r="G1723">
            <v>0</v>
          </cell>
          <cell r="H1723">
            <v>0</v>
          </cell>
          <cell r="I1723">
            <v>0</v>
          </cell>
          <cell r="J1723">
            <v>0</v>
          </cell>
          <cell r="K1723">
            <v>0</v>
          </cell>
        </row>
        <row r="1724">
          <cell r="C1724">
            <v>0</v>
          </cell>
          <cell r="D1724">
            <v>0</v>
          </cell>
          <cell r="E1724">
            <v>0</v>
          </cell>
          <cell r="F1724">
            <v>0</v>
          </cell>
          <cell r="G1724">
            <v>0</v>
          </cell>
          <cell r="H1724">
            <v>0</v>
          </cell>
          <cell r="I1724">
            <v>0</v>
          </cell>
          <cell r="J1724">
            <v>0</v>
          </cell>
          <cell r="K1724">
            <v>0</v>
          </cell>
        </row>
        <row r="1725">
          <cell r="C1725">
            <v>0</v>
          </cell>
          <cell r="D1725">
            <v>0</v>
          </cell>
          <cell r="E1725">
            <v>0</v>
          </cell>
          <cell r="F1725">
            <v>0</v>
          </cell>
          <cell r="G1725">
            <v>0</v>
          </cell>
          <cell r="H1725">
            <v>0</v>
          </cell>
          <cell r="I1725">
            <v>0</v>
          </cell>
          <cell r="J1725">
            <v>0</v>
          </cell>
          <cell r="K1725">
            <v>0</v>
          </cell>
        </row>
        <row r="1726">
          <cell r="C1726">
            <v>0</v>
          </cell>
          <cell r="D1726">
            <v>0</v>
          </cell>
          <cell r="E1726">
            <v>0</v>
          </cell>
          <cell r="F1726">
            <v>0</v>
          </cell>
          <cell r="G1726">
            <v>0</v>
          </cell>
          <cell r="H1726">
            <v>0</v>
          </cell>
          <cell r="I1726">
            <v>0</v>
          </cell>
          <cell r="J1726">
            <v>0</v>
          </cell>
          <cell r="K1726">
            <v>0</v>
          </cell>
        </row>
        <row r="1727">
          <cell r="C1727">
            <v>0</v>
          </cell>
          <cell r="D1727">
            <v>0</v>
          </cell>
          <cell r="E1727">
            <v>0</v>
          </cell>
          <cell r="F1727">
            <v>0</v>
          </cell>
          <cell r="G1727">
            <v>0</v>
          </cell>
          <cell r="H1727">
            <v>0</v>
          </cell>
          <cell r="I1727">
            <v>0</v>
          </cell>
          <cell r="J1727">
            <v>0</v>
          </cell>
          <cell r="K1727">
            <v>0</v>
          </cell>
        </row>
        <row r="1728">
          <cell r="C1728">
            <v>0</v>
          </cell>
          <cell r="D1728">
            <v>0</v>
          </cell>
          <cell r="E1728">
            <v>0</v>
          </cell>
          <cell r="F1728">
            <v>0</v>
          </cell>
          <cell r="G1728">
            <v>0</v>
          </cell>
          <cell r="H1728">
            <v>0</v>
          </cell>
          <cell r="I1728">
            <v>0</v>
          </cell>
          <cell r="J1728">
            <v>0</v>
          </cell>
          <cell r="K1728">
            <v>0</v>
          </cell>
        </row>
        <row r="1729">
          <cell r="C1729">
            <v>0</v>
          </cell>
          <cell r="D1729">
            <v>0</v>
          </cell>
          <cell r="E1729">
            <v>0</v>
          </cell>
          <cell r="F1729">
            <v>0</v>
          </cell>
          <cell r="G1729">
            <v>0</v>
          </cell>
          <cell r="H1729">
            <v>0</v>
          </cell>
          <cell r="I1729">
            <v>0</v>
          </cell>
          <cell r="J1729">
            <v>0</v>
          </cell>
          <cell r="K1729">
            <v>0</v>
          </cell>
        </row>
        <row r="1730">
          <cell r="C1730">
            <v>0</v>
          </cell>
          <cell r="D1730">
            <v>0</v>
          </cell>
          <cell r="E1730">
            <v>0</v>
          </cell>
          <cell r="F1730">
            <v>0</v>
          </cell>
          <cell r="G1730">
            <v>0</v>
          </cell>
          <cell r="H1730">
            <v>0</v>
          </cell>
          <cell r="I1730">
            <v>0</v>
          </cell>
          <cell r="J1730">
            <v>0</v>
          </cell>
          <cell r="K1730">
            <v>0</v>
          </cell>
        </row>
        <row r="1731">
          <cell r="C1731">
            <v>0</v>
          </cell>
          <cell r="D1731">
            <v>0</v>
          </cell>
          <cell r="E1731">
            <v>0</v>
          </cell>
          <cell r="F1731">
            <v>0</v>
          </cell>
          <cell r="G1731">
            <v>0</v>
          </cell>
          <cell r="H1731">
            <v>0</v>
          </cell>
          <cell r="I1731">
            <v>0</v>
          </cell>
          <cell r="J1731">
            <v>0</v>
          </cell>
          <cell r="K1731">
            <v>0</v>
          </cell>
        </row>
        <row r="1732">
          <cell r="C1732">
            <v>0</v>
          </cell>
          <cell r="D1732">
            <v>0</v>
          </cell>
          <cell r="E1732">
            <v>0</v>
          </cell>
          <cell r="F1732">
            <v>0</v>
          </cell>
          <cell r="G1732">
            <v>0</v>
          </cell>
          <cell r="H1732">
            <v>0</v>
          </cell>
          <cell r="I1732">
            <v>0</v>
          </cell>
          <cell r="J1732">
            <v>0</v>
          </cell>
          <cell r="K1732">
            <v>0</v>
          </cell>
        </row>
        <row r="1733">
          <cell r="C1733">
            <v>0</v>
          </cell>
          <cell r="D1733">
            <v>0</v>
          </cell>
          <cell r="E1733">
            <v>0</v>
          </cell>
          <cell r="F1733">
            <v>0</v>
          </cell>
          <cell r="G1733">
            <v>0</v>
          </cell>
          <cell r="H1733">
            <v>0</v>
          </cell>
          <cell r="I1733">
            <v>0</v>
          </cell>
          <cell r="J1733">
            <v>0</v>
          </cell>
          <cell r="K1733">
            <v>0</v>
          </cell>
        </row>
        <row r="1734">
          <cell r="C1734">
            <v>0</v>
          </cell>
          <cell r="D1734">
            <v>0</v>
          </cell>
          <cell r="E1734">
            <v>0</v>
          </cell>
          <cell r="F1734">
            <v>0</v>
          </cell>
          <cell r="G1734">
            <v>0</v>
          </cell>
          <cell r="H1734">
            <v>0</v>
          </cell>
          <cell r="I1734">
            <v>0</v>
          </cell>
          <cell r="J1734">
            <v>0</v>
          </cell>
          <cell r="K1734">
            <v>0</v>
          </cell>
        </row>
        <row r="1735">
          <cell r="C1735">
            <v>0</v>
          </cell>
          <cell r="D1735">
            <v>0</v>
          </cell>
          <cell r="E1735">
            <v>0</v>
          </cell>
          <cell r="F1735">
            <v>0</v>
          </cell>
          <cell r="G1735">
            <v>0</v>
          </cell>
          <cell r="H1735">
            <v>0</v>
          </cell>
          <cell r="I1735">
            <v>0</v>
          </cell>
          <cell r="J1735">
            <v>0</v>
          </cell>
          <cell r="K1735">
            <v>0</v>
          </cell>
        </row>
        <row r="1736">
          <cell r="C1736">
            <v>0</v>
          </cell>
          <cell r="D1736">
            <v>0</v>
          </cell>
          <cell r="E1736">
            <v>0</v>
          </cell>
          <cell r="F1736">
            <v>0</v>
          </cell>
          <cell r="G1736">
            <v>0</v>
          </cell>
          <cell r="H1736">
            <v>0</v>
          </cell>
          <cell r="I1736">
            <v>0</v>
          </cell>
          <cell r="J1736">
            <v>0</v>
          </cell>
          <cell r="K1736">
            <v>0</v>
          </cell>
        </row>
        <row r="1737">
          <cell r="C1737">
            <v>0</v>
          </cell>
          <cell r="D1737">
            <v>0</v>
          </cell>
          <cell r="E1737">
            <v>0</v>
          </cell>
          <cell r="F1737">
            <v>0</v>
          </cell>
          <cell r="G1737">
            <v>0</v>
          </cell>
          <cell r="H1737">
            <v>0</v>
          </cell>
          <cell r="I1737">
            <v>0</v>
          </cell>
          <cell r="J1737">
            <v>0</v>
          </cell>
          <cell r="K1737">
            <v>0</v>
          </cell>
        </row>
        <row r="1738">
          <cell r="C1738">
            <v>0</v>
          </cell>
          <cell r="D1738">
            <v>0</v>
          </cell>
          <cell r="E1738">
            <v>0</v>
          </cell>
          <cell r="F1738">
            <v>0</v>
          </cell>
          <cell r="G1738">
            <v>0</v>
          </cell>
          <cell r="H1738">
            <v>0</v>
          </cell>
          <cell r="I1738">
            <v>0</v>
          </cell>
          <cell r="J1738">
            <v>0</v>
          </cell>
          <cell r="K1738">
            <v>0</v>
          </cell>
        </row>
        <row r="1739">
          <cell r="C1739">
            <v>0</v>
          </cell>
          <cell r="D1739">
            <v>0</v>
          </cell>
          <cell r="E1739">
            <v>0</v>
          </cell>
          <cell r="F1739">
            <v>0</v>
          </cell>
          <cell r="G1739">
            <v>0</v>
          </cell>
          <cell r="H1739">
            <v>0</v>
          </cell>
          <cell r="I1739">
            <v>0</v>
          </cell>
          <cell r="J1739">
            <v>0</v>
          </cell>
          <cell r="K1739">
            <v>0</v>
          </cell>
        </row>
        <row r="1740">
          <cell r="C1740">
            <v>0</v>
          </cell>
          <cell r="D1740">
            <v>0</v>
          </cell>
          <cell r="E1740">
            <v>0</v>
          </cell>
          <cell r="F1740">
            <v>0</v>
          </cell>
          <cell r="G1740">
            <v>0</v>
          </cell>
          <cell r="H1740">
            <v>0</v>
          </cell>
          <cell r="I1740">
            <v>0</v>
          </cell>
          <cell r="J1740">
            <v>0</v>
          </cell>
          <cell r="K1740">
            <v>0</v>
          </cell>
        </row>
        <row r="1741">
          <cell r="C1741">
            <v>0</v>
          </cell>
          <cell r="D1741">
            <v>0</v>
          </cell>
          <cell r="E1741">
            <v>0</v>
          </cell>
          <cell r="F1741">
            <v>0</v>
          </cell>
          <cell r="G1741">
            <v>0</v>
          </cell>
          <cell r="H1741">
            <v>0</v>
          </cell>
          <cell r="I1741">
            <v>0</v>
          </cell>
          <cell r="J1741">
            <v>0</v>
          </cell>
          <cell r="K1741">
            <v>0</v>
          </cell>
        </row>
        <row r="1742">
          <cell r="C1742">
            <v>0</v>
          </cell>
          <cell r="D1742">
            <v>0</v>
          </cell>
          <cell r="E1742">
            <v>0</v>
          </cell>
          <cell r="F1742">
            <v>0</v>
          </cell>
          <cell r="G1742">
            <v>0</v>
          </cell>
          <cell r="H1742">
            <v>0</v>
          </cell>
          <cell r="I1742">
            <v>0</v>
          </cell>
          <cell r="J1742">
            <v>0</v>
          </cell>
          <cell r="K1742">
            <v>0</v>
          </cell>
        </row>
        <row r="1743">
          <cell r="C1743">
            <v>0</v>
          </cell>
          <cell r="D1743">
            <v>0</v>
          </cell>
          <cell r="E1743">
            <v>0</v>
          </cell>
          <cell r="F1743">
            <v>0</v>
          </cell>
          <cell r="G1743">
            <v>0</v>
          </cell>
          <cell r="H1743">
            <v>0</v>
          </cell>
          <cell r="I1743">
            <v>0</v>
          </cell>
          <cell r="J1743">
            <v>0</v>
          </cell>
          <cell r="K1743">
            <v>0</v>
          </cell>
        </row>
        <row r="1744">
          <cell r="C1744">
            <v>0</v>
          </cell>
          <cell r="D1744">
            <v>0</v>
          </cell>
          <cell r="E1744">
            <v>0</v>
          </cell>
          <cell r="F1744">
            <v>0</v>
          </cell>
          <cell r="G1744">
            <v>0</v>
          </cell>
          <cell r="H1744">
            <v>0</v>
          </cell>
          <cell r="I1744">
            <v>0</v>
          </cell>
          <cell r="J1744">
            <v>0</v>
          </cell>
          <cell r="K1744">
            <v>0</v>
          </cell>
        </row>
        <row r="1745">
          <cell r="C1745">
            <v>0</v>
          </cell>
          <cell r="D1745">
            <v>0</v>
          </cell>
          <cell r="E1745">
            <v>0</v>
          </cell>
          <cell r="F1745">
            <v>0</v>
          </cell>
          <cell r="G1745">
            <v>0</v>
          </cell>
          <cell r="H1745">
            <v>0</v>
          </cell>
          <cell r="I1745">
            <v>0</v>
          </cell>
          <cell r="J1745">
            <v>0</v>
          </cell>
          <cell r="K1745">
            <v>0</v>
          </cell>
        </row>
        <row r="1746">
          <cell r="C1746">
            <v>0</v>
          </cell>
          <cell r="D1746">
            <v>0</v>
          </cell>
          <cell r="E1746">
            <v>0</v>
          </cell>
          <cell r="F1746">
            <v>0</v>
          </cell>
          <cell r="G1746">
            <v>0</v>
          </cell>
          <cell r="H1746">
            <v>0</v>
          </cell>
          <cell r="I1746">
            <v>0</v>
          </cell>
          <cell r="J1746">
            <v>0</v>
          </cell>
          <cell r="K1746">
            <v>0</v>
          </cell>
        </row>
        <row r="1747">
          <cell r="C1747">
            <v>0</v>
          </cell>
          <cell r="D1747">
            <v>0</v>
          </cell>
          <cell r="E1747">
            <v>0</v>
          </cell>
          <cell r="F1747">
            <v>0</v>
          </cell>
          <cell r="G1747">
            <v>0</v>
          </cell>
          <cell r="H1747">
            <v>0</v>
          </cell>
          <cell r="I1747">
            <v>0</v>
          </cell>
          <cell r="J1747">
            <v>0</v>
          </cell>
          <cell r="K1747">
            <v>0</v>
          </cell>
        </row>
        <row r="1748">
          <cell r="C1748">
            <v>0</v>
          </cell>
          <cell r="D1748">
            <v>0</v>
          </cell>
          <cell r="E1748">
            <v>0</v>
          </cell>
          <cell r="F1748">
            <v>0</v>
          </cell>
          <cell r="G1748">
            <v>0</v>
          </cell>
          <cell r="H1748">
            <v>0</v>
          </cell>
          <cell r="I1748">
            <v>0</v>
          </cell>
          <cell r="J1748">
            <v>0</v>
          </cell>
          <cell r="K1748">
            <v>0</v>
          </cell>
        </row>
        <row r="1749">
          <cell r="C1749">
            <v>0</v>
          </cell>
          <cell r="D1749">
            <v>0</v>
          </cell>
          <cell r="E1749">
            <v>0</v>
          </cell>
          <cell r="F1749">
            <v>0</v>
          </cell>
          <cell r="G1749">
            <v>0</v>
          </cell>
          <cell r="H1749">
            <v>0</v>
          </cell>
          <cell r="I1749">
            <v>0</v>
          </cell>
          <cell r="J1749">
            <v>0</v>
          </cell>
          <cell r="K1749">
            <v>0</v>
          </cell>
        </row>
        <row r="1750">
          <cell r="C1750">
            <v>0</v>
          </cell>
          <cell r="D1750">
            <v>0</v>
          </cell>
          <cell r="E1750">
            <v>0</v>
          </cell>
          <cell r="F1750">
            <v>0</v>
          </cell>
          <cell r="G1750">
            <v>0</v>
          </cell>
          <cell r="H1750">
            <v>0</v>
          </cell>
          <cell r="I1750">
            <v>0</v>
          </cell>
          <cell r="J1750">
            <v>0</v>
          </cell>
          <cell r="K1750">
            <v>0</v>
          </cell>
        </row>
        <row r="1751">
          <cell r="C1751">
            <v>0</v>
          </cell>
          <cell r="D1751">
            <v>0</v>
          </cell>
          <cell r="E1751">
            <v>0</v>
          </cell>
          <cell r="F1751">
            <v>0</v>
          </cell>
          <cell r="G1751">
            <v>0</v>
          </cell>
          <cell r="H1751">
            <v>0</v>
          </cell>
          <cell r="I1751">
            <v>0</v>
          </cell>
          <cell r="J1751">
            <v>0</v>
          </cell>
          <cell r="K1751">
            <v>0</v>
          </cell>
        </row>
        <row r="1752">
          <cell r="C1752">
            <v>0</v>
          </cell>
          <cell r="D1752">
            <v>0</v>
          </cell>
          <cell r="E1752">
            <v>0</v>
          </cell>
          <cell r="F1752">
            <v>0</v>
          </cell>
          <cell r="G1752">
            <v>0</v>
          </cell>
          <cell r="H1752">
            <v>0</v>
          </cell>
          <cell r="I1752">
            <v>0</v>
          </cell>
          <cell r="J1752">
            <v>0</v>
          </cell>
          <cell r="K1752">
            <v>0</v>
          </cell>
        </row>
        <row r="1753">
          <cell r="C1753">
            <v>0</v>
          </cell>
          <cell r="D1753">
            <v>0</v>
          </cell>
          <cell r="E1753">
            <v>0</v>
          </cell>
          <cell r="F1753">
            <v>0</v>
          </cell>
          <cell r="G1753">
            <v>0</v>
          </cell>
          <cell r="H1753">
            <v>0</v>
          </cell>
          <cell r="I1753">
            <v>0</v>
          </cell>
          <cell r="J1753">
            <v>0</v>
          </cell>
          <cell r="K1753">
            <v>0</v>
          </cell>
        </row>
        <row r="1754">
          <cell r="C1754">
            <v>0</v>
          </cell>
          <cell r="D1754">
            <v>0</v>
          </cell>
          <cell r="E1754">
            <v>0</v>
          </cell>
          <cell r="F1754">
            <v>0</v>
          </cell>
          <cell r="G1754">
            <v>0</v>
          </cell>
          <cell r="H1754">
            <v>0</v>
          </cell>
          <cell r="I1754">
            <v>0</v>
          </cell>
          <cell r="J1754">
            <v>0</v>
          </cell>
          <cell r="K1754">
            <v>0</v>
          </cell>
        </row>
        <row r="1755">
          <cell r="C1755">
            <v>0</v>
          </cell>
          <cell r="D1755">
            <v>0</v>
          </cell>
          <cell r="E1755">
            <v>0</v>
          </cell>
          <cell r="F1755">
            <v>0</v>
          </cell>
          <cell r="G1755">
            <v>0</v>
          </cell>
          <cell r="H1755">
            <v>0</v>
          </cell>
          <cell r="I1755">
            <v>0</v>
          </cell>
          <cell r="J1755">
            <v>0</v>
          </cell>
          <cell r="K1755">
            <v>0</v>
          </cell>
        </row>
        <row r="1756">
          <cell r="C1756">
            <v>0</v>
          </cell>
          <cell r="D1756">
            <v>0</v>
          </cell>
          <cell r="E1756">
            <v>0</v>
          </cell>
          <cell r="F1756">
            <v>0</v>
          </cell>
          <cell r="G1756">
            <v>0</v>
          </cell>
          <cell r="H1756">
            <v>0</v>
          </cell>
          <cell r="I1756">
            <v>0</v>
          </cell>
          <cell r="J1756">
            <v>0</v>
          </cell>
          <cell r="K1756">
            <v>0</v>
          </cell>
        </row>
        <row r="1757">
          <cell r="C1757">
            <v>0</v>
          </cell>
          <cell r="D1757">
            <v>0</v>
          </cell>
          <cell r="E1757">
            <v>0</v>
          </cell>
          <cell r="F1757">
            <v>0</v>
          </cell>
          <cell r="G1757">
            <v>0</v>
          </cell>
          <cell r="H1757">
            <v>0</v>
          </cell>
          <cell r="I1757">
            <v>0</v>
          </cell>
          <cell r="J1757">
            <v>0</v>
          </cell>
          <cell r="K1757">
            <v>0</v>
          </cell>
        </row>
        <row r="1758">
          <cell r="C1758">
            <v>0</v>
          </cell>
          <cell r="D1758">
            <v>0</v>
          </cell>
          <cell r="E1758">
            <v>0</v>
          </cell>
          <cell r="F1758">
            <v>0</v>
          </cell>
          <cell r="G1758">
            <v>0</v>
          </cell>
          <cell r="H1758">
            <v>0</v>
          </cell>
          <cell r="I1758">
            <v>0</v>
          </cell>
          <cell r="J1758">
            <v>0</v>
          </cell>
          <cell r="K1758">
            <v>0</v>
          </cell>
        </row>
        <row r="1759">
          <cell r="C1759">
            <v>0</v>
          </cell>
          <cell r="D1759">
            <v>0</v>
          </cell>
          <cell r="E1759">
            <v>0</v>
          </cell>
          <cell r="F1759">
            <v>0</v>
          </cell>
          <cell r="G1759">
            <v>0</v>
          </cell>
          <cell r="H1759">
            <v>0</v>
          </cell>
          <cell r="I1759">
            <v>0</v>
          </cell>
          <cell r="J1759">
            <v>0</v>
          </cell>
          <cell r="K1759">
            <v>0</v>
          </cell>
        </row>
        <row r="1760">
          <cell r="C1760">
            <v>0</v>
          </cell>
          <cell r="D1760">
            <v>0</v>
          </cell>
          <cell r="E1760">
            <v>0</v>
          </cell>
          <cell r="F1760">
            <v>0</v>
          </cell>
          <cell r="G1760">
            <v>0</v>
          </cell>
          <cell r="H1760">
            <v>0</v>
          </cell>
          <cell r="I1760">
            <v>0</v>
          </cell>
          <cell r="J1760">
            <v>0</v>
          </cell>
          <cell r="K1760">
            <v>0</v>
          </cell>
        </row>
        <row r="1761">
          <cell r="C1761">
            <v>0</v>
          </cell>
          <cell r="D1761">
            <v>0</v>
          </cell>
          <cell r="E1761">
            <v>0</v>
          </cell>
          <cell r="F1761">
            <v>0</v>
          </cell>
          <cell r="G1761">
            <v>0</v>
          </cell>
          <cell r="H1761">
            <v>0</v>
          </cell>
          <cell r="I1761">
            <v>0</v>
          </cell>
          <cell r="J1761">
            <v>0</v>
          </cell>
          <cell r="K1761">
            <v>0</v>
          </cell>
        </row>
        <row r="1762">
          <cell r="C1762">
            <v>0</v>
          </cell>
          <cell r="D1762">
            <v>0</v>
          </cell>
          <cell r="E1762">
            <v>0</v>
          </cell>
          <cell r="F1762">
            <v>0</v>
          </cell>
          <cell r="G1762">
            <v>0</v>
          </cell>
          <cell r="H1762">
            <v>0</v>
          </cell>
          <cell r="I1762">
            <v>0</v>
          </cell>
          <cell r="J1762">
            <v>0</v>
          </cell>
          <cell r="K1762">
            <v>0</v>
          </cell>
        </row>
        <row r="1763">
          <cell r="C1763">
            <v>0</v>
          </cell>
          <cell r="D1763">
            <v>0</v>
          </cell>
          <cell r="E1763">
            <v>0</v>
          </cell>
          <cell r="F1763">
            <v>0</v>
          </cell>
          <cell r="G1763">
            <v>0</v>
          </cell>
          <cell r="H1763">
            <v>0</v>
          </cell>
          <cell r="I1763">
            <v>0</v>
          </cell>
          <cell r="J1763">
            <v>0</v>
          </cell>
          <cell r="K1763">
            <v>0</v>
          </cell>
        </row>
        <row r="1764">
          <cell r="C1764">
            <v>0</v>
          </cell>
          <cell r="D1764">
            <v>0</v>
          </cell>
          <cell r="E1764">
            <v>0</v>
          </cell>
          <cell r="F1764">
            <v>0</v>
          </cell>
          <cell r="G1764">
            <v>0</v>
          </cell>
          <cell r="H1764">
            <v>0</v>
          </cell>
          <cell r="I1764">
            <v>0</v>
          </cell>
          <cell r="J1764">
            <v>0</v>
          </cell>
          <cell r="K1764">
            <v>0</v>
          </cell>
        </row>
        <row r="1765">
          <cell r="C1765">
            <v>0</v>
          </cell>
          <cell r="D1765">
            <v>0</v>
          </cell>
          <cell r="E1765">
            <v>0</v>
          </cell>
          <cell r="F1765">
            <v>0</v>
          </cell>
          <cell r="G1765">
            <v>0</v>
          </cell>
          <cell r="H1765">
            <v>0</v>
          </cell>
          <cell r="I1765">
            <v>0</v>
          </cell>
          <cell r="J1765">
            <v>0</v>
          </cell>
          <cell r="K1765">
            <v>0</v>
          </cell>
        </row>
        <row r="1766">
          <cell r="C1766">
            <v>0</v>
          </cell>
          <cell r="D1766">
            <v>0</v>
          </cell>
          <cell r="E1766">
            <v>0</v>
          </cell>
          <cell r="F1766">
            <v>0</v>
          </cell>
          <cell r="G1766">
            <v>0</v>
          </cell>
          <cell r="H1766">
            <v>0</v>
          </cell>
          <cell r="I1766">
            <v>0</v>
          </cell>
          <cell r="J1766">
            <v>0</v>
          </cell>
          <cell r="K1766">
            <v>0</v>
          </cell>
        </row>
        <row r="1767">
          <cell r="C1767">
            <v>0</v>
          </cell>
          <cell r="D1767">
            <v>0</v>
          </cell>
          <cell r="E1767">
            <v>0</v>
          </cell>
          <cell r="F1767">
            <v>0</v>
          </cell>
          <cell r="G1767">
            <v>0</v>
          </cell>
          <cell r="H1767">
            <v>0</v>
          </cell>
          <cell r="I1767">
            <v>0</v>
          </cell>
          <cell r="J1767">
            <v>0</v>
          </cell>
          <cell r="K1767">
            <v>0</v>
          </cell>
        </row>
        <row r="1768">
          <cell r="C1768">
            <v>0</v>
          </cell>
          <cell r="D1768">
            <v>0</v>
          </cell>
          <cell r="E1768">
            <v>0</v>
          </cell>
          <cell r="F1768">
            <v>0</v>
          </cell>
          <cell r="G1768">
            <v>0</v>
          </cell>
          <cell r="H1768">
            <v>0</v>
          </cell>
          <cell r="I1768">
            <v>0</v>
          </cell>
          <cell r="J1768">
            <v>0</v>
          </cell>
          <cell r="K1768">
            <v>0</v>
          </cell>
        </row>
        <row r="1769">
          <cell r="C1769">
            <v>0</v>
          </cell>
          <cell r="D1769">
            <v>0</v>
          </cell>
          <cell r="E1769">
            <v>0</v>
          </cell>
          <cell r="F1769">
            <v>0</v>
          </cell>
          <cell r="G1769">
            <v>0</v>
          </cell>
          <cell r="H1769">
            <v>0</v>
          </cell>
          <cell r="I1769">
            <v>0</v>
          </cell>
          <cell r="J1769">
            <v>0</v>
          </cell>
          <cell r="K1769">
            <v>0</v>
          </cell>
        </row>
        <row r="1770">
          <cell r="C1770">
            <v>0</v>
          </cell>
          <cell r="D1770">
            <v>0</v>
          </cell>
          <cell r="E1770">
            <v>0</v>
          </cell>
          <cell r="F1770">
            <v>0</v>
          </cell>
          <cell r="G1770">
            <v>0</v>
          </cell>
          <cell r="H1770">
            <v>0</v>
          </cell>
          <cell r="I1770">
            <v>0</v>
          </cell>
          <cell r="J1770">
            <v>0</v>
          </cell>
          <cell r="K1770">
            <v>0</v>
          </cell>
        </row>
        <row r="1771">
          <cell r="C1771">
            <v>0</v>
          </cell>
          <cell r="D1771">
            <v>0</v>
          </cell>
          <cell r="E1771">
            <v>0</v>
          </cell>
          <cell r="F1771">
            <v>0</v>
          </cell>
          <cell r="G1771">
            <v>0</v>
          </cell>
          <cell r="H1771">
            <v>0</v>
          </cell>
          <cell r="I1771">
            <v>0</v>
          </cell>
          <cell r="J1771">
            <v>0</v>
          </cell>
          <cell r="K1771">
            <v>0</v>
          </cell>
        </row>
        <row r="1772">
          <cell r="C1772">
            <v>0</v>
          </cell>
          <cell r="D1772">
            <v>0</v>
          </cell>
          <cell r="E1772">
            <v>0</v>
          </cell>
          <cell r="F1772">
            <v>0</v>
          </cell>
          <cell r="G1772">
            <v>0</v>
          </cell>
          <cell r="H1772">
            <v>0</v>
          </cell>
          <cell r="I1772">
            <v>0</v>
          </cell>
          <cell r="J1772">
            <v>0</v>
          </cell>
          <cell r="K1772">
            <v>0</v>
          </cell>
        </row>
        <row r="1773">
          <cell r="C1773">
            <v>0</v>
          </cell>
          <cell r="D1773">
            <v>0</v>
          </cell>
          <cell r="E1773">
            <v>0</v>
          </cell>
          <cell r="F1773">
            <v>0</v>
          </cell>
          <cell r="G1773">
            <v>0</v>
          </cell>
          <cell r="H1773">
            <v>0</v>
          </cell>
          <cell r="I1773">
            <v>0</v>
          </cell>
          <cell r="J1773">
            <v>0</v>
          </cell>
          <cell r="K1773">
            <v>0</v>
          </cell>
        </row>
        <row r="1774">
          <cell r="C1774">
            <v>0</v>
          </cell>
          <cell r="D1774">
            <v>0</v>
          </cell>
          <cell r="E1774">
            <v>0</v>
          </cell>
          <cell r="F1774">
            <v>0</v>
          </cell>
          <cell r="G1774">
            <v>0</v>
          </cell>
          <cell r="H1774">
            <v>0</v>
          </cell>
          <cell r="I1774">
            <v>0</v>
          </cell>
          <cell r="J1774">
            <v>0</v>
          </cell>
          <cell r="K1774">
            <v>0</v>
          </cell>
        </row>
        <row r="1775">
          <cell r="C1775">
            <v>0</v>
          </cell>
          <cell r="D1775">
            <v>0</v>
          </cell>
          <cell r="E1775">
            <v>0</v>
          </cell>
          <cell r="F1775">
            <v>0</v>
          </cell>
          <cell r="G1775">
            <v>0</v>
          </cell>
          <cell r="H1775">
            <v>0</v>
          </cell>
          <cell r="I1775">
            <v>0</v>
          </cell>
          <cell r="J1775">
            <v>0</v>
          </cell>
          <cell r="K1775">
            <v>0</v>
          </cell>
        </row>
        <row r="1776">
          <cell r="C1776">
            <v>0</v>
          </cell>
          <cell r="D1776">
            <v>0</v>
          </cell>
          <cell r="E1776">
            <v>0</v>
          </cell>
          <cell r="F1776">
            <v>0</v>
          </cell>
          <cell r="G1776">
            <v>0</v>
          </cell>
          <cell r="H1776">
            <v>0</v>
          </cell>
          <cell r="I1776">
            <v>0</v>
          </cell>
          <cell r="J1776">
            <v>0</v>
          </cell>
          <cell r="K1776">
            <v>0</v>
          </cell>
        </row>
        <row r="1777">
          <cell r="C1777">
            <v>0</v>
          </cell>
          <cell r="D1777">
            <v>0</v>
          </cell>
          <cell r="E1777">
            <v>0</v>
          </cell>
          <cell r="F1777">
            <v>0</v>
          </cell>
          <cell r="G1777">
            <v>0</v>
          </cell>
          <cell r="H1777">
            <v>0</v>
          </cell>
          <cell r="I1777">
            <v>0</v>
          </cell>
          <cell r="J1777">
            <v>0</v>
          </cell>
          <cell r="K1777">
            <v>0</v>
          </cell>
        </row>
        <row r="1778">
          <cell r="C1778">
            <v>0</v>
          </cell>
          <cell r="D1778">
            <v>0</v>
          </cell>
          <cell r="E1778">
            <v>0</v>
          </cell>
          <cell r="F1778">
            <v>0</v>
          </cell>
          <cell r="G1778">
            <v>0</v>
          </cell>
          <cell r="H1778">
            <v>0</v>
          </cell>
          <cell r="I1778">
            <v>0</v>
          </cell>
          <cell r="J1778">
            <v>0</v>
          </cell>
          <cell r="K1778">
            <v>0</v>
          </cell>
        </row>
        <row r="1779">
          <cell r="C1779">
            <v>0</v>
          </cell>
          <cell r="D1779">
            <v>0</v>
          </cell>
          <cell r="E1779">
            <v>0</v>
          </cell>
          <cell r="F1779">
            <v>0</v>
          </cell>
          <cell r="G1779">
            <v>0</v>
          </cell>
          <cell r="H1779">
            <v>0</v>
          </cell>
          <cell r="I1779">
            <v>0</v>
          </cell>
          <cell r="J1779">
            <v>0</v>
          </cell>
          <cell r="K1779">
            <v>0</v>
          </cell>
        </row>
        <row r="1780">
          <cell r="C1780">
            <v>0</v>
          </cell>
          <cell r="D1780">
            <v>0</v>
          </cell>
          <cell r="E1780">
            <v>0</v>
          </cell>
          <cell r="F1780">
            <v>0</v>
          </cell>
          <cell r="G1780">
            <v>0</v>
          </cell>
          <cell r="H1780">
            <v>0</v>
          </cell>
          <cell r="I1780">
            <v>0</v>
          </cell>
          <cell r="J1780">
            <v>0</v>
          </cell>
          <cell r="K1780">
            <v>0</v>
          </cell>
        </row>
        <row r="1781">
          <cell r="C1781">
            <v>0</v>
          </cell>
          <cell r="D1781">
            <v>0</v>
          </cell>
          <cell r="E1781">
            <v>0</v>
          </cell>
          <cell r="F1781">
            <v>0</v>
          </cell>
          <cell r="G1781">
            <v>0</v>
          </cell>
          <cell r="H1781">
            <v>0</v>
          </cell>
          <cell r="I1781">
            <v>0</v>
          </cell>
          <cell r="J1781">
            <v>0</v>
          </cell>
          <cell r="K1781">
            <v>0</v>
          </cell>
        </row>
        <row r="1782">
          <cell r="C1782">
            <v>0</v>
          </cell>
          <cell r="D1782">
            <v>0</v>
          </cell>
          <cell r="E1782">
            <v>0</v>
          </cell>
          <cell r="F1782">
            <v>0</v>
          </cell>
          <cell r="G1782">
            <v>0</v>
          </cell>
          <cell r="H1782">
            <v>0</v>
          </cell>
          <cell r="I1782">
            <v>0</v>
          </cell>
          <cell r="J1782">
            <v>0</v>
          </cell>
          <cell r="K1782">
            <v>0</v>
          </cell>
        </row>
        <row r="1783">
          <cell r="C1783">
            <v>0</v>
          </cell>
          <cell r="D1783">
            <v>0</v>
          </cell>
          <cell r="E1783">
            <v>0</v>
          </cell>
          <cell r="F1783">
            <v>0</v>
          </cell>
          <cell r="G1783">
            <v>0</v>
          </cell>
          <cell r="H1783">
            <v>0</v>
          </cell>
          <cell r="I1783">
            <v>0</v>
          </cell>
          <cell r="J1783">
            <v>0</v>
          </cell>
          <cell r="K1783">
            <v>0</v>
          </cell>
        </row>
        <row r="1784">
          <cell r="C1784">
            <v>0</v>
          </cell>
          <cell r="D1784">
            <v>0</v>
          </cell>
          <cell r="E1784">
            <v>0</v>
          </cell>
          <cell r="F1784">
            <v>0</v>
          </cell>
          <cell r="G1784">
            <v>0</v>
          </cell>
          <cell r="H1784">
            <v>0</v>
          </cell>
          <cell r="I1784">
            <v>0</v>
          </cell>
          <cell r="J1784">
            <v>0</v>
          </cell>
          <cell r="K1784">
            <v>0</v>
          </cell>
        </row>
        <row r="1785">
          <cell r="C1785">
            <v>0</v>
          </cell>
          <cell r="D1785">
            <v>0</v>
          </cell>
          <cell r="E1785">
            <v>0</v>
          </cell>
          <cell r="F1785">
            <v>0</v>
          </cell>
          <cell r="G1785">
            <v>0</v>
          </cell>
          <cell r="H1785">
            <v>0</v>
          </cell>
          <cell r="I1785">
            <v>0</v>
          </cell>
          <cell r="J1785">
            <v>0</v>
          </cell>
          <cell r="K1785">
            <v>0</v>
          </cell>
        </row>
        <row r="1786">
          <cell r="C1786">
            <v>0</v>
          </cell>
          <cell r="D1786">
            <v>0</v>
          </cell>
          <cell r="E1786">
            <v>0</v>
          </cell>
          <cell r="F1786">
            <v>0</v>
          </cell>
          <cell r="G1786">
            <v>0</v>
          </cell>
          <cell r="H1786">
            <v>0</v>
          </cell>
          <cell r="I1786">
            <v>0</v>
          </cell>
          <cell r="J1786">
            <v>0</v>
          </cell>
          <cell r="K1786">
            <v>0</v>
          </cell>
        </row>
        <row r="1787">
          <cell r="C1787">
            <v>0</v>
          </cell>
          <cell r="D1787">
            <v>0</v>
          </cell>
          <cell r="E1787">
            <v>0</v>
          </cell>
          <cell r="F1787">
            <v>0</v>
          </cell>
          <cell r="G1787">
            <v>0</v>
          </cell>
          <cell r="H1787">
            <v>0</v>
          </cell>
          <cell r="I1787">
            <v>0</v>
          </cell>
          <cell r="J1787">
            <v>0</v>
          </cell>
          <cell r="K1787">
            <v>0</v>
          </cell>
        </row>
        <row r="1788">
          <cell r="C1788">
            <v>0</v>
          </cell>
          <cell r="D1788">
            <v>0</v>
          </cell>
          <cell r="E1788">
            <v>0</v>
          </cell>
          <cell r="F1788">
            <v>0</v>
          </cell>
          <cell r="G1788">
            <v>0</v>
          </cell>
          <cell r="H1788">
            <v>0</v>
          </cell>
          <cell r="I1788">
            <v>0</v>
          </cell>
          <cell r="J1788">
            <v>0</v>
          </cell>
          <cell r="K1788">
            <v>0</v>
          </cell>
        </row>
        <row r="1789">
          <cell r="C1789">
            <v>0</v>
          </cell>
          <cell r="D1789">
            <v>0</v>
          </cell>
          <cell r="E1789">
            <v>0</v>
          </cell>
          <cell r="F1789">
            <v>0</v>
          </cell>
          <cell r="G1789">
            <v>0</v>
          </cell>
          <cell r="H1789">
            <v>0</v>
          </cell>
          <cell r="I1789">
            <v>0</v>
          </cell>
          <cell r="J1789">
            <v>0</v>
          </cell>
          <cell r="K1789">
            <v>0</v>
          </cell>
        </row>
        <row r="1790">
          <cell r="C1790">
            <v>0</v>
          </cell>
          <cell r="D1790">
            <v>0</v>
          </cell>
          <cell r="E1790">
            <v>0</v>
          </cell>
          <cell r="F1790">
            <v>0</v>
          </cell>
          <cell r="G1790">
            <v>0</v>
          </cell>
          <cell r="H1790">
            <v>0</v>
          </cell>
          <cell r="I1790">
            <v>0</v>
          </cell>
          <cell r="J1790">
            <v>0</v>
          </cell>
          <cell r="K1790">
            <v>0</v>
          </cell>
        </row>
        <row r="1791">
          <cell r="C1791">
            <v>0</v>
          </cell>
          <cell r="D1791">
            <v>0</v>
          </cell>
          <cell r="E1791">
            <v>0</v>
          </cell>
          <cell r="F1791">
            <v>0</v>
          </cell>
          <cell r="G1791">
            <v>0</v>
          </cell>
          <cell r="H1791">
            <v>0</v>
          </cell>
          <cell r="I1791">
            <v>0</v>
          </cell>
          <cell r="J1791">
            <v>0</v>
          </cell>
          <cell r="K1791">
            <v>0</v>
          </cell>
        </row>
        <row r="1792">
          <cell r="C1792">
            <v>0</v>
          </cell>
          <cell r="D1792">
            <v>0</v>
          </cell>
          <cell r="E1792">
            <v>0</v>
          </cell>
          <cell r="F1792">
            <v>0</v>
          </cell>
          <cell r="G1792">
            <v>0</v>
          </cell>
          <cell r="H1792">
            <v>0</v>
          </cell>
          <cell r="I1792">
            <v>0</v>
          </cell>
          <cell r="J1792">
            <v>0</v>
          </cell>
          <cell r="K1792">
            <v>0</v>
          </cell>
        </row>
        <row r="1793">
          <cell r="C1793">
            <v>0</v>
          </cell>
          <cell r="D1793">
            <v>0</v>
          </cell>
          <cell r="E1793">
            <v>0</v>
          </cell>
          <cell r="F1793">
            <v>0</v>
          </cell>
          <cell r="G1793">
            <v>0</v>
          </cell>
          <cell r="H1793">
            <v>0</v>
          </cell>
          <cell r="I1793">
            <v>0</v>
          </cell>
          <cell r="J1793">
            <v>0</v>
          </cell>
          <cell r="K1793">
            <v>0</v>
          </cell>
        </row>
        <row r="1794">
          <cell r="C1794">
            <v>0</v>
          </cell>
          <cell r="D1794">
            <v>0</v>
          </cell>
          <cell r="E1794">
            <v>0</v>
          </cell>
          <cell r="F1794">
            <v>0</v>
          </cell>
          <cell r="G1794">
            <v>0</v>
          </cell>
          <cell r="H1794">
            <v>0</v>
          </cell>
          <cell r="I1794">
            <v>0</v>
          </cell>
          <cell r="J1794">
            <v>0</v>
          </cell>
          <cell r="K1794">
            <v>0</v>
          </cell>
        </row>
        <row r="1795">
          <cell r="C1795">
            <v>0</v>
          </cell>
          <cell r="D1795">
            <v>0</v>
          </cell>
          <cell r="E1795">
            <v>0</v>
          </cell>
          <cell r="F1795">
            <v>0</v>
          </cell>
          <cell r="G1795">
            <v>0</v>
          </cell>
          <cell r="H1795">
            <v>0</v>
          </cell>
          <cell r="I1795">
            <v>0</v>
          </cell>
          <cell r="J1795">
            <v>0</v>
          </cell>
          <cell r="K1795">
            <v>0</v>
          </cell>
        </row>
        <row r="1796">
          <cell r="C1796">
            <v>0</v>
          </cell>
          <cell r="D1796">
            <v>0</v>
          </cell>
          <cell r="E1796">
            <v>0</v>
          </cell>
          <cell r="F1796">
            <v>0</v>
          </cell>
          <cell r="G1796">
            <v>0</v>
          </cell>
          <cell r="H1796">
            <v>0</v>
          </cell>
          <cell r="I1796">
            <v>0</v>
          </cell>
          <cell r="J1796">
            <v>0</v>
          </cell>
          <cell r="K1796">
            <v>0</v>
          </cell>
        </row>
        <row r="1797">
          <cell r="C1797">
            <v>0</v>
          </cell>
          <cell r="D1797">
            <v>0</v>
          </cell>
          <cell r="E1797">
            <v>0</v>
          </cell>
          <cell r="F1797">
            <v>0</v>
          </cell>
          <cell r="G1797">
            <v>0</v>
          </cell>
          <cell r="H1797">
            <v>0</v>
          </cell>
          <cell r="I1797">
            <v>0</v>
          </cell>
          <cell r="J1797">
            <v>0</v>
          </cell>
          <cell r="K1797">
            <v>0</v>
          </cell>
        </row>
        <row r="1798">
          <cell r="C1798">
            <v>0</v>
          </cell>
          <cell r="D1798">
            <v>0</v>
          </cell>
          <cell r="E1798">
            <v>0</v>
          </cell>
          <cell r="F1798">
            <v>0</v>
          </cell>
          <cell r="G1798">
            <v>0</v>
          </cell>
          <cell r="H1798">
            <v>0</v>
          </cell>
          <cell r="I1798">
            <v>0</v>
          </cell>
          <cell r="J1798">
            <v>0</v>
          </cell>
          <cell r="K1798">
            <v>0</v>
          </cell>
        </row>
        <row r="1799">
          <cell r="C1799">
            <v>0</v>
          </cell>
          <cell r="D1799">
            <v>0</v>
          </cell>
          <cell r="E1799">
            <v>0</v>
          </cell>
          <cell r="F1799">
            <v>0</v>
          </cell>
          <cell r="G1799">
            <v>0</v>
          </cell>
          <cell r="H1799">
            <v>0</v>
          </cell>
          <cell r="I1799">
            <v>0</v>
          </cell>
          <cell r="J1799">
            <v>0</v>
          </cell>
          <cell r="K1799">
            <v>0</v>
          </cell>
        </row>
        <row r="1800">
          <cell r="C1800">
            <v>0</v>
          </cell>
          <cell r="D1800">
            <v>0</v>
          </cell>
          <cell r="E1800">
            <v>0</v>
          </cell>
          <cell r="F1800">
            <v>0</v>
          </cell>
          <cell r="G1800">
            <v>0</v>
          </cell>
          <cell r="H1800">
            <v>0</v>
          </cell>
          <cell r="I1800">
            <v>0</v>
          </cell>
          <cell r="J1800">
            <v>0</v>
          </cell>
          <cell r="K1800">
            <v>0</v>
          </cell>
        </row>
        <row r="1801">
          <cell r="C1801">
            <v>0</v>
          </cell>
          <cell r="D1801">
            <v>0</v>
          </cell>
          <cell r="E1801">
            <v>0</v>
          </cell>
          <cell r="F1801">
            <v>0</v>
          </cell>
          <cell r="G1801">
            <v>0</v>
          </cell>
          <cell r="H1801">
            <v>0</v>
          </cell>
          <cell r="I1801">
            <v>0</v>
          </cell>
          <cell r="J1801">
            <v>0</v>
          </cell>
          <cell r="K1801">
            <v>0</v>
          </cell>
        </row>
        <row r="1802">
          <cell r="C1802">
            <v>0</v>
          </cell>
          <cell r="D1802">
            <v>0</v>
          </cell>
          <cell r="E1802">
            <v>0</v>
          </cell>
          <cell r="F1802">
            <v>0</v>
          </cell>
          <cell r="G1802">
            <v>0</v>
          </cell>
          <cell r="H1802">
            <v>0</v>
          </cell>
          <cell r="I1802">
            <v>0</v>
          </cell>
          <cell r="J1802">
            <v>0</v>
          </cell>
          <cell r="K1802">
            <v>0</v>
          </cell>
        </row>
        <row r="1803">
          <cell r="C1803">
            <v>0</v>
          </cell>
          <cell r="D1803">
            <v>0</v>
          </cell>
          <cell r="E1803">
            <v>0</v>
          </cell>
          <cell r="F1803">
            <v>0</v>
          </cell>
          <cell r="G1803">
            <v>0</v>
          </cell>
          <cell r="H1803">
            <v>0</v>
          </cell>
          <cell r="I1803">
            <v>0</v>
          </cell>
          <cell r="J1803">
            <v>0</v>
          </cell>
          <cell r="K1803">
            <v>0</v>
          </cell>
        </row>
        <row r="1804">
          <cell r="C1804">
            <v>0</v>
          </cell>
          <cell r="D1804">
            <v>0</v>
          </cell>
          <cell r="E1804">
            <v>0</v>
          </cell>
          <cell r="F1804">
            <v>0</v>
          </cell>
          <cell r="G1804">
            <v>0</v>
          </cell>
          <cell r="H1804">
            <v>0</v>
          </cell>
          <cell r="I1804">
            <v>0</v>
          </cell>
          <cell r="J1804">
            <v>0</v>
          </cell>
          <cell r="K1804">
            <v>0</v>
          </cell>
        </row>
        <row r="1805">
          <cell r="C1805">
            <v>0</v>
          </cell>
          <cell r="D1805">
            <v>0</v>
          </cell>
          <cell r="E1805">
            <v>0</v>
          </cell>
          <cell r="F1805">
            <v>0</v>
          </cell>
          <cell r="G1805">
            <v>0</v>
          </cell>
          <cell r="H1805">
            <v>0</v>
          </cell>
          <cell r="I1805">
            <v>0</v>
          </cell>
          <cell r="J1805">
            <v>0</v>
          </cell>
          <cell r="K1805">
            <v>0</v>
          </cell>
        </row>
        <row r="1806">
          <cell r="C1806">
            <v>0</v>
          </cell>
          <cell r="D1806">
            <v>0</v>
          </cell>
          <cell r="E1806">
            <v>0</v>
          </cell>
          <cell r="F1806">
            <v>0</v>
          </cell>
          <cell r="G1806">
            <v>0</v>
          </cell>
          <cell r="H1806">
            <v>0</v>
          </cell>
          <cell r="I1806">
            <v>0</v>
          </cell>
          <cell r="J1806">
            <v>0</v>
          </cell>
          <cell r="K1806">
            <v>0</v>
          </cell>
        </row>
        <row r="1807">
          <cell r="C1807">
            <v>0</v>
          </cell>
          <cell r="D1807">
            <v>0</v>
          </cell>
          <cell r="E1807">
            <v>0</v>
          </cell>
          <cell r="F1807">
            <v>0</v>
          </cell>
          <cell r="G1807">
            <v>0</v>
          </cell>
          <cell r="H1807">
            <v>0</v>
          </cell>
          <cell r="I1807">
            <v>0</v>
          </cell>
          <cell r="J1807">
            <v>0</v>
          </cell>
          <cell r="K1807">
            <v>0</v>
          </cell>
        </row>
        <row r="1808">
          <cell r="C1808">
            <v>0</v>
          </cell>
          <cell r="D1808">
            <v>0</v>
          </cell>
          <cell r="E1808">
            <v>0</v>
          </cell>
          <cell r="F1808">
            <v>0</v>
          </cell>
          <cell r="G1808">
            <v>0</v>
          </cell>
          <cell r="H1808">
            <v>0</v>
          </cell>
          <cell r="I1808">
            <v>0</v>
          </cell>
          <cell r="J1808">
            <v>0</v>
          </cell>
          <cell r="K1808">
            <v>0</v>
          </cell>
        </row>
        <row r="1809">
          <cell r="C1809">
            <v>0</v>
          </cell>
          <cell r="D1809">
            <v>0</v>
          </cell>
          <cell r="E1809">
            <v>0</v>
          </cell>
          <cell r="F1809">
            <v>0</v>
          </cell>
          <cell r="G1809">
            <v>0</v>
          </cell>
          <cell r="H1809">
            <v>0</v>
          </cell>
          <cell r="I1809">
            <v>0</v>
          </cell>
          <cell r="J1809">
            <v>0</v>
          </cell>
          <cell r="K1809">
            <v>0</v>
          </cell>
        </row>
        <row r="1810">
          <cell r="C1810">
            <v>0</v>
          </cell>
          <cell r="D1810">
            <v>0</v>
          </cell>
          <cell r="E1810">
            <v>0</v>
          </cell>
          <cell r="F1810">
            <v>0</v>
          </cell>
          <cell r="G1810">
            <v>0</v>
          </cell>
          <cell r="H1810">
            <v>0</v>
          </cell>
          <cell r="I1810">
            <v>0</v>
          </cell>
          <cell r="J1810">
            <v>0</v>
          </cell>
          <cell r="K1810">
            <v>0</v>
          </cell>
        </row>
        <row r="1811">
          <cell r="C1811">
            <v>0</v>
          </cell>
          <cell r="D1811">
            <v>0</v>
          </cell>
          <cell r="E1811">
            <v>0</v>
          </cell>
          <cell r="F1811">
            <v>0</v>
          </cell>
          <cell r="G1811">
            <v>0</v>
          </cell>
          <cell r="H1811">
            <v>0</v>
          </cell>
          <cell r="I1811">
            <v>0</v>
          </cell>
          <cell r="J1811">
            <v>0</v>
          </cell>
          <cell r="K1811">
            <v>0</v>
          </cell>
        </row>
        <row r="1812">
          <cell r="C1812">
            <v>0</v>
          </cell>
          <cell r="D1812">
            <v>0</v>
          </cell>
          <cell r="E1812">
            <v>0</v>
          </cell>
          <cell r="F1812">
            <v>0</v>
          </cell>
          <cell r="G1812">
            <v>0</v>
          </cell>
          <cell r="H1812">
            <v>0</v>
          </cell>
          <cell r="I1812">
            <v>0</v>
          </cell>
          <cell r="J1812">
            <v>0</v>
          </cell>
          <cell r="K1812">
            <v>0</v>
          </cell>
        </row>
        <row r="1813">
          <cell r="C1813">
            <v>0</v>
          </cell>
          <cell r="D1813">
            <v>0</v>
          </cell>
          <cell r="E1813">
            <v>0</v>
          </cell>
          <cell r="F1813">
            <v>0</v>
          </cell>
          <cell r="G1813">
            <v>0</v>
          </cell>
          <cell r="H1813">
            <v>0</v>
          </cell>
          <cell r="I1813">
            <v>0</v>
          </cell>
          <cell r="J1813">
            <v>0</v>
          </cell>
          <cell r="K1813">
            <v>0</v>
          </cell>
        </row>
        <row r="1814">
          <cell r="C1814">
            <v>0</v>
          </cell>
          <cell r="D1814">
            <v>0</v>
          </cell>
          <cell r="E1814">
            <v>0</v>
          </cell>
          <cell r="F1814">
            <v>0</v>
          </cell>
          <cell r="G1814">
            <v>0</v>
          </cell>
          <cell r="H1814">
            <v>0</v>
          </cell>
          <cell r="I1814">
            <v>0</v>
          </cell>
          <cell r="J1814">
            <v>0</v>
          </cell>
          <cell r="K1814">
            <v>0</v>
          </cell>
        </row>
        <row r="1815">
          <cell r="C1815">
            <v>0</v>
          </cell>
          <cell r="D1815">
            <v>0</v>
          </cell>
          <cell r="E1815">
            <v>0</v>
          </cell>
          <cell r="F1815">
            <v>0</v>
          </cell>
          <cell r="G1815">
            <v>0</v>
          </cell>
          <cell r="H1815">
            <v>0</v>
          </cell>
          <cell r="I1815">
            <v>0</v>
          </cell>
          <cell r="J1815">
            <v>0</v>
          </cell>
          <cell r="K1815">
            <v>0</v>
          </cell>
        </row>
        <row r="1816">
          <cell r="C1816">
            <v>0</v>
          </cell>
          <cell r="D1816">
            <v>0</v>
          </cell>
          <cell r="E1816">
            <v>0</v>
          </cell>
          <cell r="F1816">
            <v>0</v>
          </cell>
          <cell r="G1816">
            <v>0</v>
          </cell>
          <cell r="H1816">
            <v>0</v>
          </cell>
          <cell r="I1816">
            <v>0</v>
          </cell>
          <cell r="J1816">
            <v>0</v>
          </cell>
          <cell r="K1816">
            <v>0</v>
          </cell>
        </row>
        <row r="1817">
          <cell r="C1817">
            <v>0</v>
          </cell>
          <cell r="D1817">
            <v>0</v>
          </cell>
          <cell r="E1817">
            <v>0</v>
          </cell>
          <cell r="F1817">
            <v>0</v>
          </cell>
          <cell r="G1817">
            <v>0</v>
          </cell>
          <cell r="H1817">
            <v>0</v>
          </cell>
          <cell r="I1817">
            <v>0</v>
          </cell>
          <cell r="J1817">
            <v>0</v>
          </cell>
          <cell r="K1817">
            <v>0</v>
          </cell>
        </row>
        <row r="1818">
          <cell r="C1818">
            <v>0</v>
          </cell>
          <cell r="D1818">
            <v>0</v>
          </cell>
          <cell r="E1818">
            <v>0</v>
          </cell>
          <cell r="F1818">
            <v>0</v>
          </cell>
          <cell r="G1818">
            <v>0</v>
          </cell>
          <cell r="H1818">
            <v>0</v>
          </cell>
          <cell r="I1818">
            <v>0</v>
          </cell>
          <cell r="J1818">
            <v>0</v>
          </cell>
          <cell r="K1818">
            <v>0</v>
          </cell>
        </row>
        <row r="1819">
          <cell r="C1819">
            <v>0</v>
          </cell>
          <cell r="D1819">
            <v>0</v>
          </cell>
          <cell r="E1819">
            <v>0</v>
          </cell>
          <cell r="F1819">
            <v>0</v>
          </cell>
          <cell r="G1819">
            <v>0</v>
          </cell>
          <cell r="H1819">
            <v>0</v>
          </cell>
          <cell r="I1819">
            <v>0</v>
          </cell>
          <cell r="J1819">
            <v>0</v>
          </cell>
          <cell r="K1819">
            <v>0</v>
          </cell>
        </row>
        <row r="1820">
          <cell r="C1820">
            <v>0</v>
          </cell>
          <cell r="D1820">
            <v>0</v>
          </cell>
          <cell r="E1820">
            <v>0</v>
          </cell>
          <cell r="F1820">
            <v>0</v>
          </cell>
          <cell r="G1820">
            <v>0</v>
          </cell>
          <cell r="H1820">
            <v>0</v>
          </cell>
          <cell r="I1820">
            <v>0</v>
          </cell>
          <cell r="J1820">
            <v>0</v>
          </cell>
          <cell r="K1820">
            <v>0</v>
          </cell>
        </row>
        <row r="1821">
          <cell r="C1821">
            <v>0</v>
          </cell>
          <cell r="D1821">
            <v>0</v>
          </cell>
          <cell r="E1821">
            <v>0</v>
          </cell>
          <cell r="F1821">
            <v>0</v>
          </cell>
          <cell r="G1821">
            <v>0</v>
          </cell>
          <cell r="H1821">
            <v>0</v>
          </cell>
          <cell r="I1821">
            <v>0</v>
          </cell>
          <cell r="J1821">
            <v>0</v>
          </cell>
          <cell r="K1821">
            <v>0</v>
          </cell>
        </row>
        <row r="1822">
          <cell r="C1822">
            <v>0</v>
          </cell>
          <cell r="D1822">
            <v>0</v>
          </cell>
          <cell r="E1822">
            <v>0</v>
          </cell>
          <cell r="F1822">
            <v>0</v>
          </cell>
          <cell r="G1822">
            <v>0</v>
          </cell>
          <cell r="H1822">
            <v>0</v>
          </cell>
          <cell r="I1822">
            <v>0</v>
          </cell>
          <cell r="J1822">
            <v>0</v>
          </cell>
          <cell r="K1822">
            <v>0</v>
          </cell>
        </row>
        <row r="1823">
          <cell r="C1823">
            <v>0</v>
          </cell>
          <cell r="D1823">
            <v>0</v>
          </cell>
          <cell r="E1823">
            <v>0</v>
          </cell>
          <cell r="F1823">
            <v>0</v>
          </cell>
          <cell r="G1823">
            <v>0</v>
          </cell>
          <cell r="H1823">
            <v>0</v>
          </cell>
          <cell r="I1823">
            <v>0</v>
          </cell>
          <cell r="J1823">
            <v>0</v>
          </cell>
          <cell r="K1823">
            <v>0</v>
          </cell>
        </row>
        <row r="1824">
          <cell r="C1824">
            <v>0</v>
          </cell>
          <cell r="D1824">
            <v>0</v>
          </cell>
          <cell r="E1824">
            <v>0</v>
          </cell>
          <cell r="F1824">
            <v>0</v>
          </cell>
          <cell r="G1824">
            <v>0</v>
          </cell>
          <cell r="H1824">
            <v>0</v>
          </cell>
          <cell r="I1824">
            <v>0</v>
          </cell>
          <cell r="J1824">
            <v>0</v>
          </cell>
          <cell r="K1824">
            <v>0</v>
          </cell>
        </row>
        <row r="1825">
          <cell r="C1825">
            <v>0</v>
          </cell>
          <cell r="D1825">
            <v>0</v>
          </cell>
          <cell r="E1825">
            <v>0</v>
          </cell>
          <cell r="F1825">
            <v>0</v>
          </cell>
          <cell r="G1825">
            <v>0</v>
          </cell>
          <cell r="H1825">
            <v>0</v>
          </cell>
          <cell r="I1825">
            <v>0</v>
          </cell>
          <cell r="J1825">
            <v>0</v>
          </cell>
          <cell r="K1825">
            <v>0</v>
          </cell>
        </row>
        <row r="1826">
          <cell r="C1826">
            <v>0</v>
          </cell>
          <cell r="D1826">
            <v>0</v>
          </cell>
          <cell r="E1826">
            <v>0</v>
          </cell>
          <cell r="F1826">
            <v>0</v>
          </cell>
          <cell r="G1826">
            <v>0</v>
          </cell>
          <cell r="H1826">
            <v>0</v>
          </cell>
          <cell r="I1826">
            <v>0</v>
          </cell>
          <cell r="J1826">
            <v>0</v>
          </cell>
          <cell r="K1826">
            <v>0</v>
          </cell>
        </row>
        <row r="1827">
          <cell r="C1827">
            <v>0</v>
          </cell>
          <cell r="D1827">
            <v>0</v>
          </cell>
          <cell r="E1827">
            <v>0</v>
          </cell>
          <cell r="F1827">
            <v>0</v>
          </cell>
          <cell r="G1827">
            <v>0</v>
          </cell>
          <cell r="H1827">
            <v>0</v>
          </cell>
          <cell r="I1827">
            <v>0</v>
          </cell>
          <cell r="J1827">
            <v>0</v>
          </cell>
          <cell r="K1827">
            <v>0</v>
          </cell>
        </row>
        <row r="1828">
          <cell r="C1828">
            <v>0</v>
          </cell>
          <cell r="D1828">
            <v>0</v>
          </cell>
          <cell r="E1828">
            <v>0</v>
          </cell>
          <cell r="F1828">
            <v>0</v>
          </cell>
          <cell r="G1828">
            <v>0</v>
          </cell>
          <cell r="H1828">
            <v>0</v>
          </cell>
          <cell r="I1828">
            <v>0</v>
          </cell>
          <cell r="J1828">
            <v>0</v>
          </cell>
          <cell r="K1828">
            <v>0</v>
          </cell>
        </row>
        <row r="1829">
          <cell r="C1829">
            <v>0</v>
          </cell>
          <cell r="D1829">
            <v>0</v>
          </cell>
          <cell r="E1829">
            <v>0</v>
          </cell>
          <cell r="F1829">
            <v>0</v>
          </cell>
          <cell r="G1829">
            <v>0</v>
          </cell>
          <cell r="H1829">
            <v>0</v>
          </cell>
          <cell r="I1829">
            <v>0</v>
          </cell>
          <cell r="J1829">
            <v>0</v>
          </cell>
          <cell r="K1829">
            <v>0</v>
          </cell>
        </row>
        <row r="1830">
          <cell r="C1830">
            <v>0</v>
          </cell>
          <cell r="D1830">
            <v>0</v>
          </cell>
          <cell r="E1830">
            <v>0</v>
          </cell>
          <cell r="F1830">
            <v>0</v>
          </cell>
          <cell r="G1830">
            <v>0</v>
          </cell>
          <cell r="H1830">
            <v>0</v>
          </cell>
          <cell r="I1830">
            <v>0</v>
          </cell>
          <cell r="J1830">
            <v>0</v>
          </cell>
          <cell r="K1830">
            <v>0</v>
          </cell>
        </row>
        <row r="1831">
          <cell r="C1831">
            <v>0</v>
          </cell>
          <cell r="D1831">
            <v>0</v>
          </cell>
          <cell r="E1831">
            <v>0</v>
          </cell>
          <cell r="F1831">
            <v>0</v>
          </cell>
          <cell r="G1831">
            <v>0</v>
          </cell>
          <cell r="H1831">
            <v>0</v>
          </cell>
          <cell r="I1831">
            <v>0</v>
          </cell>
          <cell r="J1831">
            <v>0</v>
          </cell>
          <cell r="K1831">
            <v>0</v>
          </cell>
        </row>
        <row r="1832">
          <cell r="C1832">
            <v>0</v>
          </cell>
          <cell r="D1832">
            <v>0</v>
          </cell>
          <cell r="E1832">
            <v>0</v>
          </cell>
          <cell r="F1832">
            <v>0</v>
          </cell>
          <cell r="G1832">
            <v>0</v>
          </cell>
          <cell r="H1832">
            <v>0</v>
          </cell>
          <cell r="I1832">
            <v>0</v>
          </cell>
          <cell r="J1832">
            <v>0</v>
          </cell>
          <cell r="K1832">
            <v>0</v>
          </cell>
        </row>
        <row r="1833">
          <cell r="C1833">
            <v>0</v>
          </cell>
          <cell r="D1833">
            <v>0</v>
          </cell>
          <cell r="E1833">
            <v>0</v>
          </cell>
          <cell r="F1833">
            <v>0</v>
          </cell>
          <cell r="G1833">
            <v>0</v>
          </cell>
          <cell r="H1833">
            <v>0</v>
          </cell>
          <cell r="I1833">
            <v>0</v>
          </cell>
          <cell r="J1833">
            <v>0</v>
          </cell>
          <cell r="K1833">
            <v>0</v>
          </cell>
        </row>
        <row r="1834">
          <cell r="C1834">
            <v>0</v>
          </cell>
          <cell r="D1834">
            <v>0</v>
          </cell>
          <cell r="E1834">
            <v>0</v>
          </cell>
          <cell r="F1834">
            <v>0</v>
          </cell>
          <cell r="G1834">
            <v>0</v>
          </cell>
          <cell r="H1834">
            <v>0</v>
          </cell>
          <cell r="I1834">
            <v>0</v>
          </cell>
          <cell r="J1834">
            <v>0</v>
          </cell>
          <cell r="K1834">
            <v>0</v>
          </cell>
        </row>
        <row r="1835">
          <cell r="C1835">
            <v>0</v>
          </cell>
          <cell r="D1835">
            <v>0</v>
          </cell>
          <cell r="E1835">
            <v>0</v>
          </cell>
          <cell r="F1835">
            <v>0</v>
          </cell>
          <cell r="G1835">
            <v>0</v>
          </cell>
          <cell r="H1835">
            <v>0</v>
          </cell>
          <cell r="I1835">
            <v>0</v>
          </cell>
          <cell r="J1835">
            <v>0</v>
          </cell>
          <cell r="K1835">
            <v>0</v>
          </cell>
        </row>
        <row r="1836">
          <cell r="C1836">
            <v>0</v>
          </cell>
          <cell r="D1836">
            <v>0</v>
          </cell>
          <cell r="E1836">
            <v>0</v>
          </cell>
          <cell r="F1836">
            <v>0</v>
          </cell>
          <cell r="G1836">
            <v>0</v>
          </cell>
          <cell r="H1836">
            <v>0</v>
          </cell>
          <cell r="I1836">
            <v>0</v>
          </cell>
          <cell r="J1836">
            <v>0</v>
          </cell>
          <cell r="K1836">
            <v>0</v>
          </cell>
        </row>
        <row r="1837">
          <cell r="C1837">
            <v>0</v>
          </cell>
          <cell r="D1837">
            <v>0</v>
          </cell>
          <cell r="E1837">
            <v>0</v>
          </cell>
          <cell r="F1837">
            <v>0</v>
          </cell>
          <cell r="G1837">
            <v>0</v>
          </cell>
          <cell r="H1837">
            <v>0</v>
          </cell>
          <cell r="I1837">
            <v>0</v>
          </cell>
          <cell r="J1837">
            <v>0</v>
          </cell>
          <cell r="K1837">
            <v>0</v>
          </cell>
        </row>
        <row r="1838">
          <cell r="C1838">
            <v>0</v>
          </cell>
          <cell r="D1838">
            <v>0</v>
          </cell>
          <cell r="E1838">
            <v>0</v>
          </cell>
          <cell r="F1838">
            <v>0</v>
          </cell>
          <cell r="G1838">
            <v>0</v>
          </cell>
          <cell r="H1838">
            <v>0</v>
          </cell>
          <cell r="I1838">
            <v>0</v>
          </cell>
          <cell r="J1838">
            <v>0</v>
          </cell>
          <cell r="K1838">
            <v>0</v>
          </cell>
        </row>
        <row r="1839">
          <cell r="C1839">
            <v>0</v>
          </cell>
          <cell r="D1839">
            <v>0</v>
          </cell>
          <cell r="E1839">
            <v>0</v>
          </cell>
          <cell r="F1839">
            <v>0</v>
          </cell>
          <cell r="G1839">
            <v>0</v>
          </cell>
          <cell r="H1839">
            <v>0</v>
          </cell>
          <cell r="I1839">
            <v>0</v>
          </cell>
          <cell r="J1839">
            <v>0</v>
          </cell>
          <cell r="K1839">
            <v>0</v>
          </cell>
        </row>
        <row r="1840">
          <cell r="C1840">
            <v>0</v>
          </cell>
          <cell r="D1840">
            <v>0</v>
          </cell>
          <cell r="E1840">
            <v>0</v>
          </cell>
          <cell r="F1840">
            <v>0</v>
          </cell>
          <cell r="G1840">
            <v>0</v>
          </cell>
          <cell r="H1840">
            <v>0</v>
          </cell>
          <cell r="I1840">
            <v>0</v>
          </cell>
          <cell r="J1840">
            <v>0</v>
          </cell>
          <cell r="K1840">
            <v>0</v>
          </cell>
        </row>
        <row r="1841">
          <cell r="C1841">
            <v>0</v>
          </cell>
          <cell r="D1841">
            <v>0</v>
          </cell>
          <cell r="E1841">
            <v>0</v>
          </cell>
          <cell r="F1841">
            <v>0</v>
          </cell>
          <cell r="G1841">
            <v>0</v>
          </cell>
          <cell r="H1841">
            <v>0</v>
          </cell>
          <cell r="I1841">
            <v>0</v>
          </cell>
          <cell r="J1841">
            <v>0</v>
          </cell>
          <cell r="K1841">
            <v>0</v>
          </cell>
        </row>
        <row r="1842">
          <cell r="C1842">
            <v>0</v>
          </cell>
          <cell r="D1842">
            <v>0</v>
          </cell>
          <cell r="E1842">
            <v>0</v>
          </cell>
          <cell r="F1842">
            <v>0</v>
          </cell>
          <cell r="G1842">
            <v>0</v>
          </cell>
          <cell r="H1842">
            <v>0</v>
          </cell>
          <cell r="I1842">
            <v>0</v>
          </cell>
          <cell r="J1842">
            <v>0</v>
          </cell>
          <cell r="K1842">
            <v>0</v>
          </cell>
        </row>
        <row r="1843">
          <cell r="C1843">
            <v>0</v>
          </cell>
          <cell r="D1843">
            <v>0</v>
          </cell>
          <cell r="E1843">
            <v>0</v>
          </cell>
          <cell r="F1843">
            <v>0</v>
          </cell>
          <cell r="G1843">
            <v>0</v>
          </cell>
          <cell r="H1843">
            <v>0</v>
          </cell>
          <cell r="I1843">
            <v>0</v>
          </cell>
          <cell r="J1843">
            <v>0</v>
          </cell>
          <cell r="K1843">
            <v>0</v>
          </cell>
        </row>
        <row r="1844">
          <cell r="C1844">
            <v>0</v>
          </cell>
          <cell r="D1844">
            <v>0</v>
          </cell>
          <cell r="E1844">
            <v>0</v>
          </cell>
          <cell r="F1844">
            <v>0</v>
          </cell>
          <cell r="G1844">
            <v>0</v>
          </cell>
          <cell r="H1844">
            <v>0</v>
          </cell>
          <cell r="I1844">
            <v>0</v>
          </cell>
          <cell r="J1844">
            <v>0</v>
          </cell>
          <cell r="K1844">
            <v>0</v>
          </cell>
        </row>
        <row r="1845">
          <cell r="C1845">
            <v>0</v>
          </cell>
          <cell r="D1845">
            <v>0</v>
          </cell>
          <cell r="E1845">
            <v>0</v>
          </cell>
          <cell r="F1845">
            <v>0</v>
          </cell>
          <cell r="G1845">
            <v>0</v>
          </cell>
          <cell r="H1845">
            <v>0</v>
          </cell>
          <cell r="I1845">
            <v>0</v>
          </cell>
          <cell r="J1845">
            <v>0</v>
          </cell>
          <cell r="K1845">
            <v>0</v>
          </cell>
        </row>
        <row r="1846">
          <cell r="C1846">
            <v>0</v>
          </cell>
          <cell r="D1846">
            <v>0</v>
          </cell>
          <cell r="E1846">
            <v>0</v>
          </cell>
          <cell r="F1846">
            <v>0</v>
          </cell>
          <cell r="G1846">
            <v>0</v>
          </cell>
          <cell r="H1846">
            <v>0</v>
          </cell>
          <cell r="I1846">
            <v>0</v>
          </cell>
          <cell r="J1846">
            <v>0</v>
          </cell>
          <cell r="K1846">
            <v>0</v>
          </cell>
        </row>
        <row r="1847">
          <cell r="C1847">
            <v>0</v>
          </cell>
          <cell r="D1847">
            <v>0</v>
          </cell>
          <cell r="E1847">
            <v>0</v>
          </cell>
          <cell r="F1847">
            <v>0</v>
          </cell>
          <cell r="G1847">
            <v>0</v>
          </cell>
          <cell r="H1847">
            <v>0</v>
          </cell>
          <cell r="I1847">
            <v>0</v>
          </cell>
          <cell r="J1847">
            <v>0</v>
          </cell>
          <cell r="K1847">
            <v>0</v>
          </cell>
        </row>
        <row r="1848">
          <cell r="C1848">
            <v>0</v>
          </cell>
          <cell r="D1848">
            <v>0</v>
          </cell>
          <cell r="E1848">
            <v>0</v>
          </cell>
          <cell r="F1848">
            <v>0</v>
          </cell>
          <cell r="G1848">
            <v>0</v>
          </cell>
          <cell r="H1848">
            <v>0</v>
          </cell>
          <cell r="I1848">
            <v>0</v>
          </cell>
          <cell r="J1848">
            <v>0</v>
          </cell>
          <cell r="K1848">
            <v>0</v>
          </cell>
        </row>
        <row r="1849">
          <cell r="C1849">
            <v>0</v>
          </cell>
          <cell r="D1849">
            <v>0</v>
          </cell>
          <cell r="E1849">
            <v>0</v>
          </cell>
          <cell r="F1849">
            <v>0</v>
          </cell>
          <cell r="G1849">
            <v>0</v>
          </cell>
          <cell r="H1849">
            <v>0</v>
          </cell>
          <cell r="I1849">
            <v>0</v>
          </cell>
          <cell r="J1849">
            <v>0</v>
          </cell>
          <cell r="K1849">
            <v>0</v>
          </cell>
        </row>
        <row r="1850">
          <cell r="C1850">
            <v>0</v>
          </cell>
          <cell r="D1850">
            <v>0</v>
          </cell>
          <cell r="E1850">
            <v>0</v>
          </cell>
          <cell r="F1850">
            <v>0</v>
          </cell>
          <cell r="G1850">
            <v>0</v>
          </cell>
          <cell r="H1850">
            <v>0</v>
          </cell>
          <cell r="I1850">
            <v>0</v>
          </cell>
          <cell r="J1850">
            <v>0</v>
          </cell>
          <cell r="K1850">
            <v>0</v>
          </cell>
        </row>
        <row r="1851">
          <cell r="C1851">
            <v>0</v>
          </cell>
          <cell r="D1851">
            <v>0</v>
          </cell>
          <cell r="E1851">
            <v>0</v>
          </cell>
          <cell r="F1851">
            <v>0</v>
          </cell>
          <cell r="G1851">
            <v>0</v>
          </cell>
          <cell r="H1851">
            <v>0</v>
          </cell>
          <cell r="I1851">
            <v>0</v>
          </cell>
          <cell r="J1851">
            <v>0</v>
          </cell>
          <cell r="K1851">
            <v>0</v>
          </cell>
        </row>
        <row r="1852">
          <cell r="C1852">
            <v>0</v>
          </cell>
          <cell r="D1852">
            <v>0</v>
          </cell>
          <cell r="E1852">
            <v>0</v>
          </cell>
          <cell r="F1852">
            <v>0</v>
          </cell>
          <cell r="G1852">
            <v>0</v>
          </cell>
          <cell r="H1852">
            <v>0</v>
          </cell>
          <cell r="I1852">
            <v>0</v>
          </cell>
          <cell r="J1852">
            <v>0</v>
          </cell>
          <cell r="K1852">
            <v>0</v>
          </cell>
        </row>
        <row r="1853">
          <cell r="C1853">
            <v>0</v>
          </cell>
          <cell r="D1853">
            <v>0</v>
          </cell>
          <cell r="E1853">
            <v>0</v>
          </cell>
          <cell r="F1853">
            <v>0</v>
          </cell>
          <cell r="G1853">
            <v>0</v>
          </cell>
          <cell r="H1853">
            <v>0</v>
          </cell>
          <cell r="I1853">
            <v>0</v>
          </cell>
          <cell r="J1853">
            <v>0</v>
          </cell>
          <cell r="K1853">
            <v>0</v>
          </cell>
        </row>
        <row r="1854">
          <cell r="C1854">
            <v>0</v>
          </cell>
          <cell r="D1854">
            <v>0</v>
          </cell>
          <cell r="E1854">
            <v>0</v>
          </cell>
          <cell r="F1854">
            <v>0</v>
          </cell>
          <cell r="G1854">
            <v>0</v>
          </cell>
          <cell r="H1854">
            <v>0</v>
          </cell>
          <cell r="I1854">
            <v>0</v>
          </cell>
          <cell r="J1854">
            <v>0</v>
          </cell>
          <cell r="K1854">
            <v>0</v>
          </cell>
        </row>
        <row r="1855">
          <cell r="C1855">
            <v>0</v>
          </cell>
          <cell r="D1855">
            <v>0</v>
          </cell>
          <cell r="E1855">
            <v>0</v>
          </cell>
          <cell r="F1855">
            <v>0</v>
          </cell>
          <cell r="G1855">
            <v>0</v>
          </cell>
          <cell r="H1855">
            <v>0</v>
          </cell>
          <cell r="I1855">
            <v>0</v>
          </cell>
          <cell r="J1855">
            <v>0</v>
          </cell>
          <cell r="K1855">
            <v>0</v>
          </cell>
        </row>
        <row r="1856">
          <cell r="C1856">
            <v>0</v>
          </cell>
          <cell r="D1856">
            <v>0</v>
          </cell>
          <cell r="E1856">
            <v>0</v>
          </cell>
          <cell r="F1856">
            <v>0</v>
          </cell>
          <cell r="G1856">
            <v>0</v>
          </cell>
          <cell r="H1856">
            <v>0</v>
          </cell>
          <cell r="I1856">
            <v>0</v>
          </cell>
          <cell r="J1856">
            <v>0</v>
          </cell>
          <cell r="K1856">
            <v>0</v>
          </cell>
        </row>
        <row r="1857">
          <cell r="C1857">
            <v>0</v>
          </cell>
          <cell r="D1857">
            <v>0</v>
          </cell>
          <cell r="E1857">
            <v>0</v>
          </cell>
          <cell r="F1857">
            <v>0</v>
          </cell>
          <cell r="G1857">
            <v>0</v>
          </cell>
          <cell r="H1857">
            <v>0</v>
          </cell>
          <cell r="I1857">
            <v>0</v>
          </cell>
          <cell r="J1857">
            <v>0</v>
          </cell>
          <cell r="K1857">
            <v>0</v>
          </cell>
        </row>
        <row r="1858">
          <cell r="C1858">
            <v>0</v>
          </cell>
          <cell r="D1858">
            <v>0</v>
          </cell>
          <cell r="E1858">
            <v>0</v>
          </cell>
          <cell r="F1858">
            <v>0</v>
          </cell>
          <cell r="G1858">
            <v>0</v>
          </cell>
          <cell r="H1858">
            <v>0</v>
          </cell>
          <cell r="I1858">
            <v>0</v>
          </cell>
          <cell r="J1858">
            <v>0</v>
          </cell>
          <cell r="K1858">
            <v>0</v>
          </cell>
        </row>
        <row r="1859">
          <cell r="C1859">
            <v>0</v>
          </cell>
          <cell r="D1859">
            <v>0</v>
          </cell>
          <cell r="E1859">
            <v>0</v>
          </cell>
          <cell r="F1859">
            <v>0</v>
          </cell>
          <cell r="G1859">
            <v>0</v>
          </cell>
          <cell r="H1859">
            <v>0</v>
          </cell>
          <cell r="I1859">
            <v>0</v>
          </cell>
          <cell r="J1859">
            <v>0</v>
          </cell>
          <cell r="K1859">
            <v>0</v>
          </cell>
        </row>
        <row r="1860">
          <cell r="C1860">
            <v>0</v>
          </cell>
          <cell r="D1860">
            <v>0</v>
          </cell>
          <cell r="E1860">
            <v>0</v>
          </cell>
          <cell r="F1860">
            <v>0</v>
          </cell>
          <cell r="G1860">
            <v>0</v>
          </cell>
          <cell r="H1860">
            <v>0</v>
          </cell>
          <cell r="I1860">
            <v>0</v>
          </cell>
          <cell r="J1860">
            <v>0</v>
          </cell>
          <cell r="K1860">
            <v>0</v>
          </cell>
        </row>
        <row r="1861">
          <cell r="C1861">
            <v>0</v>
          </cell>
          <cell r="D1861">
            <v>0</v>
          </cell>
          <cell r="E1861">
            <v>0</v>
          </cell>
          <cell r="F1861">
            <v>0</v>
          </cell>
          <cell r="G1861">
            <v>0</v>
          </cell>
          <cell r="H1861">
            <v>0</v>
          </cell>
          <cell r="I1861">
            <v>0</v>
          </cell>
          <cell r="J1861">
            <v>0</v>
          </cell>
          <cell r="K1861">
            <v>0</v>
          </cell>
        </row>
        <row r="1862">
          <cell r="C1862">
            <v>0</v>
          </cell>
          <cell r="D1862">
            <v>0</v>
          </cell>
          <cell r="E1862">
            <v>0</v>
          </cell>
          <cell r="F1862">
            <v>0</v>
          </cell>
          <cell r="G1862">
            <v>0</v>
          </cell>
          <cell r="H1862">
            <v>0</v>
          </cell>
          <cell r="I1862">
            <v>0</v>
          </cell>
          <cell r="J1862">
            <v>0</v>
          </cell>
          <cell r="K1862">
            <v>0</v>
          </cell>
        </row>
        <row r="1863">
          <cell r="C1863">
            <v>0</v>
          </cell>
          <cell r="D1863">
            <v>0</v>
          </cell>
          <cell r="E1863">
            <v>0</v>
          </cell>
          <cell r="F1863">
            <v>0</v>
          </cell>
          <cell r="G1863">
            <v>0</v>
          </cell>
          <cell r="H1863">
            <v>0</v>
          </cell>
          <cell r="I1863">
            <v>0</v>
          </cell>
          <cell r="J1863">
            <v>0</v>
          </cell>
          <cell r="K1863">
            <v>0</v>
          </cell>
        </row>
        <row r="1864">
          <cell r="C1864">
            <v>0</v>
          </cell>
          <cell r="D1864">
            <v>0</v>
          </cell>
          <cell r="E1864">
            <v>0</v>
          </cell>
          <cell r="F1864">
            <v>0</v>
          </cell>
          <cell r="G1864">
            <v>0</v>
          </cell>
          <cell r="H1864">
            <v>0</v>
          </cell>
          <cell r="I1864">
            <v>0</v>
          </cell>
          <cell r="J1864">
            <v>0</v>
          </cell>
          <cell r="K1864">
            <v>0</v>
          </cell>
        </row>
        <row r="1865">
          <cell r="C1865">
            <v>0</v>
          </cell>
          <cell r="D1865">
            <v>0</v>
          </cell>
          <cell r="E1865">
            <v>0</v>
          </cell>
          <cell r="F1865">
            <v>0</v>
          </cell>
          <cell r="G1865">
            <v>0</v>
          </cell>
          <cell r="H1865">
            <v>0</v>
          </cell>
          <cell r="I1865">
            <v>0</v>
          </cell>
          <cell r="J1865">
            <v>0</v>
          </cell>
          <cell r="K1865">
            <v>0</v>
          </cell>
        </row>
        <row r="1866">
          <cell r="C1866">
            <v>0</v>
          </cell>
          <cell r="D1866">
            <v>0</v>
          </cell>
          <cell r="E1866">
            <v>0</v>
          </cell>
          <cell r="F1866">
            <v>0</v>
          </cell>
          <cell r="G1866">
            <v>0</v>
          </cell>
          <cell r="H1866">
            <v>0</v>
          </cell>
          <cell r="I1866">
            <v>0</v>
          </cell>
          <cell r="J1866">
            <v>0</v>
          </cell>
          <cell r="K1866">
            <v>0</v>
          </cell>
        </row>
        <row r="1867">
          <cell r="C1867">
            <v>0</v>
          </cell>
          <cell r="D1867">
            <v>0</v>
          </cell>
          <cell r="E1867">
            <v>0</v>
          </cell>
          <cell r="F1867">
            <v>0</v>
          </cell>
          <cell r="G1867">
            <v>0</v>
          </cell>
          <cell r="H1867">
            <v>0</v>
          </cell>
          <cell r="I1867">
            <v>0</v>
          </cell>
          <cell r="J1867">
            <v>0</v>
          </cell>
          <cell r="K1867">
            <v>0</v>
          </cell>
        </row>
        <row r="1868">
          <cell r="C1868">
            <v>0</v>
          </cell>
          <cell r="D1868">
            <v>0</v>
          </cell>
          <cell r="E1868">
            <v>0</v>
          </cell>
          <cell r="F1868">
            <v>0</v>
          </cell>
          <cell r="G1868">
            <v>0</v>
          </cell>
          <cell r="H1868">
            <v>0</v>
          </cell>
          <cell r="I1868">
            <v>0</v>
          </cell>
          <cell r="J1868">
            <v>0</v>
          </cell>
          <cell r="K1868">
            <v>0</v>
          </cell>
        </row>
        <row r="1869">
          <cell r="C1869">
            <v>0</v>
          </cell>
          <cell r="D1869">
            <v>0</v>
          </cell>
          <cell r="E1869">
            <v>0</v>
          </cell>
          <cell r="F1869">
            <v>0</v>
          </cell>
          <cell r="G1869">
            <v>0</v>
          </cell>
          <cell r="H1869">
            <v>0</v>
          </cell>
          <cell r="I1869">
            <v>0</v>
          </cell>
          <cell r="J1869">
            <v>0</v>
          </cell>
          <cell r="K1869">
            <v>0</v>
          </cell>
        </row>
        <row r="1870">
          <cell r="C1870">
            <v>0</v>
          </cell>
          <cell r="D1870">
            <v>0</v>
          </cell>
          <cell r="E1870">
            <v>0</v>
          </cell>
          <cell r="F1870">
            <v>0</v>
          </cell>
          <cell r="G1870">
            <v>0</v>
          </cell>
          <cell r="H1870">
            <v>0</v>
          </cell>
          <cell r="I1870">
            <v>0</v>
          </cell>
          <cell r="J1870">
            <v>0</v>
          </cell>
          <cell r="K1870">
            <v>0</v>
          </cell>
        </row>
        <row r="1871">
          <cell r="C1871">
            <v>0</v>
          </cell>
          <cell r="D1871">
            <v>0</v>
          </cell>
          <cell r="E1871">
            <v>0</v>
          </cell>
          <cell r="F1871">
            <v>0</v>
          </cell>
          <cell r="G1871">
            <v>0</v>
          </cell>
          <cell r="H1871">
            <v>0</v>
          </cell>
          <cell r="I1871">
            <v>0</v>
          </cell>
          <cell r="J1871">
            <v>0</v>
          </cell>
          <cell r="K1871">
            <v>0</v>
          </cell>
        </row>
        <row r="1872">
          <cell r="C1872">
            <v>0</v>
          </cell>
          <cell r="D1872">
            <v>0</v>
          </cell>
          <cell r="E1872">
            <v>0</v>
          </cell>
          <cell r="F1872">
            <v>0</v>
          </cell>
          <cell r="G1872">
            <v>0</v>
          </cell>
          <cell r="H1872">
            <v>0</v>
          </cell>
          <cell r="I1872">
            <v>0</v>
          </cell>
          <cell r="J1872">
            <v>0</v>
          </cell>
          <cell r="K1872">
            <v>0</v>
          </cell>
        </row>
        <row r="1873">
          <cell r="C1873">
            <v>0</v>
          </cell>
          <cell r="D1873">
            <v>0</v>
          </cell>
          <cell r="E1873">
            <v>0</v>
          </cell>
          <cell r="F1873">
            <v>0</v>
          </cell>
          <cell r="G1873">
            <v>0</v>
          </cell>
          <cell r="H1873">
            <v>0</v>
          </cell>
          <cell r="I1873">
            <v>0</v>
          </cell>
          <cell r="J1873">
            <v>0</v>
          </cell>
          <cell r="K1873">
            <v>0</v>
          </cell>
        </row>
        <row r="1874">
          <cell r="C1874">
            <v>0</v>
          </cell>
          <cell r="D1874">
            <v>0</v>
          </cell>
          <cell r="E1874">
            <v>0</v>
          </cell>
          <cell r="F1874">
            <v>0</v>
          </cell>
          <cell r="G1874">
            <v>0</v>
          </cell>
          <cell r="H1874">
            <v>0</v>
          </cell>
          <cell r="I1874">
            <v>0</v>
          </cell>
          <cell r="J1874">
            <v>0</v>
          </cell>
          <cell r="K1874">
            <v>0</v>
          </cell>
        </row>
        <row r="1875">
          <cell r="C1875">
            <v>0</v>
          </cell>
          <cell r="D1875">
            <v>0</v>
          </cell>
          <cell r="E1875">
            <v>0</v>
          </cell>
          <cell r="F1875">
            <v>0</v>
          </cell>
          <cell r="G1875">
            <v>0</v>
          </cell>
          <cell r="H1875">
            <v>0</v>
          </cell>
          <cell r="I1875">
            <v>0</v>
          </cell>
          <cell r="J1875">
            <v>0</v>
          </cell>
          <cell r="K1875">
            <v>0</v>
          </cell>
        </row>
        <row r="1876">
          <cell r="C1876">
            <v>0</v>
          </cell>
          <cell r="D1876">
            <v>0</v>
          </cell>
          <cell r="E1876">
            <v>0</v>
          </cell>
          <cell r="F1876">
            <v>0</v>
          </cell>
          <cell r="G1876">
            <v>0</v>
          </cell>
          <cell r="H1876">
            <v>0</v>
          </cell>
          <cell r="I1876">
            <v>0</v>
          </cell>
          <cell r="J1876">
            <v>0</v>
          </cell>
          <cell r="K1876">
            <v>0</v>
          </cell>
        </row>
        <row r="1877">
          <cell r="C1877">
            <v>0</v>
          </cell>
          <cell r="D1877">
            <v>0</v>
          </cell>
          <cell r="E1877">
            <v>0</v>
          </cell>
          <cell r="F1877">
            <v>0</v>
          </cell>
          <cell r="G1877">
            <v>0</v>
          </cell>
          <cell r="H1877">
            <v>0</v>
          </cell>
          <cell r="I1877">
            <v>0</v>
          </cell>
          <cell r="J1877">
            <v>0</v>
          </cell>
          <cell r="K1877">
            <v>0</v>
          </cell>
        </row>
        <row r="1878">
          <cell r="C1878">
            <v>0</v>
          </cell>
          <cell r="D1878">
            <v>0</v>
          </cell>
          <cell r="E1878">
            <v>0</v>
          </cell>
          <cell r="F1878">
            <v>0</v>
          </cell>
          <cell r="G1878">
            <v>0</v>
          </cell>
          <cell r="H1878">
            <v>0</v>
          </cell>
          <cell r="I1878">
            <v>0</v>
          </cell>
          <cell r="J1878">
            <v>0</v>
          </cell>
          <cell r="K1878">
            <v>0</v>
          </cell>
        </row>
        <row r="1879">
          <cell r="C1879">
            <v>0</v>
          </cell>
          <cell r="D1879">
            <v>0</v>
          </cell>
          <cell r="E1879">
            <v>0</v>
          </cell>
          <cell r="F1879">
            <v>0</v>
          </cell>
          <cell r="G1879">
            <v>0</v>
          </cell>
          <cell r="H1879">
            <v>0</v>
          </cell>
          <cell r="I1879">
            <v>0</v>
          </cell>
          <cell r="J1879">
            <v>0</v>
          </cell>
          <cell r="K1879">
            <v>0</v>
          </cell>
        </row>
        <row r="1880">
          <cell r="C1880">
            <v>0</v>
          </cell>
          <cell r="D1880">
            <v>0</v>
          </cell>
          <cell r="E1880">
            <v>0</v>
          </cell>
          <cell r="F1880">
            <v>0</v>
          </cell>
          <cell r="G1880">
            <v>0</v>
          </cell>
          <cell r="H1880">
            <v>0</v>
          </cell>
          <cell r="I1880">
            <v>0</v>
          </cell>
          <cell r="J1880">
            <v>0</v>
          </cell>
          <cell r="K1880">
            <v>0</v>
          </cell>
        </row>
        <row r="1881">
          <cell r="C1881">
            <v>0</v>
          </cell>
          <cell r="D1881">
            <v>0</v>
          </cell>
          <cell r="E1881">
            <v>0</v>
          </cell>
          <cell r="F1881">
            <v>0</v>
          </cell>
          <cell r="G1881">
            <v>0</v>
          </cell>
          <cell r="H1881">
            <v>0</v>
          </cell>
          <cell r="I1881">
            <v>0</v>
          </cell>
          <cell r="J1881">
            <v>0</v>
          </cell>
          <cell r="K1881">
            <v>0</v>
          </cell>
        </row>
        <row r="1882">
          <cell r="C1882">
            <v>0</v>
          </cell>
          <cell r="D1882">
            <v>0</v>
          </cell>
          <cell r="E1882">
            <v>0</v>
          </cell>
          <cell r="F1882">
            <v>0</v>
          </cell>
          <cell r="G1882">
            <v>0</v>
          </cell>
          <cell r="H1882">
            <v>0</v>
          </cell>
          <cell r="I1882">
            <v>0</v>
          </cell>
          <cell r="J1882">
            <v>0</v>
          </cell>
          <cell r="K1882">
            <v>0</v>
          </cell>
        </row>
        <row r="1883">
          <cell r="C1883">
            <v>0</v>
          </cell>
          <cell r="D1883">
            <v>0</v>
          </cell>
          <cell r="E1883">
            <v>0</v>
          </cell>
          <cell r="F1883">
            <v>0</v>
          </cell>
          <cell r="G1883">
            <v>0</v>
          </cell>
          <cell r="H1883">
            <v>0</v>
          </cell>
          <cell r="I1883">
            <v>0</v>
          </cell>
          <cell r="J1883">
            <v>0</v>
          </cell>
          <cell r="K1883">
            <v>0</v>
          </cell>
        </row>
        <row r="1884">
          <cell r="C1884">
            <v>0</v>
          </cell>
          <cell r="D1884">
            <v>0</v>
          </cell>
          <cell r="E1884">
            <v>0</v>
          </cell>
          <cell r="F1884">
            <v>0</v>
          </cell>
          <cell r="G1884">
            <v>0</v>
          </cell>
          <cell r="H1884">
            <v>0</v>
          </cell>
          <cell r="I1884">
            <v>0</v>
          </cell>
          <cell r="J1884">
            <v>0</v>
          </cell>
          <cell r="K1884">
            <v>0</v>
          </cell>
        </row>
        <row r="1885">
          <cell r="C1885">
            <v>0</v>
          </cell>
          <cell r="D1885">
            <v>0</v>
          </cell>
          <cell r="E1885">
            <v>0</v>
          </cell>
          <cell r="F1885">
            <v>0</v>
          </cell>
          <cell r="G1885">
            <v>0</v>
          </cell>
          <cell r="H1885">
            <v>0</v>
          </cell>
          <cell r="I1885">
            <v>0</v>
          </cell>
          <cell r="J1885">
            <v>0</v>
          </cell>
          <cell r="K1885">
            <v>0</v>
          </cell>
        </row>
        <row r="1886">
          <cell r="C1886">
            <v>0</v>
          </cell>
          <cell r="D1886">
            <v>0</v>
          </cell>
          <cell r="E1886">
            <v>0</v>
          </cell>
          <cell r="F1886">
            <v>0</v>
          </cell>
          <cell r="G1886">
            <v>0</v>
          </cell>
          <cell r="H1886">
            <v>0</v>
          </cell>
          <cell r="I1886">
            <v>0</v>
          </cell>
          <cell r="J1886">
            <v>0</v>
          </cell>
          <cell r="K1886">
            <v>0</v>
          </cell>
        </row>
        <row r="1887">
          <cell r="C1887">
            <v>0</v>
          </cell>
          <cell r="D1887">
            <v>0</v>
          </cell>
          <cell r="E1887">
            <v>0</v>
          </cell>
          <cell r="F1887">
            <v>0</v>
          </cell>
          <cell r="G1887">
            <v>0</v>
          </cell>
          <cell r="H1887">
            <v>0</v>
          </cell>
          <cell r="I1887">
            <v>0</v>
          </cell>
          <cell r="J1887">
            <v>0</v>
          </cell>
          <cell r="K1887">
            <v>0</v>
          </cell>
        </row>
        <row r="1888">
          <cell r="C1888">
            <v>0</v>
          </cell>
          <cell r="D1888">
            <v>0</v>
          </cell>
          <cell r="E1888">
            <v>0</v>
          </cell>
          <cell r="F1888">
            <v>0</v>
          </cell>
          <cell r="G1888">
            <v>0</v>
          </cell>
          <cell r="H1888">
            <v>0</v>
          </cell>
          <cell r="I1888">
            <v>0</v>
          </cell>
          <cell r="J1888">
            <v>0</v>
          </cell>
          <cell r="K1888">
            <v>0</v>
          </cell>
        </row>
        <row r="1889">
          <cell r="C1889">
            <v>0</v>
          </cell>
          <cell r="D1889">
            <v>0</v>
          </cell>
          <cell r="E1889">
            <v>0</v>
          </cell>
          <cell r="F1889">
            <v>0</v>
          </cell>
          <cell r="G1889">
            <v>0</v>
          </cell>
          <cell r="H1889">
            <v>0</v>
          </cell>
          <cell r="I1889">
            <v>0</v>
          </cell>
          <cell r="J1889">
            <v>0</v>
          </cell>
          <cell r="K1889">
            <v>0</v>
          </cell>
        </row>
        <row r="1890">
          <cell r="C1890">
            <v>0</v>
          </cell>
          <cell r="D1890">
            <v>0</v>
          </cell>
          <cell r="E1890">
            <v>0</v>
          </cell>
          <cell r="F1890">
            <v>0</v>
          </cell>
          <cell r="G1890">
            <v>0</v>
          </cell>
          <cell r="H1890">
            <v>0</v>
          </cell>
          <cell r="I1890">
            <v>0</v>
          </cell>
          <cell r="J1890">
            <v>0</v>
          </cell>
          <cell r="K1890">
            <v>0</v>
          </cell>
        </row>
        <row r="1891">
          <cell r="C1891">
            <v>0</v>
          </cell>
          <cell r="D1891">
            <v>0</v>
          </cell>
          <cell r="E1891">
            <v>0</v>
          </cell>
          <cell r="F1891">
            <v>0</v>
          </cell>
          <cell r="G1891">
            <v>0</v>
          </cell>
          <cell r="H1891">
            <v>0</v>
          </cell>
          <cell r="I1891">
            <v>0</v>
          </cell>
          <cell r="J1891">
            <v>0</v>
          </cell>
          <cell r="K1891">
            <v>0</v>
          </cell>
        </row>
        <row r="1892">
          <cell r="C1892">
            <v>0</v>
          </cell>
          <cell r="D1892">
            <v>0</v>
          </cell>
          <cell r="E1892">
            <v>0</v>
          </cell>
          <cell r="F1892">
            <v>0</v>
          </cell>
          <cell r="G1892">
            <v>0</v>
          </cell>
          <cell r="H1892">
            <v>0</v>
          </cell>
          <cell r="I1892">
            <v>0</v>
          </cell>
          <cell r="J1892">
            <v>0</v>
          </cell>
          <cell r="K1892">
            <v>0</v>
          </cell>
        </row>
        <row r="1893">
          <cell r="C1893">
            <v>0</v>
          </cell>
          <cell r="D1893">
            <v>0</v>
          </cell>
          <cell r="E1893">
            <v>0</v>
          </cell>
          <cell r="F1893">
            <v>0</v>
          </cell>
          <cell r="G1893">
            <v>0</v>
          </cell>
          <cell r="H1893">
            <v>0</v>
          </cell>
          <cell r="I1893">
            <v>0</v>
          </cell>
          <cell r="J1893">
            <v>0</v>
          </cell>
          <cell r="K1893">
            <v>0</v>
          </cell>
        </row>
        <row r="1894">
          <cell r="C1894">
            <v>0</v>
          </cell>
          <cell r="D1894">
            <v>0</v>
          </cell>
          <cell r="E1894">
            <v>0</v>
          </cell>
          <cell r="F1894">
            <v>0</v>
          </cell>
          <cell r="G1894">
            <v>0</v>
          </cell>
          <cell r="H1894">
            <v>0</v>
          </cell>
          <cell r="I1894">
            <v>0</v>
          </cell>
          <cell r="J1894">
            <v>0</v>
          </cell>
          <cell r="K1894">
            <v>0</v>
          </cell>
        </row>
        <row r="1895">
          <cell r="C1895">
            <v>0</v>
          </cell>
          <cell r="D1895">
            <v>0</v>
          </cell>
          <cell r="E1895">
            <v>0</v>
          </cell>
          <cell r="F1895">
            <v>0</v>
          </cell>
          <cell r="G1895">
            <v>0</v>
          </cell>
          <cell r="H1895">
            <v>0</v>
          </cell>
          <cell r="I1895">
            <v>0</v>
          </cell>
          <cell r="J1895">
            <v>0</v>
          </cell>
          <cell r="K1895">
            <v>0</v>
          </cell>
        </row>
        <row r="1896">
          <cell r="C1896">
            <v>0</v>
          </cell>
          <cell r="D1896">
            <v>0</v>
          </cell>
          <cell r="E1896">
            <v>0</v>
          </cell>
          <cell r="F1896">
            <v>0</v>
          </cell>
          <cell r="G1896">
            <v>0</v>
          </cell>
          <cell r="H1896">
            <v>0</v>
          </cell>
          <cell r="I1896">
            <v>0</v>
          </cell>
          <cell r="J1896">
            <v>0</v>
          </cell>
          <cell r="K1896">
            <v>0</v>
          </cell>
        </row>
        <row r="1897">
          <cell r="C1897">
            <v>0</v>
          </cell>
          <cell r="D1897">
            <v>0</v>
          </cell>
          <cell r="E1897">
            <v>0</v>
          </cell>
          <cell r="F1897">
            <v>0</v>
          </cell>
          <cell r="G1897">
            <v>0</v>
          </cell>
          <cell r="H1897">
            <v>0</v>
          </cell>
          <cell r="I1897">
            <v>0</v>
          </cell>
          <cell r="J1897">
            <v>0</v>
          </cell>
          <cell r="K1897">
            <v>0</v>
          </cell>
        </row>
        <row r="1898">
          <cell r="C1898">
            <v>0</v>
          </cell>
          <cell r="D1898">
            <v>0</v>
          </cell>
          <cell r="E1898">
            <v>0</v>
          </cell>
          <cell r="F1898">
            <v>0</v>
          </cell>
          <cell r="G1898">
            <v>0</v>
          </cell>
          <cell r="H1898">
            <v>0</v>
          </cell>
          <cell r="I1898">
            <v>0</v>
          </cell>
          <cell r="J1898">
            <v>0</v>
          </cell>
          <cell r="K1898">
            <v>0</v>
          </cell>
        </row>
        <row r="1899">
          <cell r="C1899">
            <v>0</v>
          </cell>
          <cell r="D1899">
            <v>0</v>
          </cell>
          <cell r="E1899">
            <v>0</v>
          </cell>
          <cell r="F1899">
            <v>0</v>
          </cell>
          <cell r="G1899">
            <v>0</v>
          </cell>
          <cell r="H1899">
            <v>0</v>
          </cell>
          <cell r="I1899">
            <v>0</v>
          </cell>
          <cell r="J1899">
            <v>0</v>
          </cell>
          <cell r="K1899">
            <v>0</v>
          </cell>
        </row>
        <row r="1900">
          <cell r="C1900">
            <v>0</v>
          </cell>
          <cell r="D1900">
            <v>0</v>
          </cell>
          <cell r="E1900">
            <v>0</v>
          </cell>
          <cell r="F1900">
            <v>0</v>
          </cell>
          <cell r="G1900">
            <v>0</v>
          </cell>
          <cell r="H1900">
            <v>0</v>
          </cell>
          <cell r="I1900">
            <v>0</v>
          </cell>
          <cell r="J1900">
            <v>0</v>
          </cell>
          <cell r="K1900">
            <v>0</v>
          </cell>
        </row>
        <row r="1901">
          <cell r="C1901">
            <v>0</v>
          </cell>
          <cell r="D1901">
            <v>0</v>
          </cell>
          <cell r="E1901">
            <v>0</v>
          </cell>
          <cell r="F1901">
            <v>0</v>
          </cell>
          <cell r="G1901">
            <v>0</v>
          </cell>
          <cell r="H1901">
            <v>0</v>
          </cell>
          <cell r="I1901">
            <v>0</v>
          </cell>
          <cell r="J1901">
            <v>0</v>
          </cell>
          <cell r="K1901">
            <v>0</v>
          </cell>
        </row>
        <row r="1902">
          <cell r="C1902">
            <v>0</v>
          </cell>
          <cell r="D1902">
            <v>0</v>
          </cell>
          <cell r="E1902">
            <v>0</v>
          </cell>
          <cell r="F1902">
            <v>0</v>
          </cell>
          <cell r="G1902">
            <v>0</v>
          </cell>
          <cell r="H1902">
            <v>0</v>
          </cell>
          <cell r="I1902">
            <v>0</v>
          </cell>
          <cell r="J1902">
            <v>0</v>
          </cell>
          <cell r="K1902">
            <v>0</v>
          </cell>
        </row>
        <row r="1903">
          <cell r="C1903">
            <v>0</v>
          </cell>
          <cell r="D1903">
            <v>0</v>
          </cell>
          <cell r="E1903">
            <v>0</v>
          </cell>
          <cell r="F1903">
            <v>0</v>
          </cell>
          <cell r="G1903">
            <v>0</v>
          </cell>
          <cell r="H1903">
            <v>0</v>
          </cell>
          <cell r="I1903">
            <v>0</v>
          </cell>
          <cell r="J1903">
            <v>0</v>
          </cell>
          <cell r="K1903">
            <v>0</v>
          </cell>
        </row>
        <row r="1904">
          <cell r="C1904">
            <v>0</v>
          </cell>
          <cell r="D1904">
            <v>0</v>
          </cell>
          <cell r="E1904">
            <v>0</v>
          </cell>
          <cell r="F1904">
            <v>0</v>
          </cell>
          <cell r="G1904">
            <v>0</v>
          </cell>
          <cell r="H1904">
            <v>0</v>
          </cell>
          <cell r="I1904">
            <v>0</v>
          </cell>
          <cell r="J1904">
            <v>0</v>
          </cell>
          <cell r="K1904">
            <v>0</v>
          </cell>
        </row>
        <row r="1905">
          <cell r="C1905">
            <v>0</v>
          </cell>
          <cell r="D1905">
            <v>0</v>
          </cell>
          <cell r="E1905">
            <v>0</v>
          </cell>
          <cell r="F1905">
            <v>0</v>
          </cell>
          <cell r="G1905">
            <v>0</v>
          </cell>
          <cell r="H1905">
            <v>0</v>
          </cell>
          <cell r="I1905">
            <v>0</v>
          </cell>
          <cell r="J1905">
            <v>0</v>
          </cell>
          <cell r="K1905">
            <v>0</v>
          </cell>
        </row>
        <row r="1906">
          <cell r="C1906">
            <v>0</v>
          </cell>
          <cell r="D1906">
            <v>0</v>
          </cell>
          <cell r="E1906">
            <v>0</v>
          </cell>
          <cell r="F1906">
            <v>0</v>
          </cell>
          <cell r="G1906">
            <v>0</v>
          </cell>
          <cell r="H1906">
            <v>0</v>
          </cell>
          <cell r="I1906">
            <v>0</v>
          </cell>
          <cell r="J1906">
            <v>0</v>
          </cell>
          <cell r="K1906">
            <v>0</v>
          </cell>
        </row>
        <row r="1907">
          <cell r="C1907">
            <v>0</v>
          </cell>
          <cell r="D1907">
            <v>0</v>
          </cell>
          <cell r="E1907">
            <v>0</v>
          </cell>
          <cell r="F1907">
            <v>0</v>
          </cell>
          <cell r="G1907">
            <v>0</v>
          </cell>
          <cell r="H1907">
            <v>0</v>
          </cell>
          <cell r="I1907">
            <v>0</v>
          </cell>
          <cell r="J1907">
            <v>0</v>
          </cell>
          <cell r="K1907">
            <v>0</v>
          </cell>
        </row>
        <row r="1908">
          <cell r="C1908">
            <v>0</v>
          </cell>
          <cell r="D1908">
            <v>0</v>
          </cell>
          <cell r="E1908">
            <v>0</v>
          </cell>
          <cell r="F1908">
            <v>0</v>
          </cell>
          <cell r="G1908">
            <v>0</v>
          </cell>
          <cell r="H1908">
            <v>0</v>
          </cell>
          <cell r="I1908">
            <v>0</v>
          </cell>
          <cell r="J1908">
            <v>0</v>
          </cell>
          <cell r="K1908">
            <v>0</v>
          </cell>
        </row>
        <row r="1909">
          <cell r="C1909">
            <v>0</v>
          </cell>
          <cell r="D1909">
            <v>0</v>
          </cell>
          <cell r="E1909">
            <v>0</v>
          </cell>
          <cell r="F1909">
            <v>0</v>
          </cell>
          <cell r="G1909">
            <v>0</v>
          </cell>
          <cell r="H1909">
            <v>0</v>
          </cell>
          <cell r="I1909">
            <v>0</v>
          </cell>
          <cell r="J1909">
            <v>0</v>
          </cell>
          <cell r="K1909">
            <v>0</v>
          </cell>
        </row>
        <row r="1910">
          <cell r="C1910">
            <v>0</v>
          </cell>
          <cell r="D1910">
            <v>0</v>
          </cell>
          <cell r="E1910">
            <v>0</v>
          </cell>
          <cell r="F1910">
            <v>0</v>
          </cell>
          <cell r="G1910">
            <v>0</v>
          </cell>
          <cell r="H1910">
            <v>0</v>
          </cell>
          <cell r="I1910">
            <v>0</v>
          </cell>
          <cell r="J1910">
            <v>0</v>
          </cell>
          <cell r="K1910">
            <v>0</v>
          </cell>
        </row>
        <row r="1911">
          <cell r="C1911">
            <v>0</v>
          </cell>
          <cell r="D1911">
            <v>0</v>
          </cell>
          <cell r="E1911">
            <v>0</v>
          </cell>
          <cell r="F1911">
            <v>0</v>
          </cell>
          <cell r="G1911">
            <v>0</v>
          </cell>
          <cell r="H1911">
            <v>0</v>
          </cell>
          <cell r="I1911">
            <v>0</v>
          </cell>
          <cell r="J1911">
            <v>0</v>
          </cell>
          <cell r="K1911">
            <v>0</v>
          </cell>
        </row>
        <row r="1912">
          <cell r="C1912">
            <v>0</v>
          </cell>
          <cell r="D1912">
            <v>0</v>
          </cell>
          <cell r="E1912">
            <v>0</v>
          </cell>
          <cell r="F1912">
            <v>0</v>
          </cell>
          <cell r="G1912">
            <v>0</v>
          </cell>
          <cell r="H1912">
            <v>0</v>
          </cell>
          <cell r="I1912">
            <v>0</v>
          </cell>
          <cell r="J1912">
            <v>0</v>
          </cell>
          <cell r="K1912">
            <v>0</v>
          </cell>
        </row>
        <row r="1913">
          <cell r="C1913">
            <v>0</v>
          </cell>
          <cell r="D1913">
            <v>0</v>
          </cell>
          <cell r="E1913">
            <v>0</v>
          </cell>
          <cell r="F1913">
            <v>0</v>
          </cell>
          <cell r="G1913">
            <v>0</v>
          </cell>
          <cell r="H1913">
            <v>0</v>
          </cell>
          <cell r="I1913">
            <v>0</v>
          </cell>
          <cell r="J1913">
            <v>0</v>
          </cell>
          <cell r="K1913">
            <v>0</v>
          </cell>
        </row>
        <row r="1914">
          <cell r="C1914">
            <v>0</v>
          </cell>
          <cell r="D1914">
            <v>0</v>
          </cell>
          <cell r="E1914">
            <v>0</v>
          </cell>
          <cell r="F1914">
            <v>0</v>
          </cell>
          <cell r="G1914">
            <v>0</v>
          </cell>
          <cell r="H1914">
            <v>0</v>
          </cell>
          <cell r="I1914">
            <v>0</v>
          </cell>
          <cell r="J1914">
            <v>0</v>
          </cell>
          <cell r="K1914">
            <v>0</v>
          </cell>
        </row>
        <row r="1915">
          <cell r="C1915">
            <v>0</v>
          </cell>
          <cell r="D1915">
            <v>0</v>
          </cell>
          <cell r="E1915">
            <v>0</v>
          </cell>
          <cell r="F1915">
            <v>0</v>
          </cell>
          <cell r="G1915">
            <v>0</v>
          </cell>
          <cell r="H1915">
            <v>0</v>
          </cell>
          <cell r="I1915">
            <v>0</v>
          </cell>
          <cell r="J1915">
            <v>0</v>
          </cell>
          <cell r="K1915">
            <v>0</v>
          </cell>
        </row>
        <row r="1916">
          <cell r="C1916">
            <v>0</v>
          </cell>
          <cell r="D1916">
            <v>0</v>
          </cell>
          <cell r="E1916">
            <v>0</v>
          </cell>
          <cell r="F1916">
            <v>0</v>
          </cell>
          <cell r="G1916">
            <v>0</v>
          </cell>
          <cell r="H1916">
            <v>0</v>
          </cell>
          <cell r="I1916">
            <v>0</v>
          </cell>
          <cell r="J1916">
            <v>0</v>
          </cell>
          <cell r="K1916">
            <v>0</v>
          </cell>
        </row>
        <row r="1917">
          <cell r="C1917">
            <v>0</v>
          </cell>
          <cell r="D1917">
            <v>0</v>
          </cell>
          <cell r="E1917">
            <v>0</v>
          </cell>
          <cell r="F1917">
            <v>0</v>
          </cell>
          <cell r="G1917">
            <v>0</v>
          </cell>
          <cell r="H1917">
            <v>0</v>
          </cell>
          <cell r="I1917">
            <v>0</v>
          </cell>
          <cell r="J1917">
            <v>0</v>
          </cell>
          <cell r="K1917">
            <v>0</v>
          </cell>
        </row>
        <row r="1918">
          <cell r="C1918">
            <v>0</v>
          </cell>
          <cell r="D1918">
            <v>0</v>
          </cell>
          <cell r="E1918">
            <v>0</v>
          </cell>
          <cell r="F1918">
            <v>0</v>
          </cell>
          <cell r="G1918">
            <v>0</v>
          </cell>
          <cell r="H1918">
            <v>0</v>
          </cell>
          <cell r="I1918">
            <v>0</v>
          </cell>
          <cell r="J1918">
            <v>0</v>
          </cell>
          <cell r="K1918">
            <v>0</v>
          </cell>
        </row>
        <row r="1919">
          <cell r="C1919">
            <v>0</v>
          </cell>
          <cell r="D1919">
            <v>0</v>
          </cell>
          <cell r="E1919">
            <v>0</v>
          </cell>
          <cell r="F1919">
            <v>0</v>
          </cell>
          <cell r="G1919">
            <v>0</v>
          </cell>
          <cell r="H1919">
            <v>0</v>
          </cell>
          <cell r="I1919">
            <v>0</v>
          </cell>
          <cell r="J1919">
            <v>0</v>
          </cell>
          <cell r="K1919">
            <v>0</v>
          </cell>
        </row>
        <row r="1920">
          <cell r="C1920">
            <v>0</v>
          </cell>
          <cell r="D1920">
            <v>0</v>
          </cell>
          <cell r="E1920">
            <v>0</v>
          </cell>
          <cell r="F1920">
            <v>0</v>
          </cell>
          <cell r="G1920">
            <v>0</v>
          </cell>
          <cell r="H1920">
            <v>0</v>
          </cell>
          <cell r="I1920">
            <v>0</v>
          </cell>
          <cell r="J1920">
            <v>0</v>
          </cell>
          <cell r="K1920">
            <v>0</v>
          </cell>
        </row>
        <row r="1921">
          <cell r="C1921">
            <v>0</v>
          </cell>
          <cell r="D1921">
            <v>0</v>
          </cell>
          <cell r="E1921">
            <v>0</v>
          </cell>
          <cell r="F1921">
            <v>0</v>
          </cell>
          <cell r="G1921">
            <v>0</v>
          </cell>
          <cell r="H1921">
            <v>0</v>
          </cell>
          <cell r="I1921">
            <v>0</v>
          </cell>
          <cell r="J1921">
            <v>0</v>
          </cell>
          <cell r="K1921">
            <v>0</v>
          </cell>
        </row>
        <row r="1922">
          <cell r="C1922">
            <v>0</v>
          </cell>
          <cell r="D1922">
            <v>0</v>
          </cell>
          <cell r="E1922">
            <v>0</v>
          </cell>
          <cell r="F1922">
            <v>0</v>
          </cell>
          <cell r="G1922">
            <v>0</v>
          </cell>
          <cell r="H1922">
            <v>0</v>
          </cell>
          <cell r="I1922">
            <v>0</v>
          </cell>
          <cell r="J1922">
            <v>0</v>
          </cell>
          <cell r="K1922">
            <v>0</v>
          </cell>
        </row>
        <row r="1923">
          <cell r="C1923">
            <v>0</v>
          </cell>
          <cell r="D1923">
            <v>0</v>
          </cell>
          <cell r="E1923">
            <v>0</v>
          </cell>
          <cell r="F1923">
            <v>0</v>
          </cell>
          <cell r="G1923">
            <v>0</v>
          </cell>
          <cell r="H1923">
            <v>0</v>
          </cell>
          <cell r="I1923">
            <v>0</v>
          </cell>
          <cell r="J1923">
            <v>0</v>
          </cell>
          <cell r="K1923">
            <v>0</v>
          </cell>
        </row>
        <row r="1924">
          <cell r="C1924">
            <v>0</v>
          </cell>
          <cell r="D1924">
            <v>0</v>
          </cell>
          <cell r="E1924">
            <v>0</v>
          </cell>
          <cell r="F1924">
            <v>0</v>
          </cell>
          <cell r="G1924">
            <v>0</v>
          </cell>
          <cell r="H1924">
            <v>0</v>
          </cell>
          <cell r="I1924">
            <v>0</v>
          </cell>
          <cell r="J1924">
            <v>0</v>
          </cell>
          <cell r="K1924">
            <v>0</v>
          </cell>
        </row>
        <row r="1925">
          <cell r="C1925">
            <v>0</v>
          </cell>
          <cell r="D1925">
            <v>0</v>
          </cell>
          <cell r="E1925">
            <v>0</v>
          </cell>
          <cell r="F1925">
            <v>0</v>
          </cell>
          <cell r="G1925">
            <v>0</v>
          </cell>
          <cell r="H1925">
            <v>0</v>
          </cell>
          <cell r="I1925">
            <v>0</v>
          </cell>
          <cell r="J1925">
            <v>0</v>
          </cell>
          <cell r="K1925">
            <v>0</v>
          </cell>
        </row>
        <row r="1926">
          <cell r="C1926">
            <v>0</v>
          </cell>
          <cell r="D1926">
            <v>0</v>
          </cell>
          <cell r="E1926">
            <v>0</v>
          </cell>
          <cell r="F1926">
            <v>0</v>
          </cell>
          <cell r="G1926">
            <v>0</v>
          </cell>
          <cell r="H1926">
            <v>0</v>
          </cell>
          <cell r="I1926">
            <v>0</v>
          </cell>
          <cell r="J1926">
            <v>0</v>
          </cell>
          <cell r="K1926">
            <v>0</v>
          </cell>
        </row>
        <row r="1927">
          <cell r="C1927">
            <v>0</v>
          </cell>
          <cell r="D1927">
            <v>0</v>
          </cell>
          <cell r="E1927">
            <v>0</v>
          </cell>
          <cell r="F1927">
            <v>0</v>
          </cell>
          <cell r="G1927">
            <v>0</v>
          </cell>
          <cell r="H1927">
            <v>0</v>
          </cell>
          <cell r="I1927">
            <v>0</v>
          </cell>
          <cell r="J1927">
            <v>0</v>
          </cell>
          <cell r="K1927">
            <v>0</v>
          </cell>
        </row>
        <row r="1928">
          <cell r="C1928">
            <v>0</v>
          </cell>
          <cell r="D1928">
            <v>0</v>
          </cell>
          <cell r="E1928">
            <v>0</v>
          </cell>
          <cell r="F1928">
            <v>0</v>
          </cell>
          <cell r="G1928">
            <v>0</v>
          </cell>
          <cell r="H1928">
            <v>0</v>
          </cell>
          <cell r="I1928">
            <v>0</v>
          </cell>
          <cell r="J1928">
            <v>0</v>
          </cell>
          <cell r="K1928">
            <v>0</v>
          </cell>
        </row>
        <row r="1929">
          <cell r="C1929">
            <v>0</v>
          </cell>
          <cell r="D1929">
            <v>0</v>
          </cell>
          <cell r="E1929">
            <v>0</v>
          </cell>
          <cell r="F1929">
            <v>0</v>
          </cell>
          <cell r="G1929">
            <v>0</v>
          </cell>
          <cell r="H1929">
            <v>0</v>
          </cell>
          <cell r="I1929">
            <v>0</v>
          </cell>
          <cell r="J1929">
            <v>0</v>
          </cell>
          <cell r="K1929">
            <v>0</v>
          </cell>
        </row>
        <row r="1930">
          <cell r="C1930">
            <v>0</v>
          </cell>
          <cell r="D1930">
            <v>0</v>
          </cell>
          <cell r="E1930">
            <v>0</v>
          </cell>
          <cell r="F1930">
            <v>0</v>
          </cell>
          <cell r="G1930">
            <v>0</v>
          </cell>
          <cell r="H1930">
            <v>0</v>
          </cell>
          <cell r="I1930">
            <v>0</v>
          </cell>
          <cell r="J1930">
            <v>0</v>
          </cell>
          <cell r="K1930">
            <v>0</v>
          </cell>
        </row>
        <row r="1931">
          <cell r="C1931">
            <v>0</v>
          </cell>
          <cell r="D1931">
            <v>0</v>
          </cell>
          <cell r="E1931">
            <v>0</v>
          </cell>
          <cell r="F1931">
            <v>0</v>
          </cell>
          <cell r="G1931">
            <v>0</v>
          </cell>
          <cell r="H1931">
            <v>0</v>
          </cell>
          <cell r="I1931">
            <v>0</v>
          </cell>
          <cell r="J1931">
            <v>0</v>
          </cell>
          <cell r="K1931">
            <v>0</v>
          </cell>
        </row>
        <row r="1932">
          <cell r="C1932">
            <v>0</v>
          </cell>
          <cell r="D1932">
            <v>0</v>
          </cell>
          <cell r="E1932">
            <v>0</v>
          </cell>
          <cell r="F1932">
            <v>0</v>
          </cell>
          <cell r="G1932">
            <v>0</v>
          </cell>
          <cell r="H1932">
            <v>0</v>
          </cell>
          <cell r="I1932">
            <v>0</v>
          </cell>
          <cell r="J1932">
            <v>0</v>
          </cell>
          <cell r="K1932">
            <v>0</v>
          </cell>
        </row>
        <row r="1933">
          <cell r="C1933">
            <v>0</v>
          </cell>
          <cell r="D1933">
            <v>0</v>
          </cell>
          <cell r="E1933">
            <v>0</v>
          </cell>
          <cell r="F1933">
            <v>0</v>
          </cell>
          <cell r="G1933">
            <v>0</v>
          </cell>
          <cell r="H1933">
            <v>0</v>
          </cell>
          <cell r="I1933">
            <v>0</v>
          </cell>
          <cell r="J1933">
            <v>0</v>
          </cell>
          <cell r="K1933">
            <v>0</v>
          </cell>
        </row>
        <row r="1934">
          <cell r="C1934">
            <v>0</v>
          </cell>
          <cell r="D1934">
            <v>0</v>
          </cell>
          <cell r="E1934">
            <v>0</v>
          </cell>
          <cell r="F1934">
            <v>0</v>
          </cell>
          <cell r="G1934">
            <v>0</v>
          </cell>
          <cell r="H1934">
            <v>0</v>
          </cell>
          <cell r="I1934">
            <v>0</v>
          </cell>
          <cell r="J1934">
            <v>0</v>
          </cell>
          <cell r="K1934">
            <v>0</v>
          </cell>
        </row>
        <row r="1935">
          <cell r="C1935">
            <v>0</v>
          </cell>
          <cell r="D1935">
            <v>0</v>
          </cell>
          <cell r="E1935">
            <v>0</v>
          </cell>
          <cell r="F1935">
            <v>0</v>
          </cell>
          <cell r="G1935">
            <v>0</v>
          </cell>
          <cell r="H1935">
            <v>0</v>
          </cell>
          <cell r="I1935">
            <v>0</v>
          </cell>
          <cell r="J1935">
            <v>0</v>
          </cell>
          <cell r="K1935">
            <v>0</v>
          </cell>
        </row>
        <row r="1936">
          <cell r="C1936">
            <v>0</v>
          </cell>
          <cell r="D1936">
            <v>0</v>
          </cell>
          <cell r="E1936">
            <v>0</v>
          </cell>
          <cell r="F1936">
            <v>0</v>
          </cell>
          <cell r="G1936">
            <v>0</v>
          </cell>
          <cell r="H1936">
            <v>0</v>
          </cell>
          <cell r="I1936">
            <v>0</v>
          </cell>
          <cell r="J1936">
            <v>0</v>
          </cell>
          <cell r="K1936">
            <v>0</v>
          </cell>
        </row>
        <row r="1937">
          <cell r="C1937">
            <v>0</v>
          </cell>
          <cell r="D1937">
            <v>0</v>
          </cell>
          <cell r="E1937">
            <v>0</v>
          </cell>
          <cell r="F1937">
            <v>0</v>
          </cell>
          <cell r="G1937">
            <v>0</v>
          </cell>
          <cell r="H1937">
            <v>0</v>
          </cell>
          <cell r="I1937">
            <v>0</v>
          </cell>
          <cell r="J1937">
            <v>0</v>
          </cell>
          <cell r="K1937">
            <v>0</v>
          </cell>
        </row>
        <row r="1938">
          <cell r="C1938">
            <v>0</v>
          </cell>
          <cell r="D1938">
            <v>0</v>
          </cell>
          <cell r="E1938">
            <v>0</v>
          </cell>
          <cell r="F1938">
            <v>0</v>
          </cell>
          <cell r="G1938">
            <v>0</v>
          </cell>
          <cell r="H1938">
            <v>0</v>
          </cell>
          <cell r="I1938">
            <v>0</v>
          </cell>
          <cell r="J1938">
            <v>0</v>
          </cell>
          <cell r="K1938">
            <v>0</v>
          </cell>
        </row>
        <row r="1939">
          <cell r="C1939">
            <v>0</v>
          </cell>
          <cell r="D1939">
            <v>0</v>
          </cell>
          <cell r="E1939">
            <v>0</v>
          </cell>
          <cell r="F1939">
            <v>0</v>
          </cell>
          <cell r="G1939">
            <v>0</v>
          </cell>
          <cell r="H1939">
            <v>0</v>
          </cell>
          <cell r="I1939">
            <v>0</v>
          </cell>
          <cell r="J1939">
            <v>0</v>
          </cell>
          <cell r="K1939">
            <v>0</v>
          </cell>
        </row>
        <row r="1940">
          <cell r="C1940">
            <v>0</v>
          </cell>
          <cell r="D1940">
            <v>0</v>
          </cell>
          <cell r="E1940">
            <v>0</v>
          </cell>
          <cell r="F1940">
            <v>0</v>
          </cell>
          <cell r="G1940">
            <v>0</v>
          </cell>
          <cell r="H1940">
            <v>0</v>
          </cell>
          <cell r="I1940">
            <v>0</v>
          </cell>
          <cell r="J1940">
            <v>0</v>
          </cell>
          <cell r="K1940">
            <v>0</v>
          </cell>
        </row>
        <row r="1941">
          <cell r="C1941">
            <v>0</v>
          </cell>
          <cell r="D1941">
            <v>0</v>
          </cell>
          <cell r="E1941">
            <v>0</v>
          </cell>
          <cell r="F1941">
            <v>0</v>
          </cell>
          <cell r="G1941">
            <v>0</v>
          </cell>
          <cell r="H1941">
            <v>0</v>
          </cell>
          <cell r="I1941">
            <v>0</v>
          </cell>
          <cell r="J1941">
            <v>0</v>
          </cell>
          <cell r="K1941">
            <v>0</v>
          </cell>
        </row>
        <row r="1942">
          <cell r="C1942">
            <v>0</v>
          </cell>
          <cell r="D1942">
            <v>0</v>
          </cell>
          <cell r="E1942">
            <v>0</v>
          </cell>
          <cell r="F1942">
            <v>0</v>
          </cell>
          <cell r="G1942">
            <v>0</v>
          </cell>
          <cell r="H1942">
            <v>0</v>
          </cell>
          <cell r="I1942">
            <v>0</v>
          </cell>
          <cell r="J1942">
            <v>0</v>
          </cell>
          <cell r="K1942">
            <v>0</v>
          </cell>
        </row>
        <row r="1943">
          <cell r="C1943">
            <v>0</v>
          </cell>
          <cell r="D1943">
            <v>0</v>
          </cell>
          <cell r="E1943">
            <v>0</v>
          </cell>
          <cell r="F1943">
            <v>0</v>
          </cell>
          <cell r="G1943">
            <v>0</v>
          </cell>
          <cell r="H1943">
            <v>0</v>
          </cell>
          <cell r="I1943">
            <v>0</v>
          </cell>
          <cell r="J1943">
            <v>0</v>
          </cell>
          <cell r="K1943">
            <v>0</v>
          </cell>
        </row>
        <row r="1944">
          <cell r="C1944">
            <v>0</v>
          </cell>
          <cell r="D1944">
            <v>0</v>
          </cell>
          <cell r="E1944">
            <v>0</v>
          </cell>
          <cell r="F1944">
            <v>0</v>
          </cell>
          <cell r="G1944">
            <v>0</v>
          </cell>
          <cell r="H1944">
            <v>0</v>
          </cell>
          <cell r="I1944">
            <v>0</v>
          </cell>
          <cell r="J1944">
            <v>0</v>
          </cell>
          <cell r="K1944">
            <v>0</v>
          </cell>
        </row>
        <row r="1945">
          <cell r="C1945">
            <v>0</v>
          </cell>
          <cell r="D1945">
            <v>0</v>
          </cell>
          <cell r="E1945">
            <v>0</v>
          </cell>
          <cell r="F1945">
            <v>0</v>
          </cell>
          <cell r="G1945">
            <v>0</v>
          </cell>
          <cell r="H1945">
            <v>0</v>
          </cell>
          <cell r="I1945">
            <v>0</v>
          </cell>
          <cell r="J1945">
            <v>0</v>
          </cell>
          <cell r="K1945">
            <v>0</v>
          </cell>
        </row>
        <row r="1946">
          <cell r="C1946">
            <v>0</v>
          </cell>
          <cell r="D1946">
            <v>0</v>
          </cell>
          <cell r="E1946">
            <v>0</v>
          </cell>
          <cell r="F1946">
            <v>0</v>
          </cell>
          <cell r="G1946">
            <v>0</v>
          </cell>
          <cell r="H1946">
            <v>0</v>
          </cell>
          <cell r="I1946">
            <v>0</v>
          </cell>
          <cell r="J1946">
            <v>0</v>
          </cell>
          <cell r="K1946">
            <v>0</v>
          </cell>
        </row>
        <row r="1947">
          <cell r="C1947">
            <v>0</v>
          </cell>
          <cell r="D1947">
            <v>0</v>
          </cell>
          <cell r="E1947">
            <v>0</v>
          </cell>
          <cell r="F1947">
            <v>0</v>
          </cell>
          <cell r="G1947">
            <v>0</v>
          </cell>
          <cell r="H1947">
            <v>0</v>
          </cell>
          <cell r="I1947">
            <v>0</v>
          </cell>
          <cell r="J1947">
            <v>0</v>
          </cell>
          <cell r="K1947">
            <v>0</v>
          </cell>
        </row>
        <row r="1948">
          <cell r="C1948">
            <v>0</v>
          </cell>
          <cell r="D1948">
            <v>0</v>
          </cell>
          <cell r="E1948">
            <v>0</v>
          </cell>
          <cell r="F1948">
            <v>0</v>
          </cell>
          <cell r="G1948">
            <v>0</v>
          </cell>
          <cell r="H1948">
            <v>0</v>
          </cell>
          <cell r="I1948">
            <v>0</v>
          </cell>
          <cell r="J1948">
            <v>0</v>
          </cell>
          <cell r="K1948">
            <v>0</v>
          </cell>
        </row>
        <row r="1949">
          <cell r="C1949">
            <v>0</v>
          </cell>
          <cell r="D1949">
            <v>0</v>
          </cell>
          <cell r="E1949">
            <v>0</v>
          </cell>
          <cell r="F1949">
            <v>0</v>
          </cell>
          <cell r="G1949">
            <v>0</v>
          </cell>
          <cell r="H1949">
            <v>0</v>
          </cell>
          <cell r="I1949">
            <v>0</v>
          </cell>
          <cell r="J1949">
            <v>0</v>
          </cell>
          <cell r="K1949">
            <v>0</v>
          </cell>
        </row>
        <row r="1950">
          <cell r="C1950">
            <v>0</v>
          </cell>
          <cell r="D1950">
            <v>0</v>
          </cell>
          <cell r="E1950">
            <v>0</v>
          </cell>
          <cell r="F1950">
            <v>0</v>
          </cell>
          <cell r="G1950">
            <v>0</v>
          </cell>
          <cell r="H1950">
            <v>0</v>
          </cell>
          <cell r="I1950">
            <v>0</v>
          </cell>
          <cell r="J1950">
            <v>0</v>
          </cell>
          <cell r="K1950">
            <v>0</v>
          </cell>
        </row>
        <row r="1951">
          <cell r="C1951">
            <v>0</v>
          </cell>
          <cell r="D1951">
            <v>0</v>
          </cell>
          <cell r="E1951">
            <v>0</v>
          </cell>
          <cell r="F1951">
            <v>0</v>
          </cell>
          <cell r="G1951">
            <v>0</v>
          </cell>
          <cell r="H1951">
            <v>0</v>
          </cell>
          <cell r="I1951">
            <v>0</v>
          </cell>
          <cell r="J1951">
            <v>0</v>
          </cell>
          <cell r="K1951">
            <v>0</v>
          </cell>
        </row>
        <row r="1952">
          <cell r="C1952">
            <v>0</v>
          </cell>
          <cell r="D1952">
            <v>0</v>
          </cell>
          <cell r="E1952">
            <v>0</v>
          </cell>
          <cell r="F1952">
            <v>0</v>
          </cell>
          <cell r="G1952">
            <v>0</v>
          </cell>
          <cell r="H1952">
            <v>0</v>
          </cell>
          <cell r="I1952">
            <v>0</v>
          </cell>
          <cell r="J1952">
            <v>0</v>
          </cell>
          <cell r="K1952">
            <v>0</v>
          </cell>
        </row>
        <row r="1953">
          <cell r="C1953">
            <v>0</v>
          </cell>
          <cell r="D1953">
            <v>0</v>
          </cell>
          <cell r="E1953">
            <v>0</v>
          </cell>
          <cell r="F1953">
            <v>0</v>
          </cell>
          <cell r="G1953">
            <v>0</v>
          </cell>
          <cell r="H1953">
            <v>0</v>
          </cell>
          <cell r="I1953">
            <v>0</v>
          </cell>
          <cell r="J1953">
            <v>0</v>
          </cell>
          <cell r="K1953">
            <v>0</v>
          </cell>
        </row>
        <row r="1954">
          <cell r="C1954">
            <v>0</v>
          </cell>
          <cell r="D1954">
            <v>0</v>
          </cell>
          <cell r="E1954">
            <v>0</v>
          </cell>
          <cell r="F1954">
            <v>0</v>
          </cell>
          <cell r="G1954">
            <v>0</v>
          </cell>
          <cell r="H1954">
            <v>0</v>
          </cell>
          <cell r="I1954">
            <v>0</v>
          </cell>
          <cell r="J1954">
            <v>0</v>
          </cell>
          <cell r="K1954">
            <v>0</v>
          </cell>
        </row>
        <row r="1955">
          <cell r="C1955">
            <v>0</v>
          </cell>
          <cell r="D1955">
            <v>0</v>
          </cell>
          <cell r="E1955">
            <v>0</v>
          </cell>
          <cell r="F1955">
            <v>0</v>
          </cell>
          <cell r="G1955">
            <v>0</v>
          </cell>
          <cell r="H1955">
            <v>0</v>
          </cell>
          <cell r="I1955">
            <v>0</v>
          </cell>
          <cell r="J1955">
            <v>0</v>
          </cell>
          <cell r="K1955">
            <v>0</v>
          </cell>
        </row>
        <row r="1956">
          <cell r="C1956">
            <v>0</v>
          </cell>
          <cell r="D1956">
            <v>0</v>
          </cell>
          <cell r="E1956">
            <v>0</v>
          </cell>
          <cell r="F1956">
            <v>0</v>
          </cell>
          <cell r="G1956">
            <v>0</v>
          </cell>
          <cell r="H1956">
            <v>0</v>
          </cell>
          <cell r="I1956">
            <v>0</v>
          </cell>
          <cell r="J1956">
            <v>0</v>
          </cell>
          <cell r="K1956">
            <v>0</v>
          </cell>
        </row>
        <row r="1957">
          <cell r="C1957">
            <v>0</v>
          </cell>
          <cell r="D1957">
            <v>0</v>
          </cell>
          <cell r="E1957">
            <v>0</v>
          </cell>
          <cell r="F1957">
            <v>0</v>
          </cell>
          <cell r="G1957">
            <v>0</v>
          </cell>
          <cell r="H1957">
            <v>0</v>
          </cell>
          <cell r="I1957">
            <v>0</v>
          </cell>
          <cell r="J1957">
            <v>0</v>
          </cell>
          <cell r="K1957">
            <v>0</v>
          </cell>
        </row>
        <row r="1958">
          <cell r="C1958">
            <v>0</v>
          </cell>
          <cell r="D1958">
            <v>0</v>
          </cell>
          <cell r="E1958">
            <v>0</v>
          </cell>
          <cell r="F1958">
            <v>0</v>
          </cell>
          <cell r="G1958">
            <v>0</v>
          </cell>
          <cell r="H1958">
            <v>0</v>
          </cell>
          <cell r="I1958">
            <v>0</v>
          </cell>
          <cell r="J1958">
            <v>0</v>
          </cell>
          <cell r="K1958">
            <v>0</v>
          </cell>
        </row>
        <row r="1959">
          <cell r="C1959">
            <v>0</v>
          </cell>
          <cell r="D1959">
            <v>0</v>
          </cell>
          <cell r="E1959">
            <v>0</v>
          </cell>
          <cell r="F1959">
            <v>0</v>
          </cell>
          <cell r="G1959">
            <v>0</v>
          </cell>
          <cell r="H1959">
            <v>0</v>
          </cell>
          <cell r="I1959">
            <v>0</v>
          </cell>
          <cell r="J1959">
            <v>0</v>
          </cell>
          <cell r="K1959">
            <v>0</v>
          </cell>
        </row>
        <row r="1960">
          <cell r="C1960">
            <v>0</v>
          </cell>
          <cell r="D1960">
            <v>0</v>
          </cell>
          <cell r="E1960">
            <v>0</v>
          </cell>
          <cell r="F1960">
            <v>0</v>
          </cell>
          <cell r="G1960">
            <v>0</v>
          </cell>
          <cell r="H1960">
            <v>0</v>
          </cell>
          <cell r="I1960">
            <v>0</v>
          </cell>
          <cell r="J1960">
            <v>0</v>
          </cell>
          <cell r="K1960">
            <v>0</v>
          </cell>
        </row>
        <row r="1961">
          <cell r="C1961">
            <v>0</v>
          </cell>
          <cell r="D1961">
            <v>0</v>
          </cell>
          <cell r="E1961">
            <v>0</v>
          </cell>
          <cell r="F1961">
            <v>0</v>
          </cell>
          <cell r="G1961">
            <v>0</v>
          </cell>
          <cell r="H1961">
            <v>0</v>
          </cell>
          <cell r="I1961">
            <v>0</v>
          </cell>
          <cell r="J1961">
            <v>0</v>
          </cell>
          <cell r="K1961">
            <v>0</v>
          </cell>
        </row>
        <row r="1962">
          <cell r="C1962">
            <v>0</v>
          </cell>
          <cell r="D1962">
            <v>0</v>
          </cell>
          <cell r="E1962">
            <v>0</v>
          </cell>
          <cell r="F1962">
            <v>0</v>
          </cell>
          <cell r="G1962">
            <v>0</v>
          </cell>
          <cell r="H1962">
            <v>0</v>
          </cell>
          <cell r="I1962">
            <v>0</v>
          </cell>
          <cell r="J1962">
            <v>0</v>
          </cell>
          <cell r="K1962">
            <v>0</v>
          </cell>
        </row>
        <row r="1963">
          <cell r="C1963">
            <v>0</v>
          </cell>
          <cell r="D1963">
            <v>0</v>
          </cell>
          <cell r="E1963">
            <v>0</v>
          </cell>
          <cell r="F1963">
            <v>0</v>
          </cell>
          <cell r="G1963">
            <v>0</v>
          </cell>
          <cell r="H1963">
            <v>0</v>
          </cell>
          <cell r="I1963">
            <v>0</v>
          </cell>
          <cell r="J1963">
            <v>0</v>
          </cell>
          <cell r="K1963">
            <v>0</v>
          </cell>
        </row>
        <row r="1964">
          <cell r="C1964">
            <v>0</v>
          </cell>
          <cell r="D1964">
            <v>0</v>
          </cell>
          <cell r="E1964">
            <v>0</v>
          </cell>
          <cell r="F1964">
            <v>0</v>
          </cell>
          <cell r="G1964">
            <v>0</v>
          </cell>
          <cell r="H1964">
            <v>0</v>
          </cell>
          <cell r="I1964">
            <v>0</v>
          </cell>
          <cell r="J1964">
            <v>0</v>
          </cell>
          <cell r="K1964">
            <v>0</v>
          </cell>
        </row>
        <row r="1965">
          <cell r="C1965">
            <v>0</v>
          </cell>
          <cell r="D1965">
            <v>0</v>
          </cell>
          <cell r="E1965">
            <v>0</v>
          </cell>
          <cell r="F1965">
            <v>0</v>
          </cell>
          <cell r="G1965">
            <v>0</v>
          </cell>
          <cell r="H1965">
            <v>0</v>
          </cell>
          <cell r="I1965">
            <v>0</v>
          </cell>
          <cell r="J1965">
            <v>0</v>
          </cell>
          <cell r="K1965">
            <v>0</v>
          </cell>
        </row>
        <row r="1966">
          <cell r="C1966">
            <v>0</v>
          </cell>
          <cell r="D1966">
            <v>0</v>
          </cell>
          <cell r="E1966">
            <v>0</v>
          </cell>
          <cell r="F1966">
            <v>0</v>
          </cell>
          <cell r="G1966">
            <v>0</v>
          </cell>
          <cell r="H1966">
            <v>0</v>
          </cell>
          <cell r="I1966">
            <v>0</v>
          </cell>
          <cell r="J1966">
            <v>0</v>
          </cell>
          <cell r="K1966">
            <v>0</v>
          </cell>
        </row>
        <row r="1967">
          <cell r="C1967">
            <v>0</v>
          </cell>
          <cell r="D1967">
            <v>0</v>
          </cell>
          <cell r="E1967">
            <v>0</v>
          </cell>
          <cell r="F1967">
            <v>0</v>
          </cell>
          <cell r="G1967">
            <v>0</v>
          </cell>
          <cell r="H1967">
            <v>0</v>
          </cell>
          <cell r="I1967">
            <v>0</v>
          </cell>
          <cell r="J1967">
            <v>0</v>
          </cell>
          <cell r="K1967">
            <v>0</v>
          </cell>
        </row>
        <row r="1968">
          <cell r="C1968">
            <v>0</v>
          </cell>
          <cell r="D1968">
            <v>0</v>
          </cell>
          <cell r="E1968">
            <v>0</v>
          </cell>
          <cell r="F1968">
            <v>0</v>
          </cell>
          <cell r="G1968">
            <v>0</v>
          </cell>
          <cell r="H1968">
            <v>0</v>
          </cell>
          <cell r="I1968">
            <v>0</v>
          </cell>
          <cell r="J1968">
            <v>0</v>
          </cell>
          <cell r="K1968">
            <v>0</v>
          </cell>
        </row>
        <row r="1969">
          <cell r="C1969">
            <v>0</v>
          </cell>
          <cell r="D1969">
            <v>0</v>
          </cell>
          <cell r="E1969">
            <v>0</v>
          </cell>
          <cell r="F1969">
            <v>0</v>
          </cell>
          <cell r="G1969">
            <v>0</v>
          </cell>
          <cell r="H1969">
            <v>0</v>
          </cell>
          <cell r="I1969">
            <v>0</v>
          </cell>
          <cell r="J1969">
            <v>0</v>
          </cell>
          <cell r="K1969">
            <v>0</v>
          </cell>
        </row>
        <row r="1970">
          <cell r="C1970">
            <v>0</v>
          </cell>
          <cell r="D1970">
            <v>0</v>
          </cell>
          <cell r="E1970">
            <v>0</v>
          </cell>
          <cell r="F1970">
            <v>0</v>
          </cell>
          <cell r="G1970">
            <v>0</v>
          </cell>
          <cell r="H1970">
            <v>0</v>
          </cell>
          <cell r="I1970">
            <v>0</v>
          </cell>
          <cell r="J1970">
            <v>0</v>
          </cell>
          <cell r="K1970">
            <v>0</v>
          </cell>
        </row>
        <row r="1971">
          <cell r="C1971">
            <v>0</v>
          </cell>
          <cell r="D1971">
            <v>0</v>
          </cell>
          <cell r="E1971">
            <v>0</v>
          </cell>
          <cell r="F1971">
            <v>0</v>
          </cell>
          <cell r="G1971">
            <v>0</v>
          </cell>
          <cell r="H1971">
            <v>0</v>
          </cell>
          <cell r="I1971">
            <v>0</v>
          </cell>
          <cell r="J1971">
            <v>0</v>
          </cell>
          <cell r="K1971">
            <v>0</v>
          </cell>
        </row>
        <row r="1972">
          <cell r="C1972">
            <v>0</v>
          </cell>
          <cell r="D1972">
            <v>0</v>
          </cell>
          <cell r="E1972">
            <v>0</v>
          </cell>
          <cell r="F1972">
            <v>0</v>
          </cell>
          <cell r="G1972">
            <v>0</v>
          </cell>
          <cell r="H1972">
            <v>0</v>
          </cell>
          <cell r="I1972">
            <v>0</v>
          </cell>
          <cell r="J1972">
            <v>0</v>
          </cell>
          <cell r="K1972">
            <v>0</v>
          </cell>
        </row>
        <row r="1973">
          <cell r="C1973">
            <v>0</v>
          </cell>
          <cell r="D1973">
            <v>0</v>
          </cell>
          <cell r="E1973">
            <v>0</v>
          </cell>
          <cell r="F1973">
            <v>0</v>
          </cell>
          <cell r="G1973">
            <v>0</v>
          </cell>
          <cell r="H1973">
            <v>0</v>
          </cell>
          <cell r="I1973">
            <v>0</v>
          </cell>
          <cell r="J1973">
            <v>0</v>
          </cell>
          <cell r="K1973">
            <v>0</v>
          </cell>
        </row>
        <row r="1974">
          <cell r="C1974">
            <v>0</v>
          </cell>
          <cell r="D1974">
            <v>0</v>
          </cell>
          <cell r="E1974">
            <v>0</v>
          </cell>
          <cell r="F1974">
            <v>0</v>
          </cell>
          <cell r="G1974">
            <v>0</v>
          </cell>
          <cell r="H1974">
            <v>0</v>
          </cell>
          <cell r="I1974">
            <v>0</v>
          </cell>
          <cell r="J1974">
            <v>0</v>
          </cell>
          <cell r="K1974">
            <v>0</v>
          </cell>
        </row>
        <row r="1975">
          <cell r="C1975">
            <v>0</v>
          </cell>
          <cell r="D1975">
            <v>0</v>
          </cell>
          <cell r="E1975">
            <v>0</v>
          </cell>
          <cell r="F1975">
            <v>0</v>
          </cell>
          <cell r="G1975">
            <v>0</v>
          </cell>
          <cell r="H1975">
            <v>0</v>
          </cell>
          <cell r="I1975">
            <v>0</v>
          </cell>
          <cell r="J1975">
            <v>0</v>
          </cell>
          <cell r="K1975">
            <v>0</v>
          </cell>
        </row>
        <row r="1976">
          <cell r="C1976">
            <v>0</v>
          </cell>
          <cell r="D1976">
            <v>0</v>
          </cell>
          <cell r="E1976">
            <v>0</v>
          </cell>
          <cell r="F1976">
            <v>0</v>
          </cell>
          <cell r="G1976">
            <v>0</v>
          </cell>
          <cell r="H1976">
            <v>0</v>
          </cell>
          <cell r="I1976">
            <v>0</v>
          </cell>
          <cell r="J1976">
            <v>0</v>
          </cell>
          <cell r="K1976">
            <v>0</v>
          </cell>
        </row>
        <row r="1977">
          <cell r="C1977">
            <v>0</v>
          </cell>
          <cell r="D1977">
            <v>0</v>
          </cell>
          <cell r="E1977">
            <v>0</v>
          </cell>
          <cell r="F1977">
            <v>0</v>
          </cell>
          <cell r="G1977">
            <v>0</v>
          </cell>
          <cell r="H1977">
            <v>0</v>
          </cell>
          <cell r="I1977">
            <v>0</v>
          </cell>
          <cell r="J1977">
            <v>0</v>
          </cell>
          <cell r="K1977">
            <v>0</v>
          </cell>
        </row>
        <row r="1978">
          <cell r="C1978">
            <v>0</v>
          </cell>
          <cell r="D1978">
            <v>0</v>
          </cell>
          <cell r="E1978">
            <v>0</v>
          </cell>
          <cell r="F1978">
            <v>0</v>
          </cell>
          <cell r="G1978">
            <v>0</v>
          </cell>
          <cell r="H1978">
            <v>0</v>
          </cell>
          <cell r="I1978">
            <v>0</v>
          </cell>
          <cell r="J1978">
            <v>0</v>
          </cell>
          <cell r="K1978">
            <v>0</v>
          </cell>
        </row>
        <row r="1979">
          <cell r="C1979">
            <v>0</v>
          </cell>
          <cell r="D1979">
            <v>0</v>
          </cell>
          <cell r="E1979">
            <v>0</v>
          </cell>
          <cell r="F1979">
            <v>0</v>
          </cell>
          <cell r="G1979">
            <v>0</v>
          </cell>
          <cell r="H1979">
            <v>0</v>
          </cell>
          <cell r="I1979">
            <v>0</v>
          </cell>
          <cell r="J1979">
            <v>0</v>
          </cell>
          <cell r="K1979">
            <v>0</v>
          </cell>
        </row>
        <row r="1980">
          <cell r="C1980">
            <v>0</v>
          </cell>
          <cell r="D1980">
            <v>0</v>
          </cell>
          <cell r="E1980">
            <v>0</v>
          </cell>
          <cell r="F1980">
            <v>0</v>
          </cell>
          <cell r="G1980">
            <v>0</v>
          </cell>
          <cell r="H1980">
            <v>0</v>
          </cell>
          <cell r="I1980">
            <v>0</v>
          </cell>
          <cell r="J1980">
            <v>0</v>
          </cell>
          <cell r="K1980">
            <v>0</v>
          </cell>
        </row>
        <row r="1981">
          <cell r="C1981">
            <v>0</v>
          </cell>
          <cell r="D1981">
            <v>0</v>
          </cell>
          <cell r="E1981">
            <v>0</v>
          </cell>
          <cell r="F1981">
            <v>0</v>
          </cell>
          <cell r="G1981">
            <v>0</v>
          </cell>
          <cell r="H1981">
            <v>0</v>
          </cell>
          <cell r="I1981">
            <v>0</v>
          </cell>
          <cell r="J1981">
            <v>0</v>
          </cell>
          <cell r="K1981">
            <v>0</v>
          </cell>
        </row>
        <row r="1982">
          <cell r="C1982">
            <v>0</v>
          </cell>
          <cell r="D1982">
            <v>0</v>
          </cell>
          <cell r="E1982">
            <v>0</v>
          </cell>
          <cell r="F1982">
            <v>0</v>
          </cell>
          <cell r="G1982">
            <v>0</v>
          </cell>
          <cell r="H1982">
            <v>0</v>
          </cell>
          <cell r="I1982">
            <v>0</v>
          </cell>
          <cell r="J1982">
            <v>0</v>
          </cell>
          <cell r="K1982">
            <v>0</v>
          </cell>
        </row>
        <row r="1983">
          <cell r="C1983">
            <v>0</v>
          </cell>
          <cell r="D1983">
            <v>0</v>
          </cell>
          <cell r="E1983">
            <v>0</v>
          </cell>
          <cell r="F1983">
            <v>0</v>
          </cell>
          <cell r="G1983">
            <v>0</v>
          </cell>
          <cell r="H1983">
            <v>0</v>
          </cell>
          <cell r="I1983">
            <v>0</v>
          </cell>
          <cell r="J1983">
            <v>0</v>
          </cell>
          <cell r="K1983">
            <v>0</v>
          </cell>
        </row>
        <row r="1984">
          <cell r="C1984">
            <v>0</v>
          </cell>
          <cell r="D1984">
            <v>0</v>
          </cell>
          <cell r="E1984">
            <v>0</v>
          </cell>
          <cell r="F1984">
            <v>0</v>
          </cell>
          <cell r="G1984">
            <v>0</v>
          </cell>
          <cell r="H1984">
            <v>0</v>
          </cell>
          <cell r="I1984">
            <v>0</v>
          </cell>
          <cell r="J1984">
            <v>0</v>
          </cell>
          <cell r="K1984">
            <v>0</v>
          </cell>
        </row>
        <row r="1985">
          <cell r="C1985">
            <v>0</v>
          </cell>
          <cell r="D1985">
            <v>0</v>
          </cell>
          <cell r="E1985">
            <v>0</v>
          </cell>
          <cell r="F1985">
            <v>0</v>
          </cell>
          <cell r="G1985">
            <v>0</v>
          </cell>
          <cell r="H1985">
            <v>0</v>
          </cell>
          <cell r="I1985">
            <v>0</v>
          </cell>
          <cell r="J1985">
            <v>0</v>
          </cell>
          <cell r="K1985">
            <v>0</v>
          </cell>
        </row>
        <row r="1986">
          <cell r="C1986">
            <v>0</v>
          </cell>
          <cell r="D1986">
            <v>0</v>
          </cell>
          <cell r="E1986">
            <v>0</v>
          </cell>
          <cell r="F1986">
            <v>0</v>
          </cell>
          <cell r="G1986">
            <v>0</v>
          </cell>
          <cell r="H1986">
            <v>0</v>
          </cell>
          <cell r="I1986">
            <v>0</v>
          </cell>
          <cell r="J1986">
            <v>0</v>
          </cell>
          <cell r="K1986">
            <v>0</v>
          </cell>
        </row>
        <row r="1987">
          <cell r="C1987">
            <v>0</v>
          </cell>
          <cell r="D1987">
            <v>0</v>
          </cell>
          <cell r="E1987">
            <v>0</v>
          </cell>
          <cell r="F1987">
            <v>0</v>
          </cell>
          <cell r="G1987">
            <v>0</v>
          </cell>
          <cell r="H1987">
            <v>0</v>
          </cell>
          <cell r="I1987">
            <v>0</v>
          </cell>
          <cell r="J1987">
            <v>0</v>
          </cell>
          <cell r="K1987">
            <v>0</v>
          </cell>
        </row>
        <row r="1988">
          <cell r="C1988">
            <v>0</v>
          </cell>
          <cell r="D1988">
            <v>0</v>
          </cell>
          <cell r="E1988">
            <v>0</v>
          </cell>
          <cell r="F1988">
            <v>0</v>
          </cell>
          <cell r="G1988">
            <v>0</v>
          </cell>
          <cell r="H1988">
            <v>0</v>
          </cell>
          <cell r="I1988">
            <v>0</v>
          </cell>
          <cell r="J1988">
            <v>0</v>
          </cell>
          <cell r="K1988">
            <v>0</v>
          </cell>
        </row>
        <row r="1989">
          <cell r="C1989">
            <v>0</v>
          </cell>
          <cell r="D1989">
            <v>0</v>
          </cell>
          <cell r="E1989">
            <v>0</v>
          </cell>
          <cell r="F1989">
            <v>0</v>
          </cell>
          <cell r="G1989">
            <v>0</v>
          </cell>
          <cell r="H1989">
            <v>0</v>
          </cell>
          <cell r="I1989">
            <v>0</v>
          </cell>
          <cell r="J1989">
            <v>0</v>
          </cell>
          <cell r="K1989">
            <v>0</v>
          </cell>
        </row>
        <row r="1990">
          <cell r="C1990">
            <v>0</v>
          </cell>
          <cell r="D1990">
            <v>0</v>
          </cell>
          <cell r="E1990">
            <v>0</v>
          </cell>
          <cell r="F1990">
            <v>0</v>
          </cell>
          <cell r="G1990">
            <v>0</v>
          </cell>
          <cell r="H1990">
            <v>0</v>
          </cell>
          <cell r="I1990">
            <v>0</v>
          </cell>
          <cell r="J1990">
            <v>0</v>
          </cell>
          <cell r="K1990">
            <v>0</v>
          </cell>
        </row>
        <row r="1991">
          <cell r="C1991">
            <v>0</v>
          </cell>
          <cell r="D1991">
            <v>0</v>
          </cell>
          <cell r="E1991">
            <v>0</v>
          </cell>
          <cell r="F1991">
            <v>0</v>
          </cell>
          <cell r="G1991">
            <v>0</v>
          </cell>
          <cell r="H1991">
            <v>0</v>
          </cell>
          <cell r="I1991">
            <v>0</v>
          </cell>
          <cell r="J1991">
            <v>0</v>
          </cell>
          <cell r="K1991">
            <v>0</v>
          </cell>
        </row>
        <row r="1992">
          <cell r="C1992">
            <v>0</v>
          </cell>
          <cell r="D1992">
            <v>0</v>
          </cell>
          <cell r="E1992">
            <v>0</v>
          </cell>
          <cell r="F1992">
            <v>0</v>
          </cell>
          <cell r="G1992">
            <v>0</v>
          </cell>
          <cell r="H1992">
            <v>0</v>
          </cell>
          <cell r="I1992">
            <v>0</v>
          </cell>
          <cell r="J1992">
            <v>0</v>
          </cell>
          <cell r="K1992">
            <v>0</v>
          </cell>
        </row>
        <row r="1993">
          <cell r="C1993">
            <v>0</v>
          </cell>
          <cell r="D1993">
            <v>0</v>
          </cell>
          <cell r="E1993">
            <v>0</v>
          </cell>
          <cell r="F1993">
            <v>0</v>
          </cell>
          <cell r="G1993">
            <v>0</v>
          </cell>
          <cell r="H1993">
            <v>0</v>
          </cell>
          <cell r="I1993">
            <v>0</v>
          </cell>
          <cell r="J1993">
            <v>0</v>
          </cell>
          <cell r="K1993">
            <v>0</v>
          </cell>
        </row>
        <row r="1994">
          <cell r="C1994">
            <v>0</v>
          </cell>
          <cell r="D1994">
            <v>0</v>
          </cell>
          <cell r="E1994">
            <v>0</v>
          </cell>
          <cell r="F1994">
            <v>0</v>
          </cell>
          <cell r="G1994">
            <v>0</v>
          </cell>
          <cell r="H1994">
            <v>0</v>
          </cell>
          <cell r="I1994">
            <v>0</v>
          </cell>
          <cell r="J1994">
            <v>0</v>
          </cell>
          <cell r="K1994">
            <v>0</v>
          </cell>
        </row>
        <row r="1995">
          <cell r="C1995">
            <v>0</v>
          </cell>
          <cell r="D1995">
            <v>0</v>
          </cell>
          <cell r="E1995">
            <v>0</v>
          </cell>
          <cell r="F1995">
            <v>0</v>
          </cell>
          <cell r="G1995">
            <v>0</v>
          </cell>
          <cell r="H1995">
            <v>0</v>
          </cell>
          <cell r="I1995">
            <v>0</v>
          </cell>
          <cell r="J1995">
            <v>0</v>
          </cell>
          <cell r="K1995">
            <v>0</v>
          </cell>
        </row>
        <row r="1996">
          <cell r="C1996">
            <v>0</v>
          </cell>
          <cell r="D1996">
            <v>0</v>
          </cell>
          <cell r="E1996">
            <v>0</v>
          </cell>
          <cell r="F1996">
            <v>0</v>
          </cell>
          <cell r="G1996">
            <v>0</v>
          </cell>
          <cell r="H1996">
            <v>0</v>
          </cell>
          <cell r="I1996">
            <v>0</v>
          </cell>
          <cell r="J1996">
            <v>0</v>
          </cell>
          <cell r="K1996">
            <v>0</v>
          </cell>
        </row>
        <row r="1997">
          <cell r="C1997">
            <v>0</v>
          </cell>
          <cell r="D1997">
            <v>0</v>
          </cell>
          <cell r="E1997">
            <v>0</v>
          </cell>
          <cell r="F1997">
            <v>0</v>
          </cell>
          <cell r="G1997">
            <v>0</v>
          </cell>
          <cell r="H1997">
            <v>0</v>
          </cell>
          <cell r="I1997">
            <v>0</v>
          </cell>
          <cell r="J1997">
            <v>0</v>
          </cell>
          <cell r="K1997">
            <v>0</v>
          </cell>
        </row>
        <row r="1998">
          <cell r="C1998">
            <v>0</v>
          </cell>
          <cell r="D1998">
            <v>0</v>
          </cell>
          <cell r="E1998">
            <v>0</v>
          </cell>
          <cell r="F1998">
            <v>0</v>
          </cell>
          <cell r="G1998">
            <v>0</v>
          </cell>
          <cell r="H1998">
            <v>0</v>
          </cell>
          <cell r="I1998">
            <v>0</v>
          </cell>
          <cell r="J1998">
            <v>0</v>
          </cell>
          <cell r="K1998">
            <v>0</v>
          </cell>
        </row>
        <row r="1999">
          <cell r="C1999">
            <v>0</v>
          </cell>
          <cell r="D1999">
            <v>0</v>
          </cell>
          <cell r="E1999">
            <v>0</v>
          </cell>
          <cell r="F1999">
            <v>0</v>
          </cell>
          <cell r="G1999">
            <v>0</v>
          </cell>
          <cell r="H1999">
            <v>0</v>
          </cell>
          <cell r="I1999">
            <v>0</v>
          </cell>
          <cell r="J1999">
            <v>0</v>
          </cell>
          <cell r="K1999">
            <v>0</v>
          </cell>
        </row>
        <row r="2000">
          <cell r="C2000">
            <v>0</v>
          </cell>
          <cell r="D2000">
            <v>0</v>
          </cell>
          <cell r="E2000">
            <v>0</v>
          </cell>
          <cell r="F2000">
            <v>0</v>
          </cell>
          <cell r="G2000">
            <v>0</v>
          </cell>
          <cell r="H2000">
            <v>0</v>
          </cell>
          <cell r="I2000">
            <v>0</v>
          </cell>
          <cell r="J2000">
            <v>0</v>
          </cell>
          <cell r="K2000">
            <v>0</v>
          </cell>
        </row>
        <row r="2001">
          <cell r="C2001">
            <v>0</v>
          </cell>
          <cell r="D2001">
            <v>0</v>
          </cell>
          <cell r="E2001">
            <v>0</v>
          </cell>
          <cell r="F2001">
            <v>0</v>
          </cell>
          <cell r="G2001">
            <v>0</v>
          </cell>
          <cell r="H2001">
            <v>0</v>
          </cell>
          <cell r="I2001">
            <v>0</v>
          </cell>
          <cell r="J2001">
            <v>0</v>
          </cell>
          <cell r="K2001">
            <v>0</v>
          </cell>
        </row>
        <row r="2002">
          <cell r="C2002">
            <v>0</v>
          </cell>
          <cell r="D2002">
            <v>0</v>
          </cell>
          <cell r="E2002">
            <v>0</v>
          </cell>
          <cell r="F2002">
            <v>0</v>
          </cell>
          <cell r="G2002">
            <v>0</v>
          </cell>
          <cell r="H2002">
            <v>0</v>
          </cell>
          <cell r="I2002">
            <v>0</v>
          </cell>
          <cell r="J2002">
            <v>0</v>
          </cell>
          <cell r="K2002">
            <v>0</v>
          </cell>
        </row>
        <row r="2003">
          <cell r="C2003">
            <v>0</v>
          </cell>
          <cell r="D2003">
            <v>0</v>
          </cell>
          <cell r="E2003">
            <v>0</v>
          </cell>
          <cell r="F2003">
            <v>0</v>
          </cell>
          <cell r="G2003">
            <v>0</v>
          </cell>
          <cell r="H2003">
            <v>0</v>
          </cell>
          <cell r="I2003">
            <v>0</v>
          </cell>
          <cell r="J2003">
            <v>0</v>
          </cell>
          <cell r="K2003">
            <v>0</v>
          </cell>
        </row>
        <row r="2004">
          <cell r="C2004">
            <v>0</v>
          </cell>
          <cell r="D2004">
            <v>0</v>
          </cell>
          <cell r="E2004">
            <v>0</v>
          </cell>
          <cell r="F2004">
            <v>0</v>
          </cell>
          <cell r="G2004">
            <v>0</v>
          </cell>
          <cell r="H2004">
            <v>0</v>
          </cell>
          <cell r="I2004">
            <v>0</v>
          </cell>
          <cell r="J2004">
            <v>0</v>
          </cell>
          <cell r="K2004">
            <v>0</v>
          </cell>
        </row>
        <row r="2005">
          <cell r="C2005">
            <v>0</v>
          </cell>
          <cell r="D2005">
            <v>0</v>
          </cell>
          <cell r="E2005">
            <v>0</v>
          </cell>
          <cell r="F2005">
            <v>0</v>
          </cell>
          <cell r="G2005">
            <v>0</v>
          </cell>
          <cell r="H2005">
            <v>0</v>
          </cell>
          <cell r="I2005">
            <v>0</v>
          </cell>
          <cell r="J2005">
            <v>0</v>
          </cell>
          <cell r="K2005">
            <v>0</v>
          </cell>
        </row>
        <row r="2006">
          <cell r="C2006">
            <v>0</v>
          </cell>
          <cell r="D2006">
            <v>0</v>
          </cell>
          <cell r="E2006">
            <v>0</v>
          </cell>
          <cell r="F2006">
            <v>0</v>
          </cell>
          <cell r="G2006">
            <v>0</v>
          </cell>
          <cell r="H2006">
            <v>0</v>
          </cell>
          <cell r="I2006">
            <v>0</v>
          </cell>
          <cell r="J2006">
            <v>0</v>
          </cell>
          <cell r="K2006">
            <v>0</v>
          </cell>
        </row>
        <row r="2007">
          <cell r="C2007">
            <v>0</v>
          </cell>
          <cell r="D2007">
            <v>0</v>
          </cell>
          <cell r="E2007">
            <v>0</v>
          </cell>
          <cell r="F2007">
            <v>0</v>
          </cell>
          <cell r="G2007">
            <v>0</v>
          </cell>
          <cell r="H2007">
            <v>0</v>
          </cell>
          <cell r="I2007">
            <v>0</v>
          </cell>
          <cell r="J2007">
            <v>0</v>
          </cell>
          <cell r="K2007">
            <v>0</v>
          </cell>
        </row>
        <row r="2008">
          <cell r="C2008">
            <v>0</v>
          </cell>
          <cell r="D2008">
            <v>0</v>
          </cell>
          <cell r="E2008">
            <v>0</v>
          </cell>
          <cell r="F2008">
            <v>0</v>
          </cell>
          <cell r="G2008">
            <v>0</v>
          </cell>
          <cell r="H2008">
            <v>0</v>
          </cell>
          <cell r="I2008">
            <v>0</v>
          </cell>
          <cell r="J2008">
            <v>0</v>
          </cell>
          <cell r="K2008">
            <v>0</v>
          </cell>
        </row>
        <row r="2009">
          <cell r="C2009">
            <v>0</v>
          </cell>
          <cell r="D2009">
            <v>0</v>
          </cell>
          <cell r="E2009">
            <v>0</v>
          </cell>
          <cell r="F2009">
            <v>0</v>
          </cell>
          <cell r="G2009">
            <v>0</v>
          </cell>
          <cell r="H2009">
            <v>0</v>
          </cell>
          <cell r="I2009">
            <v>0</v>
          </cell>
          <cell r="J2009">
            <v>0</v>
          </cell>
          <cell r="K2009">
            <v>0</v>
          </cell>
        </row>
        <row r="2010">
          <cell r="C2010">
            <v>0</v>
          </cell>
          <cell r="D2010">
            <v>0</v>
          </cell>
          <cell r="E2010">
            <v>0</v>
          </cell>
          <cell r="F2010">
            <v>0</v>
          </cell>
          <cell r="G2010">
            <v>0</v>
          </cell>
          <cell r="H2010">
            <v>0</v>
          </cell>
          <cell r="I2010">
            <v>0</v>
          </cell>
          <cell r="J2010">
            <v>0</v>
          </cell>
          <cell r="K2010">
            <v>0</v>
          </cell>
        </row>
        <row r="2011">
          <cell r="C2011">
            <v>0</v>
          </cell>
          <cell r="D2011">
            <v>0</v>
          </cell>
          <cell r="E2011">
            <v>0</v>
          </cell>
          <cell r="F2011">
            <v>0</v>
          </cell>
          <cell r="G2011">
            <v>0</v>
          </cell>
          <cell r="H2011">
            <v>0</v>
          </cell>
          <cell r="I2011">
            <v>0</v>
          </cell>
          <cell r="J2011">
            <v>0</v>
          </cell>
          <cell r="K2011">
            <v>0</v>
          </cell>
        </row>
        <row r="2012">
          <cell r="C2012">
            <v>0</v>
          </cell>
          <cell r="D2012">
            <v>0</v>
          </cell>
          <cell r="E2012">
            <v>0</v>
          </cell>
          <cell r="F2012">
            <v>0</v>
          </cell>
          <cell r="G2012">
            <v>0</v>
          </cell>
          <cell r="H2012">
            <v>0</v>
          </cell>
          <cell r="I2012">
            <v>0</v>
          </cell>
          <cell r="J2012">
            <v>0</v>
          </cell>
          <cell r="K2012">
            <v>0</v>
          </cell>
        </row>
        <row r="2013">
          <cell r="C2013">
            <v>0</v>
          </cell>
          <cell r="D2013">
            <v>0</v>
          </cell>
          <cell r="E2013">
            <v>0</v>
          </cell>
          <cell r="F2013">
            <v>0</v>
          </cell>
          <cell r="G2013">
            <v>0</v>
          </cell>
          <cell r="H2013">
            <v>0</v>
          </cell>
          <cell r="I2013">
            <v>0</v>
          </cell>
          <cell r="J2013">
            <v>0</v>
          </cell>
          <cell r="K2013">
            <v>0</v>
          </cell>
        </row>
        <row r="2014">
          <cell r="C2014">
            <v>0</v>
          </cell>
          <cell r="D2014">
            <v>0</v>
          </cell>
          <cell r="E2014">
            <v>0</v>
          </cell>
          <cell r="F2014">
            <v>0</v>
          </cell>
          <cell r="G2014">
            <v>0</v>
          </cell>
          <cell r="H2014">
            <v>0</v>
          </cell>
          <cell r="I2014">
            <v>0</v>
          </cell>
          <cell r="J2014">
            <v>0</v>
          </cell>
          <cell r="K2014">
            <v>0</v>
          </cell>
        </row>
        <row r="2015">
          <cell r="C2015">
            <v>0</v>
          </cell>
          <cell r="D2015">
            <v>0</v>
          </cell>
          <cell r="E2015">
            <v>0</v>
          </cell>
          <cell r="F2015">
            <v>0</v>
          </cell>
          <cell r="G2015">
            <v>0</v>
          </cell>
          <cell r="H2015">
            <v>0</v>
          </cell>
          <cell r="I2015">
            <v>0</v>
          </cell>
          <cell r="J2015">
            <v>0</v>
          </cell>
          <cell r="K2015">
            <v>0</v>
          </cell>
        </row>
        <row r="2016">
          <cell r="C2016">
            <v>0</v>
          </cell>
          <cell r="D2016">
            <v>0</v>
          </cell>
          <cell r="E2016">
            <v>0</v>
          </cell>
          <cell r="F2016">
            <v>0</v>
          </cell>
          <cell r="G2016">
            <v>0</v>
          </cell>
          <cell r="H2016">
            <v>0</v>
          </cell>
          <cell r="I2016">
            <v>0</v>
          </cell>
          <cell r="J2016">
            <v>0</v>
          </cell>
          <cell r="K2016">
            <v>0</v>
          </cell>
        </row>
        <row r="2017">
          <cell r="C2017">
            <v>0</v>
          </cell>
          <cell r="D2017">
            <v>0</v>
          </cell>
          <cell r="E2017">
            <v>0</v>
          </cell>
          <cell r="F2017">
            <v>0</v>
          </cell>
          <cell r="G2017">
            <v>0</v>
          </cell>
          <cell r="H2017">
            <v>0</v>
          </cell>
          <cell r="I2017">
            <v>0</v>
          </cell>
          <cell r="J2017">
            <v>0</v>
          </cell>
          <cell r="K2017">
            <v>0</v>
          </cell>
        </row>
        <row r="2018">
          <cell r="C2018">
            <v>0</v>
          </cell>
          <cell r="D2018">
            <v>0</v>
          </cell>
          <cell r="E2018">
            <v>0</v>
          </cell>
          <cell r="F2018">
            <v>0</v>
          </cell>
          <cell r="G2018">
            <v>0</v>
          </cell>
          <cell r="H2018">
            <v>0</v>
          </cell>
          <cell r="I2018">
            <v>0</v>
          </cell>
          <cell r="J2018">
            <v>0</v>
          </cell>
          <cell r="K2018">
            <v>0</v>
          </cell>
        </row>
        <row r="2019">
          <cell r="C2019">
            <v>0</v>
          </cell>
          <cell r="D2019">
            <v>0</v>
          </cell>
          <cell r="E2019">
            <v>0</v>
          </cell>
          <cell r="F2019">
            <v>0</v>
          </cell>
          <cell r="G2019">
            <v>0</v>
          </cell>
          <cell r="H2019">
            <v>0</v>
          </cell>
          <cell r="I2019">
            <v>0</v>
          </cell>
          <cell r="J2019">
            <v>0</v>
          </cell>
          <cell r="K2019">
            <v>0</v>
          </cell>
        </row>
        <row r="2020">
          <cell r="C2020">
            <v>0</v>
          </cell>
          <cell r="D2020">
            <v>0</v>
          </cell>
          <cell r="E2020">
            <v>0</v>
          </cell>
          <cell r="F2020">
            <v>0</v>
          </cell>
          <cell r="G2020">
            <v>0</v>
          </cell>
          <cell r="H2020">
            <v>0</v>
          </cell>
          <cell r="I2020">
            <v>0</v>
          </cell>
          <cell r="J2020">
            <v>0</v>
          </cell>
          <cell r="K2020">
            <v>0</v>
          </cell>
        </row>
        <row r="2021">
          <cell r="C2021">
            <v>0</v>
          </cell>
          <cell r="D2021">
            <v>0</v>
          </cell>
          <cell r="E2021">
            <v>0</v>
          </cell>
          <cell r="F2021">
            <v>0</v>
          </cell>
          <cell r="G2021">
            <v>0</v>
          </cell>
          <cell r="H2021">
            <v>0</v>
          </cell>
          <cell r="I2021">
            <v>0</v>
          </cell>
          <cell r="J2021">
            <v>0</v>
          </cell>
          <cell r="K2021">
            <v>0</v>
          </cell>
        </row>
        <row r="2022">
          <cell r="C2022">
            <v>0</v>
          </cell>
          <cell r="D2022">
            <v>0</v>
          </cell>
          <cell r="E2022">
            <v>0</v>
          </cell>
          <cell r="F2022">
            <v>0</v>
          </cell>
          <cell r="G2022">
            <v>0</v>
          </cell>
          <cell r="H2022">
            <v>0</v>
          </cell>
          <cell r="I2022">
            <v>0</v>
          </cell>
          <cell r="J2022">
            <v>0</v>
          </cell>
          <cell r="K2022">
            <v>0</v>
          </cell>
        </row>
        <row r="2023">
          <cell r="C2023">
            <v>0</v>
          </cell>
          <cell r="D2023">
            <v>0</v>
          </cell>
          <cell r="E2023">
            <v>0</v>
          </cell>
          <cell r="F2023">
            <v>0</v>
          </cell>
          <cell r="G2023">
            <v>0</v>
          </cell>
          <cell r="H2023">
            <v>0</v>
          </cell>
          <cell r="I2023">
            <v>0</v>
          </cell>
          <cell r="J2023">
            <v>0</v>
          </cell>
          <cell r="K2023">
            <v>0</v>
          </cell>
        </row>
        <row r="2024">
          <cell r="C2024">
            <v>0</v>
          </cell>
          <cell r="D2024">
            <v>0</v>
          </cell>
          <cell r="E2024">
            <v>0</v>
          </cell>
          <cell r="F2024">
            <v>0</v>
          </cell>
          <cell r="G2024">
            <v>0</v>
          </cell>
          <cell r="H2024">
            <v>0</v>
          </cell>
          <cell r="I2024">
            <v>0</v>
          </cell>
          <cell r="J2024">
            <v>0</v>
          </cell>
          <cell r="K2024">
            <v>0</v>
          </cell>
        </row>
        <row r="2025">
          <cell r="C2025">
            <v>0</v>
          </cell>
          <cell r="D2025">
            <v>0</v>
          </cell>
          <cell r="E2025">
            <v>0</v>
          </cell>
          <cell r="F2025">
            <v>0</v>
          </cell>
          <cell r="G2025">
            <v>0</v>
          </cell>
          <cell r="H2025">
            <v>0</v>
          </cell>
          <cell r="I2025">
            <v>0</v>
          </cell>
          <cell r="J2025">
            <v>0</v>
          </cell>
          <cell r="K2025">
            <v>0</v>
          </cell>
        </row>
        <row r="2026">
          <cell r="C2026">
            <v>0</v>
          </cell>
          <cell r="D2026">
            <v>0</v>
          </cell>
          <cell r="E2026">
            <v>0</v>
          </cell>
          <cell r="F2026">
            <v>0</v>
          </cell>
          <cell r="G2026">
            <v>0</v>
          </cell>
          <cell r="H2026">
            <v>0</v>
          </cell>
          <cell r="I2026">
            <v>0</v>
          </cell>
          <cell r="J2026">
            <v>0</v>
          </cell>
          <cell r="K2026">
            <v>0</v>
          </cell>
        </row>
        <row r="2027">
          <cell r="C2027">
            <v>0</v>
          </cell>
          <cell r="D2027">
            <v>0</v>
          </cell>
          <cell r="E2027">
            <v>0</v>
          </cell>
          <cell r="F2027">
            <v>0</v>
          </cell>
          <cell r="G2027">
            <v>0</v>
          </cell>
          <cell r="H2027">
            <v>0</v>
          </cell>
          <cell r="I2027">
            <v>0</v>
          </cell>
          <cell r="J2027">
            <v>0</v>
          </cell>
          <cell r="K2027">
            <v>0</v>
          </cell>
        </row>
        <row r="2028">
          <cell r="C2028">
            <v>0</v>
          </cell>
          <cell r="D2028">
            <v>0</v>
          </cell>
          <cell r="E2028">
            <v>0</v>
          </cell>
          <cell r="F2028">
            <v>0</v>
          </cell>
          <cell r="G2028">
            <v>0</v>
          </cell>
          <cell r="H2028">
            <v>0</v>
          </cell>
          <cell r="I2028">
            <v>0</v>
          </cell>
          <cell r="J2028">
            <v>0</v>
          </cell>
          <cell r="K2028">
            <v>0</v>
          </cell>
        </row>
        <row r="2029">
          <cell r="C2029">
            <v>0</v>
          </cell>
          <cell r="D2029">
            <v>0</v>
          </cell>
          <cell r="E2029">
            <v>0</v>
          </cell>
          <cell r="F2029">
            <v>0</v>
          </cell>
          <cell r="G2029">
            <v>0</v>
          </cell>
          <cell r="H2029">
            <v>0</v>
          </cell>
          <cell r="I2029">
            <v>0</v>
          </cell>
          <cell r="J2029">
            <v>0</v>
          </cell>
          <cell r="K2029">
            <v>0</v>
          </cell>
        </row>
        <row r="2030">
          <cell r="C2030">
            <v>0</v>
          </cell>
          <cell r="D2030">
            <v>0</v>
          </cell>
          <cell r="E2030">
            <v>0</v>
          </cell>
          <cell r="F2030">
            <v>0</v>
          </cell>
          <cell r="G2030">
            <v>0</v>
          </cell>
          <cell r="H2030">
            <v>0</v>
          </cell>
          <cell r="I2030">
            <v>0</v>
          </cell>
          <cell r="J2030">
            <v>0</v>
          </cell>
          <cell r="K2030">
            <v>0</v>
          </cell>
        </row>
        <row r="2031">
          <cell r="C2031">
            <v>0</v>
          </cell>
          <cell r="D2031">
            <v>0</v>
          </cell>
          <cell r="E2031">
            <v>0</v>
          </cell>
          <cell r="F2031">
            <v>0</v>
          </cell>
          <cell r="G2031">
            <v>0</v>
          </cell>
          <cell r="H2031">
            <v>0</v>
          </cell>
          <cell r="I2031">
            <v>0</v>
          </cell>
          <cell r="J2031">
            <v>0</v>
          </cell>
          <cell r="K2031">
            <v>0</v>
          </cell>
        </row>
        <row r="2032">
          <cell r="C2032">
            <v>0</v>
          </cell>
          <cell r="D2032">
            <v>0</v>
          </cell>
          <cell r="E2032">
            <v>0</v>
          </cell>
          <cell r="F2032">
            <v>0</v>
          </cell>
          <cell r="G2032">
            <v>0</v>
          </cell>
          <cell r="H2032">
            <v>0</v>
          </cell>
          <cell r="I2032">
            <v>0</v>
          </cell>
          <cell r="J2032">
            <v>0</v>
          </cell>
          <cell r="K2032">
            <v>0</v>
          </cell>
        </row>
        <row r="2033">
          <cell r="C2033">
            <v>0</v>
          </cell>
          <cell r="D2033">
            <v>0</v>
          </cell>
          <cell r="E2033">
            <v>0</v>
          </cell>
          <cell r="F2033">
            <v>0</v>
          </cell>
          <cell r="G2033">
            <v>0</v>
          </cell>
          <cell r="H2033">
            <v>0</v>
          </cell>
          <cell r="I2033">
            <v>0</v>
          </cell>
          <cell r="J2033">
            <v>0</v>
          </cell>
          <cell r="K2033">
            <v>0</v>
          </cell>
        </row>
        <row r="2034">
          <cell r="C2034">
            <v>0</v>
          </cell>
          <cell r="D2034">
            <v>0</v>
          </cell>
          <cell r="E2034">
            <v>0</v>
          </cell>
          <cell r="F2034">
            <v>0</v>
          </cell>
          <cell r="G2034">
            <v>0</v>
          </cell>
          <cell r="H2034">
            <v>0</v>
          </cell>
          <cell r="I2034">
            <v>0</v>
          </cell>
          <cell r="J2034">
            <v>0</v>
          </cell>
          <cell r="K2034">
            <v>0</v>
          </cell>
        </row>
        <row r="2035">
          <cell r="C2035">
            <v>0</v>
          </cell>
          <cell r="D2035">
            <v>0</v>
          </cell>
          <cell r="E2035">
            <v>0</v>
          </cell>
          <cell r="F2035">
            <v>0</v>
          </cell>
          <cell r="G2035">
            <v>0</v>
          </cell>
          <cell r="H2035">
            <v>0</v>
          </cell>
          <cell r="I2035">
            <v>0</v>
          </cell>
          <cell r="J2035">
            <v>0</v>
          </cell>
          <cell r="K2035">
            <v>0</v>
          </cell>
        </row>
        <row r="2036">
          <cell r="C2036">
            <v>0</v>
          </cell>
          <cell r="D2036">
            <v>0</v>
          </cell>
          <cell r="E2036">
            <v>0</v>
          </cell>
          <cell r="F2036">
            <v>0</v>
          </cell>
          <cell r="G2036">
            <v>0</v>
          </cell>
          <cell r="H2036">
            <v>0</v>
          </cell>
          <cell r="I2036">
            <v>0</v>
          </cell>
          <cell r="J2036">
            <v>0</v>
          </cell>
          <cell r="K2036">
            <v>0</v>
          </cell>
        </row>
        <row r="2037">
          <cell r="C2037">
            <v>0</v>
          </cell>
          <cell r="D2037">
            <v>0</v>
          </cell>
          <cell r="E2037">
            <v>0</v>
          </cell>
          <cell r="F2037">
            <v>0</v>
          </cell>
          <cell r="G2037">
            <v>0</v>
          </cell>
          <cell r="H2037">
            <v>0</v>
          </cell>
          <cell r="I2037">
            <v>0</v>
          </cell>
          <cell r="J2037">
            <v>0</v>
          </cell>
          <cell r="K2037">
            <v>0</v>
          </cell>
        </row>
        <row r="2038">
          <cell r="C2038">
            <v>0</v>
          </cell>
          <cell r="D2038">
            <v>0</v>
          </cell>
          <cell r="E2038">
            <v>0</v>
          </cell>
          <cell r="F2038">
            <v>0</v>
          </cell>
          <cell r="G2038">
            <v>0</v>
          </cell>
          <cell r="H2038">
            <v>0</v>
          </cell>
          <cell r="I2038">
            <v>0</v>
          </cell>
          <cell r="J2038">
            <v>0</v>
          </cell>
          <cell r="K2038">
            <v>0</v>
          </cell>
        </row>
        <row r="2039">
          <cell r="C2039">
            <v>0</v>
          </cell>
          <cell r="D2039">
            <v>0</v>
          </cell>
          <cell r="E2039">
            <v>0</v>
          </cell>
          <cell r="F2039">
            <v>0</v>
          </cell>
          <cell r="G2039">
            <v>0</v>
          </cell>
          <cell r="H2039">
            <v>0</v>
          </cell>
          <cell r="I2039">
            <v>0</v>
          </cell>
          <cell r="J2039">
            <v>0</v>
          </cell>
          <cell r="K2039">
            <v>0</v>
          </cell>
        </row>
        <row r="2040">
          <cell r="C2040">
            <v>0</v>
          </cell>
          <cell r="D2040">
            <v>0</v>
          </cell>
          <cell r="E2040">
            <v>0</v>
          </cell>
          <cell r="F2040">
            <v>0</v>
          </cell>
          <cell r="G2040">
            <v>0</v>
          </cell>
          <cell r="H2040">
            <v>0</v>
          </cell>
          <cell r="I2040">
            <v>0</v>
          </cell>
          <cell r="J2040">
            <v>0</v>
          </cell>
          <cell r="K2040">
            <v>0</v>
          </cell>
        </row>
        <row r="2041">
          <cell r="C2041">
            <v>0</v>
          </cell>
          <cell r="D2041">
            <v>0</v>
          </cell>
          <cell r="E2041">
            <v>0</v>
          </cell>
          <cell r="F2041">
            <v>0</v>
          </cell>
          <cell r="G2041">
            <v>0</v>
          </cell>
          <cell r="H2041">
            <v>0</v>
          </cell>
          <cell r="I2041">
            <v>0</v>
          </cell>
          <cell r="J2041">
            <v>0</v>
          </cell>
          <cell r="K2041">
            <v>0</v>
          </cell>
        </row>
        <row r="2042">
          <cell r="C2042">
            <v>0</v>
          </cell>
          <cell r="D2042">
            <v>0</v>
          </cell>
          <cell r="E2042">
            <v>0</v>
          </cell>
          <cell r="F2042">
            <v>0</v>
          </cell>
          <cell r="G2042">
            <v>0</v>
          </cell>
          <cell r="H2042">
            <v>0</v>
          </cell>
          <cell r="I2042">
            <v>0</v>
          </cell>
          <cell r="J2042">
            <v>0</v>
          </cell>
          <cell r="K2042">
            <v>0</v>
          </cell>
        </row>
        <row r="2043">
          <cell r="C2043">
            <v>0</v>
          </cell>
          <cell r="D2043">
            <v>0</v>
          </cell>
          <cell r="E2043">
            <v>0</v>
          </cell>
          <cell r="F2043">
            <v>0</v>
          </cell>
          <cell r="G2043">
            <v>0</v>
          </cell>
          <cell r="H2043">
            <v>0</v>
          </cell>
          <cell r="I2043">
            <v>0</v>
          </cell>
          <cell r="J2043">
            <v>0</v>
          </cell>
          <cell r="K2043">
            <v>0</v>
          </cell>
        </row>
        <row r="2044">
          <cell r="C2044">
            <v>0</v>
          </cell>
          <cell r="D2044">
            <v>0</v>
          </cell>
          <cell r="E2044">
            <v>0</v>
          </cell>
          <cell r="F2044">
            <v>0</v>
          </cell>
          <cell r="G2044">
            <v>0</v>
          </cell>
          <cell r="H2044">
            <v>0</v>
          </cell>
          <cell r="I2044">
            <v>0</v>
          </cell>
          <cell r="J2044">
            <v>0</v>
          </cell>
          <cell r="K2044">
            <v>0</v>
          </cell>
        </row>
        <row r="2045">
          <cell r="C2045">
            <v>0</v>
          </cell>
          <cell r="D2045">
            <v>0</v>
          </cell>
          <cell r="E2045">
            <v>0</v>
          </cell>
          <cell r="F2045">
            <v>0</v>
          </cell>
          <cell r="G2045">
            <v>0</v>
          </cell>
          <cell r="H2045">
            <v>0</v>
          </cell>
          <cell r="I2045">
            <v>0</v>
          </cell>
          <cell r="J2045">
            <v>0</v>
          </cell>
          <cell r="K2045">
            <v>0</v>
          </cell>
        </row>
        <row r="2046">
          <cell r="C2046">
            <v>0</v>
          </cell>
          <cell r="D2046">
            <v>0</v>
          </cell>
          <cell r="E2046">
            <v>0</v>
          </cell>
          <cell r="F2046">
            <v>0</v>
          </cell>
          <cell r="G2046">
            <v>0</v>
          </cell>
          <cell r="H2046">
            <v>0</v>
          </cell>
          <cell r="I2046">
            <v>0</v>
          </cell>
          <cell r="J2046">
            <v>0</v>
          </cell>
          <cell r="K2046">
            <v>0</v>
          </cell>
        </row>
        <row r="2047">
          <cell r="C2047">
            <v>0</v>
          </cell>
          <cell r="D2047">
            <v>0</v>
          </cell>
          <cell r="E2047">
            <v>0</v>
          </cell>
          <cell r="F2047">
            <v>0</v>
          </cell>
          <cell r="G2047">
            <v>0</v>
          </cell>
          <cell r="H2047">
            <v>0</v>
          </cell>
          <cell r="I2047">
            <v>0</v>
          </cell>
          <cell r="J2047">
            <v>0</v>
          </cell>
          <cell r="K2047">
            <v>0</v>
          </cell>
        </row>
        <row r="2048">
          <cell r="C2048">
            <v>0</v>
          </cell>
          <cell r="D2048">
            <v>0</v>
          </cell>
          <cell r="E2048">
            <v>0</v>
          </cell>
          <cell r="F2048">
            <v>0</v>
          </cell>
          <cell r="G2048">
            <v>0</v>
          </cell>
          <cell r="H2048">
            <v>0</v>
          </cell>
          <cell r="I2048">
            <v>0</v>
          </cell>
          <cell r="J2048">
            <v>0</v>
          </cell>
          <cell r="K2048">
            <v>0</v>
          </cell>
        </row>
        <row r="2049">
          <cell r="C2049">
            <v>0</v>
          </cell>
          <cell r="D2049">
            <v>0</v>
          </cell>
          <cell r="E2049">
            <v>0</v>
          </cell>
          <cell r="F2049">
            <v>0</v>
          </cell>
          <cell r="G2049">
            <v>0</v>
          </cell>
          <cell r="H2049">
            <v>0</v>
          </cell>
          <cell r="I2049">
            <v>0</v>
          </cell>
          <cell r="J2049">
            <v>0</v>
          </cell>
          <cell r="K2049">
            <v>0</v>
          </cell>
        </row>
        <row r="2050">
          <cell r="C2050">
            <v>0</v>
          </cell>
          <cell r="D2050">
            <v>0</v>
          </cell>
          <cell r="E2050">
            <v>0</v>
          </cell>
          <cell r="F2050">
            <v>0</v>
          </cell>
          <cell r="G2050">
            <v>0</v>
          </cell>
          <cell r="H2050">
            <v>0</v>
          </cell>
          <cell r="I2050">
            <v>0</v>
          </cell>
          <cell r="J2050">
            <v>0</v>
          </cell>
          <cell r="K2050">
            <v>0</v>
          </cell>
        </row>
        <row r="2051">
          <cell r="C2051">
            <v>0</v>
          </cell>
          <cell r="D2051">
            <v>0</v>
          </cell>
          <cell r="E2051">
            <v>0</v>
          </cell>
          <cell r="F2051">
            <v>0</v>
          </cell>
          <cell r="G2051">
            <v>0</v>
          </cell>
          <cell r="H2051">
            <v>0</v>
          </cell>
          <cell r="I2051">
            <v>0</v>
          </cell>
          <cell r="J2051">
            <v>0</v>
          </cell>
          <cell r="K2051">
            <v>0</v>
          </cell>
        </row>
        <row r="2052">
          <cell r="C2052">
            <v>0</v>
          </cell>
          <cell r="D2052">
            <v>0</v>
          </cell>
          <cell r="E2052">
            <v>0</v>
          </cell>
          <cell r="F2052">
            <v>0</v>
          </cell>
          <cell r="G2052">
            <v>0</v>
          </cell>
          <cell r="H2052">
            <v>0</v>
          </cell>
          <cell r="I2052">
            <v>0</v>
          </cell>
          <cell r="J2052">
            <v>0</v>
          </cell>
          <cell r="K2052">
            <v>0</v>
          </cell>
        </row>
        <row r="2053">
          <cell r="C2053">
            <v>0</v>
          </cell>
          <cell r="D2053">
            <v>0</v>
          </cell>
          <cell r="E2053">
            <v>0</v>
          </cell>
          <cell r="F2053">
            <v>0</v>
          </cell>
          <cell r="G2053">
            <v>0</v>
          </cell>
          <cell r="H2053">
            <v>0</v>
          </cell>
          <cell r="I2053">
            <v>0</v>
          </cell>
          <cell r="J2053">
            <v>0</v>
          </cell>
          <cell r="K2053">
            <v>0</v>
          </cell>
        </row>
        <row r="2054">
          <cell r="C2054">
            <v>0</v>
          </cell>
          <cell r="D2054">
            <v>0</v>
          </cell>
          <cell r="E2054">
            <v>0</v>
          </cell>
          <cell r="F2054">
            <v>0</v>
          </cell>
          <cell r="G2054">
            <v>0</v>
          </cell>
          <cell r="H2054">
            <v>0</v>
          </cell>
          <cell r="I2054">
            <v>0</v>
          </cell>
          <cell r="J2054">
            <v>0</v>
          </cell>
          <cell r="K2054">
            <v>0</v>
          </cell>
        </row>
        <row r="2055">
          <cell r="C2055">
            <v>0</v>
          </cell>
          <cell r="D2055">
            <v>0</v>
          </cell>
          <cell r="E2055">
            <v>0</v>
          </cell>
          <cell r="F2055">
            <v>0</v>
          </cell>
          <cell r="G2055">
            <v>0</v>
          </cell>
          <cell r="H2055">
            <v>0</v>
          </cell>
          <cell r="I2055">
            <v>0</v>
          </cell>
          <cell r="J2055">
            <v>0</v>
          </cell>
          <cell r="K2055">
            <v>0</v>
          </cell>
        </row>
        <row r="2056">
          <cell r="C2056">
            <v>0</v>
          </cell>
          <cell r="D2056">
            <v>0</v>
          </cell>
          <cell r="E2056">
            <v>0</v>
          </cell>
          <cell r="F2056">
            <v>0</v>
          </cell>
          <cell r="G2056">
            <v>0</v>
          </cell>
          <cell r="H2056">
            <v>0</v>
          </cell>
          <cell r="I2056">
            <v>0</v>
          </cell>
          <cell r="J2056">
            <v>0</v>
          </cell>
          <cell r="K2056">
            <v>0</v>
          </cell>
        </row>
        <row r="2057">
          <cell r="C2057">
            <v>0</v>
          </cell>
          <cell r="D2057">
            <v>0</v>
          </cell>
          <cell r="E2057">
            <v>0</v>
          </cell>
          <cell r="F2057">
            <v>0</v>
          </cell>
          <cell r="G2057">
            <v>0</v>
          </cell>
          <cell r="H2057">
            <v>0</v>
          </cell>
          <cell r="I2057">
            <v>0</v>
          </cell>
          <cell r="J2057">
            <v>0</v>
          </cell>
          <cell r="K2057">
            <v>0</v>
          </cell>
        </row>
        <row r="2058">
          <cell r="C2058">
            <v>0</v>
          </cell>
          <cell r="D2058">
            <v>0</v>
          </cell>
          <cell r="E2058">
            <v>0</v>
          </cell>
          <cell r="F2058">
            <v>0</v>
          </cell>
          <cell r="G2058">
            <v>0</v>
          </cell>
          <cell r="H2058">
            <v>0</v>
          </cell>
          <cell r="I2058">
            <v>0</v>
          </cell>
          <cell r="J2058">
            <v>0</v>
          </cell>
          <cell r="K2058">
            <v>0</v>
          </cell>
        </row>
        <row r="2059">
          <cell r="C2059">
            <v>0</v>
          </cell>
          <cell r="D2059">
            <v>0</v>
          </cell>
          <cell r="E2059">
            <v>0</v>
          </cell>
          <cell r="F2059">
            <v>0</v>
          </cell>
          <cell r="G2059">
            <v>0</v>
          </cell>
          <cell r="H2059">
            <v>0</v>
          </cell>
          <cell r="I2059">
            <v>0</v>
          </cell>
          <cell r="J2059">
            <v>0</v>
          </cell>
          <cell r="K2059">
            <v>0</v>
          </cell>
        </row>
        <row r="2060">
          <cell r="C2060">
            <v>0</v>
          </cell>
          <cell r="D2060">
            <v>0</v>
          </cell>
          <cell r="E2060">
            <v>0</v>
          </cell>
          <cell r="F2060">
            <v>0</v>
          </cell>
          <cell r="G2060">
            <v>0</v>
          </cell>
          <cell r="H2060">
            <v>0</v>
          </cell>
          <cell r="I2060">
            <v>0</v>
          </cell>
          <cell r="J2060">
            <v>0</v>
          </cell>
          <cell r="K2060">
            <v>0</v>
          </cell>
        </row>
        <row r="2061">
          <cell r="C2061">
            <v>0</v>
          </cell>
          <cell r="D2061">
            <v>0</v>
          </cell>
          <cell r="E2061">
            <v>0</v>
          </cell>
          <cell r="F2061">
            <v>0</v>
          </cell>
          <cell r="G2061">
            <v>0</v>
          </cell>
          <cell r="H2061">
            <v>0</v>
          </cell>
          <cell r="I2061">
            <v>0</v>
          </cell>
          <cell r="J2061">
            <v>0</v>
          </cell>
          <cell r="K2061">
            <v>0</v>
          </cell>
        </row>
        <row r="2062">
          <cell r="C2062">
            <v>0</v>
          </cell>
          <cell r="D2062">
            <v>0</v>
          </cell>
          <cell r="E2062">
            <v>0</v>
          </cell>
          <cell r="F2062">
            <v>0</v>
          </cell>
          <cell r="G2062">
            <v>0</v>
          </cell>
          <cell r="H2062">
            <v>0</v>
          </cell>
          <cell r="I2062">
            <v>0</v>
          </cell>
          <cell r="J2062">
            <v>0</v>
          </cell>
          <cell r="K2062">
            <v>0</v>
          </cell>
        </row>
        <row r="2063">
          <cell r="C2063">
            <v>0</v>
          </cell>
          <cell r="D2063">
            <v>0</v>
          </cell>
          <cell r="E2063">
            <v>0</v>
          </cell>
          <cell r="F2063">
            <v>0</v>
          </cell>
          <cell r="G2063">
            <v>0</v>
          </cell>
          <cell r="H2063">
            <v>0</v>
          </cell>
          <cell r="I2063">
            <v>0</v>
          </cell>
          <cell r="J2063">
            <v>0</v>
          </cell>
          <cell r="K2063">
            <v>0</v>
          </cell>
        </row>
        <row r="2064">
          <cell r="C2064">
            <v>0</v>
          </cell>
          <cell r="D2064">
            <v>0</v>
          </cell>
          <cell r="E2064">
            <v>0</v>
          </cell>
          <cell r="F2064">
            <v>0</v>
          </cell>
          <cell r="G2064">
            <v>0</v>
          </cell>
          <cell r="H2064">
            <v>0</v>
          </cell>
          <cell r="I2064">
            <v>0</v>
          </cell>
          <cell r="J2064">
            <v>0</v>
          </cell>
          <cell r="K2064">
            <v>0</v>
          </cell>
        </row>
        <row r="2065">
          <cell r="C2065">
            <v>0</v>
          </cell>
          <cell r="D2065">
            <v>0</v>
          </cell>
          <cell r="E2065">
            <v>0</v>
          </cell>
          <cell r="F2065">
            <v>0</v>
          </cell>
          <cell r="G2065">
            <v>0</v>
          </cell>
          <cell r="H2065">
            <v>0</v>
          </cell>
          <cell r="I2065">
            <v>0</v>
          </cell>
          <cell r="J2065">
            <v>0</v>
          </cell>
          <cell r="K2065">
            <v>0</v>
          </cell>
        </row>
        <row r="2066">
          <cell r="C2066">
            <v>0</v>
          </cell>
          <cell r="D2066">
            <v>0</v>
          </cell>
          <cell r="E2066">
            <v>0</v>
          </cell>
          <cell r="F2066">
            <v>0</v>
          </cell>
          <cell r="G2066">
            <v>0</v>
          </cell>
          <cell r="H2066">
            <v>0</v>
          </cell>
          <cell r="I2066">
            <v>0</v>
          </cell>
          <cell r="J2066">
            <v>0</v>
          </cell>
          <cell r="K2066">
            <v>0</v>
          </cell>
        </row>
        <row r="2067">
          <cell r="C2067">
            <v>0</v>
          </cell>
          <cell r="D2067">
            <v>0</v>
          </cell>
          <cell r="E2067">
            <v>0</v>
          </cell>
          <cell r="F2067">
            <v>0</v>
          </cell>
          <cell r="G2067">
            <v>0</v>
          </cell>
          <cell r="H2067">
            <v>0</v>
          </cell>
          <cell r="I2067">
            <v>0</v>
          </cell>
          <cell r="J2067">
            <v>0</v>
          </cell>
          <cell r="K2067">
            <v>0</v>
          </cell>
        </row>
        <row r="2068">
          <cell r="C2068">
            <v>0</v>
          </cell>
          <cell r="D2068">
            <v>0</v>
          </cell>
          <cell r="E2068">
            <v>0</v>
          </cell>
          <cell r="F2068">
            <v>0</v>
          </cell>
          <cell r="G2068">
            <v>0</v>
          </cell>
          <cell r="H2068">
            <v>0</v>
          </cell>
          <cell r="I2068">
            <v>0</v>
          </cell>
          <cell r="J2068">
            <v>0</v>
          </cell>
          <cell r="K2068">
            <v>0</v>
          </cell>
        </row>
        <row r="2069">
          <cell r="C2069">
            <v>0</v>
          </cell>
          <cell r="D2069">
            <v>0</v>
          </cell>
          <cell r="E2069">
            <v>0</v>
          </cell>
          <cell r="F2069">
            <v>0</v>
          </cell>
          <cell r="G2069">
            <v>0</v>
          </cell>
          <cell r="H2069">
            <v>0</v>
          </cell>
          <cell r="I2069">
            <v>0</v>
          </cell>
          <cell r="J2069">
            <v>0</v>
          </cell>
          <cell r="K2069">
            <v>0</v>
          </cell>
        </row>
        <row r="2070">
          <cell r="C2070">
            <v>0</v>
          </cell>
          <cell r="D2070">
            <v>0</v>
          </cell>
          <cell r="E2070">
            <v>0</v>
          </cell>
          <cell r="F2070">
            <v>0</v>
          </cell>
          <cell r="G2070">
            <v>0</v>
          </cell>
          <cell r="H2070">
            <v>0</v>
          </cell>
          <cell r="I2070">
            <v>0</v>
          </cell>
          <cell r="J2070">
            <v>0</v>
          </cell>
          <cell r="K2070">
            <v>0</v>
          </cell>
        </row>
        <row r="2071">
          <cell r="C2071">
            <v>0</v>
          </cell>
          <cell r="D2071">
            <v>0</v>
          </cell>
          <cell r="E2071">
            <v>0</v>
          </cell>
          <cell r="F2071">
            <v>0</v>
          </cell>
          <cell r="G2071">
            <v>0</v>
          </cell>
          <cell r="H2071">
            <v>0</v>
          </cell>
          <cell r="I2071">
            <v>0</v>
          </cell>
          <cell r="J2071">
            <v>0</v>
          </cell>
          <cell r="K2071">
            <v>0</v>
          </cell>
        </row>
        <row r="2072">
          <cell r="C2072">
            <v>0</v>
          </cell>
          <cell r="D2072">
            <v>0</v>
          </cell>
          <cell r="E2072">
            <v>0</v>
          </cell>
          <cell r="F2072">
            <v>0</v>
          </cell>
          <cell r="G2072">
            <v>0</v>
          </cell>
          <cell r="H2072">
            <v>0</v>
          </cell>
          <cell r="I2072">
            <v>0</v>
          </cell>
          <cell r="J2072">
            <v>0</v>
          </cell>
          <cell r="K2072">
            <v>0</v>
          </cell>
        </row>
        <row r="2073">
          <cell r="C2073">
            <v>0</v>
          </cell>
          <cell r="D2073">
            <v>0</v>
          </cell>
          <cell r="E2073">
            <v>0</v>
          </cell>
          <cell r="F2073">
            <v>0</v>
          </cell>
          <cell r="G2073">
            <v>0</v>
          </cell>
          <cell r="H2073">
            <v>0</v>
          </cell>
          <cell r="I2073">
            <v>0</v>
          </cell>
          <cell r="J2073">
            <v>0</v>
          </cell>
          <cell r="K2073">
            <v>0</v>
          </cell>
        </row>
        <row r="2074">
          <cell r="C2074">
            <v>0</v>
          </cell>
          <cell r="D2074">
            <v>0</v>
          </cell>
          <cell r="E2074">
            <v>0</v>
          </cell>
          <cell r="F2074">
            <v>0</v>
          </cell>
          <cell r="G2074">
            <v>0</v>
          </cell>
          <cell r="H2074">
            <v>0</v>
          </cell>
          <cell r="I2074">
            <v>0</v>
          </cell>
          <cell r="J2074">
            <v>0</v>
          </cell>
          <cell r="K2074">
            <v>0</v>
          </cell>
        </row>
        <row r="2075">
          <cell r="C2075">
            <v>0</v>
          </cell>
          <cell r="D2075">
            <v>0</v>
          </cell>
          <cell r="E2075">
            <v>0</v>
          </cell>
          <cell r="F2075">
            <v>0</v>
          </cell>
          <cell r="G2075">
            <v>0</v>
          </cell>
          <cell r="H2075">
            <v>0</v>
          </cell>
          <cell r="I2075">
            <v>0</v>
          </cell>
          <cell r="J2075">
            <v>0</v>
          </cell>
          <cell r="K2075">
            <v>0</v>
          </cell>
        </row>
        <row r="2076">
          <cell r="C2076">
            <v>0</v>
          </cell>
          <cell r="D2076">
            <v>0</v>
          </cell>
          <cell r="E2076">
            <v>0</v>
          </cell>
          <cell r="F2076">
            <v>0</v>
          </cell>
          <cell r="G2076">
            <v>0</v>
          </cell>
          <cell r="H2076">
            <v>0</v>
          </cell>
          <cell r="I2076">
            <v>0</v>
          </cell>
          <cell r="J2076">
            <v>0</v>
          </cell>
          <cell r="K2076">
            <v>0</v>
          </cell>
        </row>
        <row r="2077">
          <cell r="C2077">
            <v>0</v>
          </cell>
          <cell r="D2077">
            <v>0</v>
          </cell>
          <cell r="E2077">
            <v>0</v>
          </cell>
          <cell r="F2077">
            <v>0</v>
          </cell>
          <cell r="G2077">
            <v>0</v>
          </cell>
          <cell r="H2077">
            <v>0</v>
          </cell>
          <cell r="I2077">
            <v>0</v>
          </cell>
          <cell r="J2077">
            <v>0</v>
          </cell>
          <cell r="K2077">
            <v>0</v>
          </cell>
        </row>
        <row r="2078">
          <cell r="C2078">
            <v>0</v>
          </cell>
          <cell r="D2078">
            <v>0</v>
          </cell>
          <cell r="E2078">
            <v>0</v>
          </cell>
          <cell r="F2078">
            <v>0</v>
          </cell>
          <cell r="G2078">
            <v>0</v>
          </cell>
          <cell r="H2078">
            <v>0</v>
          </cell>
          <cell r="I2078">
            <v>0</v>
          </cell>
          <cell r="J2078">
            <v>0</v>
          </cell>
          <cell r="K2078">
            <v>0</v>
          </cell>
        </row>
        <row r="2079">
          <cell r="C2079">
            <v>0</v>
          </cell>
          <cell r="D2079">
            <v>0</v>
          </cell>
          <cell r="E2079">
            <v>0</v>
          </cell>
          <cell r="F2079">
            <v>0</v>
          </cell>
          <cell r="G2079">
            <v>0</v>
          </cell>
          <cell r="H2079">
            <v>0</v>
          </cell>
          <cell r="I2079">
            <v>0</v>
          </cell>
          <cell r="J2079">
            <v>0</v>
          </cell>
          <cell r="K2079">
            <v>0</v>
          </cell>
        </row>
        <row r="2080">
          <cell r="C2080">
            <v>0</v>
          </cell>
          <cell r="D2080">
            <v>0</v>
          </cell>
          <cell r="E2080">
            <v>0</v>
          </cell>
          <cell r="F2080">
            <v>0</v>
          </cell>
          <cell r="G2080">
            <v>0</v>
          </cell>
          <cell r="H2080">
            <v>0</v>
          </cell>
          <cell r="I2080">
            <v>0</v>
          </cell>
          <cell r="J2080">
            <v>0</v>
          </cell>
          <cell r="K2080">
            <v>0</v>
          </cell>
        </row>
        <row r="2081">
          <cell r="C2081">
            <v>0</v>
          </cell>
          <cell r="D2081">
            <v>0</v>
          </cell>
          <cell r="E2081">
            <v>0</v>
          </cell>
          <cell r="F2081">
            <v>0</v>
          </cell>
          <cell r="G2081">
            <v>0</v>
          </cell>
          <cell r="H2081">
            <v>0</v>
          </cell>
          <cell r="I2081">
            <v>0</v>
          </cell>
          <cell r="J2081">
            <v>0</v>
          </cell>
          <cell r="K2081">
            <v>0</v>
          </cell>
        </row>
        <row r="2082">
          <cell r="C2082">
            <v>0</v>
          </cell>
          <cell r="D2082">
            <v>0</v>
          </cell>
          <cell r="E2082">
            <v>0</v>
          </cell>
          <cell r="F2082">
            <v>0</v>
          </cell>
          <cell r="G2082">
            <v>0</v>
          </cell>
          <cell r="H2082">
            <v>0</v>
          </cell>
          <cell r="I2082">
            <v>0</v>
          </cell>
          <cell r="J2082">
            <v>0</v>
          </cell>
          <cell r="K2082">
            <v>0</v>
          </cell>
        </row>
        <row r="2083">
          <cell r="C2083">
            <v>0</v>
          </cell>
          <cell r="D2083">
            <v>0</v>
          </cell>
          <cell r="E2083">
            <v>0</v>
          </cell>
          <cell r="F2083">
            <v>0</v>
          </cell>
          <cell r="G2083">
            <v>0</v>
          </cell>
          <cell r="H2083">
            <v>0</v>
          </cell>
          <cell r="I2083">
            <v>0</v>
          </cell>
          <cell r="J2083">
            <v>0</v>
          </cell>
          <cell r="K2083">
            <v>0</v>
          </cell>
        </row>
        <row r="2084">
          <cell r="C2084">
            <v>0</v>
          </cell>
          <cell r="D2084">
            <v>0</v>
          </cell>
          <cell r="E2084">
            <v>0</v>
          </cell>
          <cell r="F2084">
            <v>0</v>
          </cell>
          <cell r="G2084">
            <v>0</v>
          </cell>
          <cell r="H2084">
            <v>0</v>
          </cell>
          <cell r="I2084">
            <v>0</v>
          </cell>
          <cell r="J2084">
            <v>0</v>
          </cell>
          <cell r="K2084">
            <v>0</v>
          </cell>
        </row>
        <row r="2085">
          <cell r="C2085">
            <v>0</v>
          </cell>
          <cell r="D2085">
            <v>0</v>
          </cell>
          <cell r="E2085">
            <v>0</v>
          </cell>
          <cell r="F2085">
            <v>0</v>
          </cell>
          <cell r="G2085">
            <v>0</v>
          </cell>
          <cell r="H2085">
            <v>0</v>
          </cell>
          <cell r="I2085">
            <v>0</v>
          </cell>
          <cell r="J2085">
            <v>0</v>
          </cell>
          <cell r="K2085">
            <v>0</v>
          </cell>
        </row>
        <row r="2086">
          <cell r="C2086">
            <v>0</v>
          </cell>
          <cell r="D2086">
            <v>0</v>
          </cell>
          <cell r="E2086">
            <v>0</v>
          </cell>
          <cell r="F2086">
            <v>0</v>
          </cell>
          <cell r="G2086">
            <v>0</v>
          </cell>
          <cell r="H2086">
            <v>0</v>
          </cell>
          <cell r="I2086">
            <v>0</v>
          </cell>
          <cell r="J2086">
            <v>0</v>
          </cell>
          <cell r="K2086">
            <v>0</v>
          </cell>
        </row>
        <row r="2087">
          <cell r="C2087">
            <v>0</v>
          </cell>
          <cell r="D2087">
            <v>0</v>
          </cell>
          <cell r="E2087">
            <v>0</v>
          </cell>
          <cell r="F2087">
            <v>0</v>
          </cell>
          <cell r="G2087">
            <v>0</v>
          </cell>
          <cell r="H2087">
            <v>0</v>
          </cell>
          <cell r="I2087">
            <v>0</v>
          </cell>
          <cell r="J2087">
            <v>0</v>
          </cell>
          <cell r="K2087">
            <v>0</v>
          </cell>
        </row>
        <row r="2088">
          <cell r="C2088">
            <v>0</v>
          </cell>
          <cell r="D2088">
            <v>0</v>
          </cell>
          <cell r="E2088">
            <v>0</v>
          </cell>
          <cell r="F2088">
            <v>0</v>
          </cell>
          <cell r="G2088">
            <v>0</v>
          </cell>
          <cell r="H2088">
            <v>0</v>
          </cell>
          <cell r="I2088">
            <v>0</v>
          </cell>
          <cell r="J2088">
            <v>0</v>
          </cell>
          <cell r="K2088">
            <v>0</v>
          </cell>
        </row>
        <row r="2089">
          <cell r="C2089">
            <v>0</v>
          </cell>
          <cell r="D2089">
            <v>0</v>
          </cell>
          <cell r="E2089">
            <v>0</v>
          </cell>
          <cell r="F2089">
            <v>0</v>
          </cell>
          <cell r="G2089">
            <v>0</v>
          </cell>
          <cell r="H2089">
            <v>0</v>
          </cell>
          <cell r="I2089">
            <v>0</v>
          </cell>
          <cell r="J2089">
            <v>0</v>
          </cell>
          <cell r="K2089">
            <v>0</v>
          </cell>
        </row>
        <row r="2090">
          <cell r="C2090">
            <v>0</v>
          </cell>
          <cell r="D2090">
            <v>0</v>
          </cell>
          <cell r="E2090">
            <v>0</v>
          </cell>
          <cell r="F2090">
            <v>0</v>
          </cell>
          <cell r="G2090">
            <v>0</v>
          </cell>
          <cell r="H2090">
            <v>0</v>
          </cell>
          <cell r="I2090">
            <v>0</v>
          </cell>
          <cell r="J2090">
            <v>0</v>
          </cell>
          <cell r="K2090">
            <v>0</v>
          </cell>
        </row>
        <row r="2091">
          <cell r="C2091">
            <v>0</v>
          </cell>
          <cell r="D2091">
            <v>0</v>
          </cell>
          <cell r="E2091">
            <v>0</v>
          </cell>
          <cell r="F2091">
            <v>0</v>
          </cell>
          <cell r="G2091">
            <v>0</v>
          </cell>
          <cell r="H2091">
            <v>0</v>
          </cell>
          <cell r="I2091">
            <v>0</v>
          </cell>
          <cell r="J2091">
            <v>0</v>
          </cell>
          <cell r="K2091">
            <v>0</v>
          </cell>
        </row>
        <row r="2092">
          <cell r="C2092">
            <v>0</v>
          </cell>
          <cell r="D2092">
            <v>0</v>
          </cell>
          <cell r="E2092">
            <v>0</v>
          </cell>
          <cell r="F2092">
            <v>0</v>
          </cell>
          <cell r="G2092">
            <v>0</v>
          </cell>
          <cell r="H2092">
            <v>0</v>
          </cell>
          <cell r="I2092">
            <v>0</v>
          </cell>
          <cell r="J2092">
            <v>0</v>
          </cell>
          <cell r="K2092">
            <v>0</v>
          </cell>
        </row>
        <row r="2093">
          <cell r="C2093">
            <v>0</v>
          </cell>
          <cell r="D2093">
            <v>0</v>
          </cell>
          <cell r="E2093">
            <v>0</v>
          </cell>
          <cell r="F2093">
            <v>0</v>
          </cell>
          <cell r="G2093">
            <v>0</v>
          </cell>
          <cell r="H2093">
            <v>0</v>
          </cell>
          <cell r="I2093">
            <v>0</v>
          </cell>
          <cell r="J2093">
            <v>0</v>
          </cell>
          <cell r="K2093">
            <v>0</v>
          </cell>
        </row>
        <row r="2094">
          <cell r="C2094">
            <v>0</v>
          </cell>
          <cell r="D2094">
            <v>0</v>
          </cell>
          <cell r="E2094">
            <v>0</v>
          </cell>
          <cell r="F2094">
            <v>0</v>
          </cell>
          <cell r="G2094">
            <v>0</v>
          </cell>
          <cell r="H2094">
            <v>0</v>
          </cell>
          <cell r="I2094">
            <v>0</v>
          </cell>
          <cell r="J2094">
            <v>0</v>
          </cell>
          <cell r="K2094">
            <v>0</v>
          </cell>
        </row>
        <row r="2095">
          <cell r="C2095">
            <v>0</v>
          </cell>
          <cell r="D2095">
            <v>0</v>
          </cell>
          <cell r="E2095">
            <v>0</v>
          </cell>
          <cell r="F2095">
            <v>0</v>
          </cell>
          <cell r="G2095">
            <v>0</v>
          </cell>
          <cell r="H2095">
            <v>0</v>
          </cell>
          <cell r="I2095">
            <v>0</v>
          </cell>
          <cell r="J2095">
            <v>0</v>
          </cell>
          <cell r="K2095">
            <v>0</v>
          </cell>
        </row>
        <row r="2096">
          <cell r="C2096">
            <v>0</v>
          </cell>
          <cell r="D2096">
            <v>0</v>
          </cell>
          <cell r="E2096">
            <v>0</v>
          </cell>
          <cell r="F2096">
            <v>0</v>
          </cell>
          <cell r="G2096">
            <v>0</v>
          </cell>
          <cell r="H2096">
            <v>0</v>
          </cell>
          <cell r="I2096">
            <v>0</v>
          </cell>
          <cell r="J2096">
            <v>0</v>
          </cell>
          <cell r="K2096">
            <v>0</v>
          </cell>
        </row>
        <row r="2097">
          <cell r="C2097">
            <v>0</v>
          </cell>
          <cell r="D2097">
            <v>0</v>
          </cell>
          <cell r="E2097">
            <v>0</v>
          </cell>
          <cell r="F2097">
            <v>0</v>
          </cell>
          <cell r="G2097">
            <v>0</v>
          </cell>
          <cell r="H2097">
            <v>0</v>
          </cell>
          <cell r="I2097">
            <v>0</v>
          </cell>
          <cell r="J2097">
            <v>0</v>
          </cell>
          <cell r="K2097">
            <v>0</v>
          </cell>
        </row>
        <row r="2098">
          <cell r="C2098">
            <v>0</v>
          </cell>
          <cell r="D2098">
            <v>0</v>
          </cell>
          <cell r="E2098">
            <v>0</v>
          </cell>
          <cell r="F2098">
            <v>0</v>
          </cell>
          <cell r="G2098">
            <v>0</v>
          </cell>
          <cell r="H2098">
            <v>0</v>
          </cell>
          <cell r="I2098">
            <v>0</v>
          </cell>
          <cell r="J2098">
            <v>0</v>
          </cell>
          <cell r="K2098">
            <v>0</v>
          </cell>
        </row>
        <row r="2099">
          <cell r="C2099">
            <v>0</v>
          </cell>
          <cell r="D2099">
            <v>0</v>
          </cell>
          <cell r="E2099">
            <v>0</v>
          </cell>
          <cell r="F2099">
            <v>0</v>
          </cell>
          <cell r="G2099">
            <v>0</v>
          </cell>
          <cell r="H2099">
            <v>0</v>
          </cell>
          <cell r="I2099">
            <v>0</v>
          </cell>
          <cell r="J2099">
            <v>0</v>
          </cell>
          <cell r="K2099">
            <v>0</v>
          </cell>
        </row>
        <row r="2100">
          <cell r="C2100">
            <v>0</v>
          </cell>
          <cell r="D2100">
            <v>0</v>
          </cell>
          <cell r="E2100">
            <v>0</v>
          </cell>
          <cell r="F2100">
            <v>0</v>
          </cell>
          <cell r="G2100">
            <v>0</v>
          </cell>
          <cell r="H2100">
            <v>0</v>
          </cell>
          <cell r="I2100">
            <v>0</v>
          </cell>
          <cell r="J2100">
            <v>0</v>
          </cell>
          <cell r="K2100">
            <v>0</v>
          </cell>
        </row>
        <row r="2101">
          <cell r="C2101">
            <v>0</v>
          </cell>
          <cell r="D2101">
            <v>0</v>
          </cell>
          <cell r="E2101">
            <v>0</v>
          </cell>
          <cell r="F2101">
            <v>0</v>
          </cell>
          <cell r="G2101">
            <v>0</v>
          </cell>
          <cell r="H2101">
            <v>0</v>
          </cell>
          <cell r="I2101">
            <v>0</v>
          </cell>
          <cell r="J2101">
            <v>0</v>
          </cell>
          <cell r="K2101">
            <v>0</v>
          </cell>
        </row>
        <row r="2102">
          <cell r="C2102">
            <v>0</v>
          </cell>
          <cell r="D2102">
            <v>0</v>
          </cell>
          <cell r="E2102">
            <v>0</v>
          </cell>
          <cell r="F2102">
            <v>0</v>
          </cell>
          <cell r="G2102">
            <v>0</v>
          </cell>
          <cell r="H2102">
            <v>0</v>
          </cell>
          <cell r="I2102">
            <v>0</v>
          </cell>
          <cell r="J2102">
            <v>0</v>
          </cell>
          <cell r="K2102">
            <v>0</v>
          </cell>
        </row>
        <row r="2103">
          <cell r="C2103">
            <v>0</v>
          </cell>
          <cell r="D2103">
            <v>0</v>
          </cell>
          <cell r="E2103">
            <v>0</v>
          </cell>
          <cell r="F2103">
            <v>0</v>
          </cell>
          <cell r="G2103">
            <v>0</v>
          </cell>
          <cell r="H2103">
            <v>0</v>
          </cell>
          <cell r="I2103">
            <v>0</v>
          </cell>
          <cell r="J2103">
            <v>0</v>
          </cell>
          <cell r="K2103">
            <v>0</v>
          </cell>
        </row>
        <row r="2104">
          <cell r="C2104">
            <v>0</v>
          </cell>
          <cell r="D2104">
            <v>0</v>
          </cell>
          <cell r="E2104">
            <v>0</v>
          </cell>
          <cell r="F2104">
            <v>0</v>
          </cell>
          <cell r="G2104">
            <v>0</v>
          </cell>
          <cell r="H2104">
            <v>0</v>
          </cell>
          <cell r="I2104">
            <v>0</v>
          </cell>
          <cell r="J2104">
            <v>0</v>
          </cell>
          <cell r="K2104">
            <v>0</v>
          </cell>
        </row>
        <row r="2105">
          <cell r="C2105">
            <v>0</v>
          </cell>
          <cell r="D2105">
            <v>0</v>
          </cell>
          <cell r="E2105">
            <v>0</v>
          </cell>
          <cell r="F2105">
            <v>0</v>
          </cell>
          <cell r="G2105">
            <v>0</v>
          </cell>
          <cell r="H2105">
            <v>0</v>
          </cell>
          <cell r="I2105">
            <v>0</v>
          </cell>
          <cell r="J2105">
            <v>0</v>
          </cell>
          <cell r="K2105">
            <v>0</v>
          </cell>
        </row>
        <row r="2106">
          <cell r="C2106">
            <v>0</v>
          </cell>
          <cell r="D2106">
            <v>0</v>
          </cell>
          <cell r="E2106">
            <v>0</v>
          </cell>
          <cell r="F2106">
            <v>0</v>
          </cell>
          <cell r="G2106">
            <v>0</v>
          </cell>
          <cell r="H2106">
            <v>0</v>
          </cell>
          <cell r="I2106">
            <v>0</v>
          </cell>
          <cell r="J2106">
            <v>0</v>
          </cell>
          <cell r="K2106">
            <v>0</v>
          </cell>
        </row>
        <row r="2107">
          <cell r="C2107">
            <v>0</v>
          </cell>
          <cell r="D2107">
            <v>0</v>
          </cell>
          <cell r="E2107">
            <v>0</v>
          </cell>
          <cell r="F2107">
            <v>0</v>
          </cell>
          <cell r="G2107">
            <v>0</v>
          </cell>
          <cell r="H2107">
            <v>0</v>
          </cell>
          <cell r="I2107">
            <v>0</v>
          </cell>
          <cell r="J2107">
            <v>0</v>
          </cell>
          <cell r="K2107">
            <v>0</v>
          </cell>
        </row>
        <row r="2108">
          <cell r="C2108">
            <v>0</v>
          </cell>
          <cell r="D2108">
            <v>0</v>
          </cell>
          <cell r="E2108">
            <v>0</v>
          </cell>
          <cell r="F2108">
            <v>0</v>
          </cell>
          <cell r="G2108">
            <v>0</v>
          </cell>
          <cell r="H2108">
            <v>0</v>
          </cell>
          <cell r="I2108">
            <v>0</v>
          </cell>
          <cell r="J2108">
            <v>0</v>
          </cell>
          <cell r="K2108">
            <v>0</v>
          </cell>
        </row>
        <row r="2109">
          <cell r="C2109">
            <v>0</v>
          </cell>
          <cell r="D2109">
            <v>0</v>
          </cell>
          <cell r="E2109">
            <v>0</v>
          </cell>
          <cell r="F2109">
            <v>0</v>
          </cell>
          <cell r="G2109">
            <v>0</v>
          </cell>
          <cell r="H2109">
            <v>0</v>
          </cell>
          <cell r="I2109">
            <v>0</v>
          </cell>
          <cell r="J2109">
            <v>0</v>
          </cell>
          <cell r="K2109">
            <v>0</v>
          </cell>
        </row>
        <row r="2110">
          <cell r="C2110">
            <v>0</v>
          </cell>
          <cell r="D2110">
            <v>0</v>
          </cell>
          <cell r="E2110">
            <v>0</v>
          </cell>
          <cell r="F2110">
            <v>0</v>
          </cell>
          <cell r="G2110">
            <v>0</v>
          </cell>
          <cell r="H2110">
            <v>0</v>
          </cell>
          <cell r="I2110">
            <v>0</v>
          </cell>
          <cell r="J2110">
            <v>0</v>
          </cell>
          <cell r="K2110">
            <v>0</v>
          </cell>
        </row>
        <row r="2111">
          <cell r="C2111">
            <v>0</v>
          </cell>
          <cell r="D2111">
            <v>0</v>
          </cell>
          <cell r="E2111">
            <v>0</v>
          </cell>
          <cell r="F2111">
            <v>0</v>
          </cell>
          <cell r="G2111">
            <v>0</v>
          </cell>
          <cell r="H2111">
            <v>0</v>
          </cell>
          <cell r="I2111">
            <v>0</v>
          </cell>
          <cell r="J2111">
            <v>0</v>
          </cell>
          <cell r="K2111">
            <v>0</v>
          </cell>
        </row>
        <row r="2112">
          <cell r="C2112">
            <v>0</v>
          </cell>
          <cell r="D2112">
            <v>0</v>
          </cell>
          <cell r="E2112">
            <v>0</v>
          </cell>
          <cell r="F2112">
            <v>0</v>
          </cell>
          <cell r="G2112">
            <v>0</v>
          </cell>
          <cell r="H2112">
            <v>0</v>
          </cell>
          <cell r="I2112">
            <v>0</v>
          </cell>
          <cell r="J2112">
            <v>0</v>
          </cell>
          <cell r="K2112">
            <v>0</v>
          </cell>
        </row>
        <row r="2113">
          <cell r="C2113">
            <v>0</v>
          </cell>
          <cell r="D2113">
            <v>0</v>
          </cell>
          <cell r="E2113">
            <v>0</v>
          </cell>
          <cell r="F2113">
            <v>0</v>
          </cell>
          <cell r="G2113">
            <v>0</v>
          </cell>
          <cell r="H2113">
            <v>0</v>
          </cell>
          <cell r="I2113">
            <v>0</v>
          </cell>
          <cell r="J2113">
            <v>0</v>
          </cell>
          <cell r="K2113">
            <v>0</v>
          </cell>
        </row>
        <row r="2114">
          <cell r="C2114">
            <v>0</v>
          </cell>
          <cell r="D2114">
            <v>0</v>
          </cell>
          <cell r="E2114">
            <v>0</v>
          </cell>
          <cell r="F2114">
            <v>0</v>
          </cell>
          <cell r="G2114">
            <v>0</v>
          </cell>
          <cell r="H2114">
            <v>0</v>
          </cell>
          <cell r="I2114">
            <v>0</v>
          </cell>
          <cell r="J2114">
            <v>0</v>
          </cell>
          <cell r="K2114">
            <v>0</v>
          </cell>
        </row>
        <row r="2115">
          <cell r="C2115">
            <v>0</v>
          </cell>
          <cell r="D2115">
            <v>0</v>
          </cell>
          <cell r="E2115">
            <v>0</v>
          </cell>
          <cell r="F2115">
            <v>0</v>
          </cell>
          <cell r="G2115">
            <v>0</v>
          </cell>
          <cell r="H2115">
            <v>0</v>
          </cell>
          <cell r="I2115">
            <v>0</v>
          </cell>
          <cell r="J2115">
            <v>0</v>
          </cell>
          <cell r="K2115">
            <v>0</v>
          </cell>
        </row>
        <row r="2116">
          <cell r="C2116">
            <v>0</v>
          </cell>
          <cell r="D2116">
            <v>0</v>
          </cell>
          <cell r="E2116">
            <v>0</v>
          </cell>
          <cell r="F2116">
            <v>0</v>
          </cell>
          <cell r="G2116">
            <v>0</v>
          </cell>
          <cell r="H2116">
            <v>0</v>
          </cell>
          <cell r="I2116">
            <v>0</v>
          </cell>
          <cell r="J2116">
            <v>0</v>
          </cell>
          <cell r="K2116">
            <v>0</v>
          </cell>
        </row>
        <row r="2117">
          <cell r="C2117">
            <v>0</v>
          </cell>
          <cell r="D2117">
            <v>0</v>
          </cell>
          <cell r="E2117">
            <v>0</v>
          </cell>
          <cell r="F2117">
            <v>0</v>
          </cell>
          <cell r="G2117">
            <v>0</v>
          </cell>
          <cell r="H2117">
            <v>0</v>
          </cell>
          <cell r="I2117">
            <v>0</v>
          </cell>
          <cell r="J2117">
            <v>0</v>
          </cell>
          <cell r="K2117">
            <v>0</v>
          </cell>
        </row>
        <row r="2118">
          <cell r="C2118">
            <v>0</v>
          </cell>
          <cell r="D2118">
            <v>0</v>
          </cell>
          <cell r="E2118">
            <v>0</v>
          </cell>
          <cell r="F2118">
            <v>0</v>
          </cell>
          <cell r="G2118">
            <v>0</v>
          </cell>
          <cell r="H2118">
            <v>0</v>
          </cell>
          <cell r="I2118">
            <v>0</v>
          </cell>
          <cell r="J2118">
            <v>0</v>
          </cell>
          <cell r="K2118">
            <v>0</v>
          </cell>
        </row>
        <row r="2119">
          <cell r="C2119">
            <v>0</v>
          </cell>
          <cell r="D2119">
            <v>0</v>
          </cell>
          <cell r="E2119">
            <v>0</v>
          </cell>
          <cell r="F2119">
            <v>0</v>
          </cell>
          <cell r="G2119">
            <v>0</v>
          </cell>
          <cell r="H2119">
            <v>0</v>
          </cell>
          <cell r="I2119">
            <v>0</v>
          </cell>
          <cell r="J2119">
            <v>0</v>
          </cell>
          <cell r="K2119">
            <v>0</v>
          </cell>
        </row>
        <row r="2120">
          <cell r="C2120">
            <v>0</v>
          </cell>
          <cell r="D2120">
            <v>0</v>
          </cell>
          <cell r="E2120">
            <v>0</v>
          </cell>
          <cell r="F2120">
            <v>0</v>
          </cell>
          <cell r="G2120">
            <v>0</v>
          </cell>
          <cell r="H2120">
            <v>0</v>
          </cell>
          <cell r="I2120">
            <v>0</v>
          </cell>
          <cell r="J2120">
            <v>0</v>
          </cell>
          <cell r="K2120">
            <v>0</v>
          </cell>
        </row>
        <row r="2121">
          <cell r="C2121">
            <v>0</v>
          </cell>
          <cell r="D2121">
            <v>0</v>
          </cell>
          <cell r="E2121">
            <v>0</v>
          </cell>
          <cell r="F2121">
            <v>0</v>
          </cell>
          <cell r="G2121">
            <v>0</v>
          </cell>
          <cell r="H2121">
            <v>0</v>
          </cell>
          <cell r="I2121">
            <v>0</v>
          </cell>
          <cell r="J2121">
            <v>0</v>
          </cell>
          <cell r="K2121">
            <v>0</v>
          </cell>
        </row>
        <row r="2122">
          <cell r="C2122">
            <v>0</v>
          </cell>
          <cell r="D2122">
            <v>0</v>
          </cell>
          <cell r="E2122">
            <v>0</v>
          </cell>
          <cell r="F2122">
            <v>0</v>
          </cell>
          <cell r="G2122">
            <v>0</v>
          </cell>
          <cell r="H2122">
            <v>0</v>
          </cell>
          <cell r="I2122">
            <v>0</v>
          </cell>
          <cell r="J2122">
            <v>0</v>
          </cell>
          <cell r="K2122">
            <v>0</v>
          </cell>
        </row>
        <row r="2123">
          <cell r="C2123">
            <v>0</v>
          </cell>
          <cell r="D2123">
            <v>0</v>
          </cell>
          <cell r="E2123">
            <v>0</v>
          </cell>
          <cell r="F2123">
            <v>0</v>
          </cell>
          <cell r="G2123">
            <v>0</v>
          </cell>
          <cell r="H2123">
            <v>0</v>
          </cell>
          <cell r="I2123">
            <v>0</v>
          </cell>
          <cell r="J2123">
            <v>0</v>
          </cell>
          <cell r="K2123">
            <v>0</v>
          </cell>
        </row>
        <row r="2124">
          <cell r="C2124">
            <v>0</v>
          </cell>
          <cell r="D2124">
            <v>0</v>
          </cell>
          <cell r="E2124">
            <v>0</v>
          </cell>
          <cell r="F2124">
            <v>0</v>
          </cell>
          <cell r="G2124">
            <v>0</v>
          </cell>
          <cell r="H2124">
            <v>0</v>
          </cell>
          <cell r="I2124">
            <v>0</v>
          </cell>
          <cell r="J2124">
            <v>0</v>
          </cell>
          <cell r="K2124">
            <v>0</v>
          </cell>
        </row>
        <row r="2125">
          <cell r="C2125">
            <v>0</v>
          </cell>
          <cell r="D2125">
            <v>0</v>
          </cell>
          <cell r="E2125">
            <v>0</v>
          </cell>
          <cell r="F2125">
            <v>0</v>
          </cell>
          <cell r="G2125">
            <v>0</v>
          </cell>
          <cell r="H2125">
            <v>0</v>
          </cell>
          <cell r="I2125">
            <v>0</v>
          </cell>
          <cell r="J2125">
            <v>0</v>
          </cell>
          <cell r="K2125">
            <v>0</v>
          </cell>
        </row>
        <row r="2126">
          <cell r="C2126">
            <v>0</v>
          </cell>
          <cell r="D2126">
            <v>0</v>
          </cell>
          <cell r="E2126">
            <v>0</v>
          </cell>
          <cell r="F2126">
            <v>0</v>
          </cell>
          <cell r="G2126">
            <v>0</v>
          </cell>
          <cell r="H2126">
            <v>0</v>
          </cell>
          <cell r="I2126">
            <v>0</v>
          </cell>
          <cell r="J2126">
            <v>0</v>
          </cell>
          <cell r="K2126">
            <v>0</v>
          </cell>
        </row>
        <row r="2127">
          <cell r="C2127">
            <v>0</v>
          </cell>
          <cell r="D2127">
            <v>0</v>
          </cell>
          <cell r="E2127">
            <v>0</v>
          </cell>
          <cell r="F2127">
            <v>0</v>
          </cell>
          <cell r="G2127">
            <v>0</v>
          </cell>
          <cell r="H2127">
            <v>0</v>
          </cell>
          <cell r="I2127">
            <v>0</v>
          </cell>
          <cell r="J2127">
            <v>0</v>
          </cell>
          <cell r="K2127">
            <v>0</v>
          </cell>
        </row>
        <row r="2128">
          <cell r="C2128">
            <v>0</v>
          </cell>
          <cell r="D2128">
            <v>0</v>
          </cell>
          <cell r="E2128">
            <v>0</v>
          </cell>
          <cell r="F2128">
            <v>0</v>
          </cell>
          <cell r="G2128">
            <v>0</v>
          </cell>
          <cell r="H2128">
            <v>0</v>
          </cell>
          <cell r="I2128">
            <v>0</v>
          </cell>
          <cell r="J2128">
            <v>0</v>
          </cell>
          <cell r="K2128">
            <v>0</v>
          </cell>
        </row>
        <row r="2129">
          <cell r="C2129">
            <v>0</v>
          </cell>
          <cell r="D2129">
            <v>0</v>
          </cell>
          <cell r="E2129">
            <v>0</v>
          </cell>
          <cell r="F2129">
            <v>0</v>
          </cell>
          <cell r="G2129">
            <v>0</v>
          </cell>
          <cell r="H2129">
            <v>0</v>
          </cell>
          <cell r="I2129">
            <v>0</v>
          </cell>
          <cell r="J2129">
            <v>0</v>
          </cell>
          <cell r="K2129">
            <v>0</v>
          </cell>
        </row>
        <row r="2130">
          <cell r="C2130">
            <v>0</v>
          </cell>
          <cell r="D2130">
            <v>0</v>
          </cell>
          <cell r="E2130">
            <v>0</v>
          </cell>
          <cell r="F2130">
            <v>0</v>
          </cell>
          <cell r="G2130">
            <v>0</v>
          </cell>
          <cell r="H2130">
            <v>0</v>
          </cell>
          <cell r="I2130">
            <v>0</v>
          </cell>
          <cell r="J2130">
            <v>0</v>
          </cell>
          <cell r="K2130">
            <v>0</v>
          </cell>
        </row>
        <row r="2131">
          <cell r="C2131">
            <v>0</v>
          </cell>
          <cell r="D2131">
            <v>0</v>
          </cell>
          <cell r="E2131">
            <v>0</v>
          </cell>
          <cell r="F2131">
            <v>0</v>
          </cell>
          <cell r="G2131">
            <v>0</v>
          </cell>
          <cell r="H2131">
            <v>0</v>
          </cell>
          <cell r="I2131">
            <v>0</v>
          </cell>
          <cell r="J2131">
            <v>0</v>
          </cell>
          <cell r="K2131">
            <v>0</v>
          </cell>
        </row>
        <row r="2132">
          <cell r="C2132">
            <v>0</v>
          </cell>
          <cell r="D2132">
            <v>0</v>
          </cell>
          <cell r="E2132">
            <v>0</v>
          </cell>
          <cell r="F2132">
            <v>0</v>
          </cell>
          <cell r="G2132">
            <v>0</v>
          </cell>
          <cell r="H2132">
            <v>0</v>
          </cell>
          <cell r="I2132">
            <v>0</v>
          </cell>
          <cell r="J2132">
            <v>0</v>
          </cell>
          <cell r="K2132">
            <v>0</v>
          </cell>
        </row>
        <row r="2133">
          <cell r="C2133">
            <v>0</v>
          </cell>
          <cell r="D2133">
            <v>0</v>
          </cell>
          <cell r="E2133">
            <v>0</v>
          </cell>
          <cell r="F2133">
            <v>0</v>
          </cell>
          <cell r="G2133">
            <v>0</v>
          </cell>
          <cell r="H2133">
            <v>0</v>
          </cell>
          <cell r="I2133">
            <v>0</v>
          </cell>
          <cell r="J2133">
            <v>0</v>
          </cell>
          <cell r="K2133">
            <v>0</v>
          </cell>
        </row>
        <row r="2134">
          <cell r="C2134">
            <v>0</v>
          </cell>
          <cell r="D2134">
            <v>0</v>
          </cell>
          <cell r="E2134">
            <v>0</v>
          </cell>
          <cell r="F2134">
            <v>0</v>
          </cell>
          <cell r="G2134">
            <v>0</v>
          </cell>
          <cell r="H2134">
            <v>0</v>
          </cell>
          <cell r="I2134">
            <v>0</v>
          </cell>
          <cell r="J2134">
            <v>0</v>
          </cell>
          <cell r="K2134">
            <v>0</v>
          </cell>
        </row>
        <row r="2135">
          <cell r="C2135">
            <v>0</v>
          </cell>
          <cell r="D2135">
            <v>0</v>
          </cell>
          <cell r="E2135">
            <v>0</v>
          </cell>
          <cell r="F2135">
            <v>0</v>
          </cell>
          <cell r="G2135">
            <v>0</v>
          </cell>
          <cell r="H2135">
            <v>0</v>
          </cell>
          <cell r="I2135">
            <v>0</v>
          </cell>
          <cell r="J2135">
            <v>0</v>
          </cell>
          <cell r="K2135">
            <v>0</v>
          </cell>
        </row>
        <row r="2136">
          <cell r="C2136">
            <v>0</v>
          </cell>
          <cell r="D2136">
            <v>0</v>
          </cell>
          <cell r="E2136">
            <v>0</v>
          </cell>
          <cell r="F2136">
            <v>0</v>
          </cell>
          <cell r="G2136">
            <v>0</v>
          </cell>
          <cell r="H2136">
            <v>0</v>
          </cell>
          <cell r="I2136">
            <v>0</v>
          </cell>
          <cell r="J2136">
            <v>0</v>
          </cell>
          <cell r="K2136">
            <v>0</v>
          </cell>
        </row>
        <row r="2137">
          <cell r="C2137">
            <v>0</v>
          </cell>
          <cell r="D2137">
            <v>0</v>
          </cell>
          <cell r="E2137">
            <v>0</v>
          </cell>
          <cell r="F2137">
            <v>0</v>
          </cell>
          <cell r="G2137">
            <v>0</v>
          </cell>
          <cell r="H2137">
            <v>0</v>
          </cell>
          <cell r="I2137">
            <v>0</v>
          </cell>
          <cell r="J2137">
            <v>0</v>
          </cell>
          <cell r="K2137">
            <v>0</v>
          </cell>
        </row>
        <row r="2138">
          <cell r="C2138">
            <v>0</v>
          </cell>
          <cell r="D2138">
            <v>0</v>
          </cell>
          <cell r="E2138">
            <v>0</v>
          </cell>
          <cell r="F2138">
            <v>0</v>
          </cell>
          <cell r="G2138">
            <v>0</v>
          </cell>
          <cell r="H2138">
            <v>0</v>
          </cell>
          <cell r="I2138">
            <v>0</v>
          </cell>
          <cell r="J2138">
            <v>0</v>
          </cell>
          <cell r="K2138">
            <v>0</v>
          </cell>
        </row>
        <row r="2139">
          <cell r="C2139">
            <v>0</v>
          </cell>
          <cell r="D2139">
            <v>0</v>
          </cell>
          <cell r="E2139">
            <v>0</v>
          </cell>
          <cell r="F2139">
            <v>0</v>
          </cell>
          <cell r="G2139">
            <v>0</v>
          </cell>
          <cell r="H2139">
            <v>0</v>
          </cell>
          <cell r="I2139">
            <v>0</v>
          </cell>
          <cell r="J2139">
            <v>0</v>
          </cell>
          <cell r="K2139">
            <v>0</v>
          </cell>
        </row>
        <row r="2140">
          <cell r="C2140">
            <v>0</v>
          </cell>
          <cell r="D2140">
            <v>0</v>
          </cell>
          <cell r="E2140">
            <v>0</v>
          </cell>
          <cell r="F2140">
            <v>0</v>
          </cell>
          <cell r="G2140">
            <v>0</v>
          </cell>
          <cell r="H2140">
            <v>0</v>
          </cell>
          <cell r="I2140">
            <v>0</v>
          </cell>
          <cell r="J2140">
            <v>0</v>
          </cell>
          <cell r="K2140">
            <v>0</v>
          </cell>
        </row>
        <row r="2141">
          <cell r="C2141">
            <v>0</v>
          </cell>
          <cell r="D2141">
            <v>0</v>
          </cell>
          <cell r="E2141">
            <v>0</v>
          </cell>
          <cell r="F2141">
            <v>0</v>
          </cell>
          <cell r="G2141">
            <v>0</v>
          </cell>
          <cell r="H2141">
            <v>0</v>
          </cell>
          <cell r="I2141">
            <v>0</v>
          </cell>
          <cell r="J2141">
            <v>0</v>
          </cell>
          <cell r="K2141">
            <v>0</v>
          </cell>
        </row>
        <row r="2142">
          <cell r="C2142">
            <v>0</v>
          </cell>
          <cell r="D2142">
            <v>0</v>
          </cell>
          <cell r="E2142">
            <v>0</v>
          </cell>
          <cell r="F2142">
            <v>0</v>
          </cell>
          <cell r="G2142">
            <v>0</v>
          </cell>
          <cell r="H2142">
            <v>0</v>
          </cell>
          <cell r="I2142">
            <v>0</v>
          </cell>
          <cell r="J2142">
            <v>0</v>
          </cell>
          <cell r="K2142">
            <v>0</v>
          </cell>
        </row>
        <row r="2143">
          <cell r="C2143">
            <v>0</v>
          </cell>
          <cell r="D2143">
            <v>0</v>
          </cell>
          <cell r="E2143">
            <v>0</v>
          </cell>
          <cell r="F2143">
            <v>0</v>
          </cell>
          <cell r="G2143">
            <v>0</v>
          </cell>
          <cell r="H2143">
            <v>0</v>
          </cell>
          <cell r="I2143">
            <v>0</v>
          </cell>
          <cell r="J2143">
            <v>0</v>
          </cell>
          <cell r="K2143">
            <v>0</v>
          </cell>
        </row>
        <row r="2144">
          <cell r="C2144">
            <v>0</v>
          </cell>
          <cell r="D2144">
            <v>0</v>
          </cell>
          <cell r="E2144">
            <v>0</v>
          </cell>
          <cell r="F2144">
            <v>0</v>
          </cell>
          <cell r="G2144">
            <v>0</v>
          </cell>
          <cell r="H2144">
            <v>0</v>
          </cell>
          <cell r="I2144">
            <v>0</v>
          </cell>
          <cell r="J2144">
            <v>0</v>
          </cell>
          <cell r="K2144">
            <v>0</v>
          </cell>
        </row>
        <row r="2145">
          <cell r="C2145">
            <v>0</v>
          </cell>
          <cell r="D2145">
            <v>0</v>
          </cell>
          <cell r="E2145">
            <v>0</v>
          </cell>
          <cell r="F2145">
            <v>0</v>
          </cell>
          <cell r="G2145">
            <v>0</v>
          </cell>
          <cell r="H2145">
            <v>0</v>
          </cell>
          <cell r="I2145">
            <v>0</v>
          </cell>
          <cell r="J2145">
            <v>0</v>
          </cell>
          <cell r="K2145">
            <v>0</v>
          </cell>
        </row>
        <row r="2146">
          <cell r="C2146">
            <v>0</v>
          </cell>
          <cell r="D2146">
            <v>0</v>
          </cell>
          <cell r="E2146">
            <v>0</v>
          </cell>
          <cell r="F2146">
            <v>0</v>
          </cell>
          <cell r="G2146">
            <v>0</v>
          </cell>
          <cell r="H2146">
            <v>0</v>
          </cell>
          <cell r="I2146">
            <v>0</v>
          </cell>
          <cell r="J2146">
            <v>0</v>
          </cell>
          <cell r="K2146">
            <v>0</v>
          </cell>
        </row>
        <row r="2147">
          <cell r="C2147">
            <v>0</v>
          </cell>
          <cell r="D2147">
            <v>0</v>
          </cell>
          <cell r="E2147">
            <v>0</v>
          </cell>
          <cell r="F2147">
            <v>0</v>
          </cell>
          <cell r="G2147">
            <v>0</v>
          </cell>
          <cell r="H2147">
            <v>0</v>
          </cell>
          <cell r="I2147">
            <v>0</v>
          </cell>
          <cell r="J2147">
            <v>0</v>
          </cell>
          <cell r="K2147">
            <v>0</v>
          </cell>
        </row>
        <row r="2148">
          <cell r="C2148">
            <v>0</v>
          </cell>
          <cell r="D2148">
            <v>0</v>
          </cell>
          <cell r="E2148">
            <v>0</v>
          </cell>
          <cell r="F2148">
            <v>0</v>
          </cell>
          <cell r="G2148">
            <v>0</v>
          </cell>
          <cell r="H2148">
            <v>0</v>
          </cell>
          <cell r="I2148">
            <v>0</v>
          </cell>
          <cell r="J2148">
            <v>0</v>
          </cell>
          <cell r="K2148">
            <v>0</v>
          </cell>
        </row>
        <row r="2149">
          <cell r="C2149">
            <v>0</v>
          </cell>
          <cell r="D2149">
            <v>0</v>
          </cell>
          <cell r="E2149">
            <v>0</v>
          </cell>
          <cell r="F2149">
            <v>0</v>
          </cell>
          <cell r="G2149">
            <v>0</v>
          </cell>
          <cell r="H2149">
            <v>0</v>
          </cell>
          <cell r="I2149">
            <v>0</v>
          </cell>
          <cell r="J2149">
            <v>0</v>
          </cell>
          <cell r="K2149">
            <v>0</v>
          </cell>
        </row>
        <row r="2150">
          <cell r="C2150">
            <v>0</v>
          </cell>
          <cell r="D2150">
            <v>0</v>
          </cell>
          <cell r="E2150">
            <v>0</v>
          </cell>
          <cell r="F2150">
            <v>0</v>
          </cell>
          <cell r="G2150">
            <v>0</v>
          </cell>
          <cell r="H2150">
            <v>0</v>
          </cell>
          <cell r="I2150">
            <v>0</v>
          </cell>
          <cell r="J2150">
            <v>0</v>
          </cell>
          <cell r="K2150">
            <v>0</v>
          </cell>
        </row>
        <row r="2151">
          <cell r="C2151">
            <v>0</v>
          </cell>
          <cell r="D2151">
            <v>0</v>
          </cell>
          <cell r="E2151">
            <v>0</v>
          </cell>
          <cell r="F2151">
            <v>0</v>
          </cell>
          <cell r="G2151">
            <v>0</v>
          </cell>
          <cell r="H2151">
            <v>0</v>
          </cell>
          <cell r="I2151">
            <v>0</v>
          </cell>
          <cell r="J2151">
            <v>0</v>
          </cell>
          <cell r="K2151">
            <v>0</v>
          </cell>
        </row>
        <row r="2152">
          <cell r="C2152">
            <v>0</v>
          </cell>
          <cell r="D2152">
            <v>0</v>
          </cell>
          <cell r="E2152">
            <v>0</v>
          </cell>
          <cell r="F2152">
            <v>0</v>
          </cell>
          <cell r="G2152">
            <v>0</v>
          </cell>
          <cell r="H2152">
            <v>0</v>
          </cell>
          <cell r="I2152">
            <v>0</v>
          </cell>
          <cell r="J2152">
            <v>0</v>
          </cell>
          <cell r="K2152">
            <v>0</v>
          </cell>
        </row>
        <row r="2153">
          <cell r="C2153">
            <v>0</v>
          </cell>
          <cell r="D2153">
            <v>0</v>
          </cell>
          <cell r="E2153">
            <v>0</v>
          </cell>
          <cell r="F2153">
            <v>0</v>
          </cell>
          <cell r="G2153">
            <v>0</v>
          </cell>
          <cell r="H2153">
            <v>0</v>
          </cell>
          <cell r="I2153">
            <v>0</v>
          </cell>
          <cell r="J2153">
            <v>0</v>
          </cell>
          <cell r="K2153">
            <v>0</v>
          </cell>
        </row>
        <row r="2154">
          <cell r="C2154">
            <v>0</v>
          </cell>
          <cell r="D2154">
            <v>0</v>
          </cell>
          <cell r="E2154">
            <v>0</v>
          </cell>
          <cell r="F2154">
            <v>0</v>
          </cell>
          <cell r="G2154">
            <v>0</v>
          </cell>
          <cell r="H2154">
            <v>0</v>
          </cell>
          <cell r="I2154">
            <v>0</v>
          </cell>
          <cell r="J2154">
            <v>0</v>
          </cell>
          <cell r="K2154">
            <v>0</v>
          </cell>
        </row>
        <row r="2155">
          <cell r="C2155">
            <v>0</v>
          </cell>
          <cell r="D2155">
            <v>0</v>
          </cell>
          <cell r="E2155">
            <v>0</v>
          </cell>
          <cell r="F2155">
            <v>0</v>
          </cell>
          <cell r="G2155">
            <v>0</v>
          </cell>
          <cell r="H2155">
            <v>0</v>
          </cell>
          <cell r="I2155">
            <v>0</v>
          </cell>
          <cell r="J2155">
            <v>0</v>
          </cell>
          <cell r="K2155">
            <v>0</v>
          </cell>
        </row>
        <row r="2156">
          <cell r="C2156">
            <v>0</v>
          </cell>
          <cell r="D2156">
            <v>0</v>
          </cell>
          <cell r="E2156">
            <v>0</v>
          </cell>
          <cell r="F2156">
            <v>0</v>
          </cell>
          <cell r="G2156">
            <v>0</v>
          </cell>
          <cell r="H2156">
            <v>0</v>
          </cell>
          <cell r="I2156">
            <v>0</v>
          </cell>
          <cell r="J2156">
            <v>0</v>
          </cell>
          <cell r="K2156">
            <v>0</v>
          </cell>
        </row>
        <row r="2157">
          <cell r="C2157">
            <v>0</v>
          </cell>
          <cell r="D2157">
            <v>0</v>
          </cell>
          <cell r="E2157">
            <v>0</v>
          </cell>
          <cell r="F2157">
            <v>0</v>
          </cell>
          <cell r="G2157">
            <v>0</v>
          </cell>
          <cell r="H2157">
            <v>0</v>
          </cell>
          <cell r="I2157">
            <v>0</v>
          </cell>
          <cell r="J2157">
            <v>0</v>
          </cell>
          <cell r="K2157">
            <v>0</v>
          </cell>
        </row>
        <row r="2158">
          <cell r="C2158">
            <v>0</v>
          </cell>
          <cell r="D2158">
            <v>0</v>
          </cell>
          <cell r="E2158">
            <v>0</v>
          </cell>
          <cell r="F2158">
            <v>0</v>
          </cell>
          <cell r="G2158">
            <v>0</v>
          </cell>
          <cell r="H2158">
            <v>0</v>
          </cell>
          <cell r="I2158">
            <v>0</v>
          </cell>
          <cell r="J2158">
            <v>0</v>
          </cell>
          <cell r="K2158">
            <v>0</v>
          </cell>
        </row>
        <row r="2159">
          <cell r="C2159">
            <v>0</v>
          </cell>
          <cell r="D2159">
            <v>0</v>
          </cell>
          <cell r="E2159">
            <v>0</v>
          </cell>
          <cell r="F2159">
            <v>0</v>
          </cell>
          <cell r="G2159">
            <v>0</v>
          </cell>
          <cell r="H2159">
            <v>0</v>
          </cell>
          <cell r="I2159">
            <v>0</v>
          </cell>
          <cell r="J2159">
            <v>0</v>
          </cell>
          <cell r="K2159">
            <v>0</v>
          </cell>
        </row>
        <row r="2160">
          <cell r="C2160">
            <v>0</v>
          </cell>
          <cell r="D2160">
            <v>0</v>
          </cell>
          <cell r="E2160">
            <v>0</v>
          </cell>
          <cell r="F2160">
            <v>0</v>
          </cell>
          <cell r="G2160">
            <v>0</v>
          </cell>
          <cell r="H2160">
            <v>0</v>
          </cell>
          <cell r="I2160">
            <v>0</v>
          </cell>
          <cell r="J2160">
            <v>0</v>
          </cell>
          <cell r="K2160">
            <v>0</v>
          </cell>
        </row>
        <row r="2161">
          <cell r="C2161">
            <v>0</v>
          </cell>
          <cell r="D2161">
            <v>0</v>
          </cell>
          <cell r="E2161">
            <v>0</v>
          </cell>
          <cell r="F2161">
            <v>0</v>
          </cell>
          <cell r="G2161">
            <v>0</v>
          </cell>
          <cell r="H2161">
            <v>0</v>
          </cell>
          <cell r="I2161">
            <v>0</v>
          </cell>
          <cell r="J2161">
            <v>0</v>
          </cell>
          <cell r="K2161">
            <v>0</v>
          </cell>
        </row>
        <row r="2162">
          <cell r="C2162">
            <v>0</v>
          </cell>
          <cell r="D2162">
            <v>0</v>
          </cell>
          <cell r="E2162">
            <v>0</v>
          </cell>
          <cell r="F2162">
            <v>0</v>
          </cell>
          <cell r="G2162">
            <v>0</v>
          </cell>
          <cell r="H2162">
            <v>0</v>
          </cell>
          <cell r="I2162">
            <v>0</v>
          </cell>
          <cell r="J2162">
            <v>0</v>
          </cell>
          <cell r="K2162">
            <v>0</v>
          </cell>
        </row>
        <row r="2163">
          <cell r="C2163">
            <v>0</v>
          </cell>
          <cell r="D2163">
            <v>0</v>
          </cell>
          <cell r="E2163">
            <v>0</v>
          </cell>
          <cell r="F2163">
            <v>0</v>
          </cell>
          <cell r="G2163">
            <v>0</v>
          </cell>
          <cell r="H2163">
            <v>0</v>
          </cell>
          <cell r="I2163">
            <v>0</v>
          </cell>
          <cell r="J2163">
            <v>0</v>
          </cell>
          <cell r="K2163">
            <v>0</v>
          </cell>
        </row>
        <row r="2164">
          <cell r="C2164">
            <v>0</v>
          </cell>
          <cell r="D2164">
            <v>0</v>
          </cell>
          <cell r="E2164">
            <v>0</v>
          </cell>
          <cell r="F2164">
            <v>0</v>
          </cell>
          <cell r="G2164">
            <v>0</v>
          </cell>
          <cell r="H2164">
            <v>0</v>
          </cell>
          <cell r="I2164">
            <v>0</v>
          </cell>
          <cell r="J2164">
            <v>0</v>
          </cell>
          <cell r="K2164">
            <v>0</v>
          </cell>
        </row>
        <row r="2165">
          <cell r="C2165">
            <v>0</v>
          </cell>
          <cell r="D2165">
            <v>0</v>
          </cell>
          <cell r="E2165">
            <v>0</v>
          </cell>
          <cell r="F2165">
            <v>0</v>
          </cell>
          <cell r="G2165">
            <v>0</v>
          </cell>
          <cell r="H2165">
            <v>0</v>
          </cell>
          <cell r="I2165">
            <v>0</v>
          </cell>
          <cell r="J2165">
            <v>0</v>
          </cell>
          <cell r="K2165">
            <v>0</v>
          </cell>
        </row>
        <row r="2166">
          <cell r="C2166">
            <v>0</v>
          </cell>
          <cell r="D2166">
            <v>0</v>
          </cell>
          <cell r="E2166">
            <v>0</v>
          </cell>
          <cell r="F2166">
            <v>0</v>
          </cell>
          <cell r="G2166">
            <v>0</v>
          </cell>
          <cell r="H2166">
            <v>0</v>
          </cell>
          <cell r="I2166">
            <v>0</v>
          </cell>
          <cell r="J2166">
            <v>0</v>
          </cell>
          <cell r="K2166">
            <v>0</v>
          </cell>
        </row>
        <row r="2167">
          <cell r="C2167">
            <v>0</v>
          </cell>
          <cell r="D2167">
            <v>0</v>
          </cell>
          <cell r="E2167">
            <v>0</v>
          </cell>
          <cell r="F2167">
            <v>0</v>
          </cell>
          <cell r="G2167">
            <v>0</v>
          </cell>
          <cell r="H2167">
            <v>0</v>
          </cell>
          <cell r="I2167">
            <v>0</v>
          </cell>
          <cell r="J2167">
            <v>0</v>
          </cell>
          <cell r="K2167">
            <v>0</v>
          </cell>
        </row>
        <row r="2168">
          <cell r="C2168">
            <v>0</v>
          </cell>
          <cell r="D2168">
            <v>0</v>
          </cell>
          <cell r="E2168">
            <v>0</v>
          </cell>
          <cell r="F2168">
            <v>0</v>
          </cell>
          <cell r="G2168">
            <v>0</v>
          </cell>
          <cell r="H2168">
            <v>0</v>
          </cell>
          <cell r="I2168">
            <v>0</v>
          </cell>
          <cell r="J2168">
            <v>0</v>
          </cell>
          <cell r="K2168">
            <v>0</v>
          </cell>
        </row>
        <row r="2169">
          <cell r="C2169">
            <v>0</v>
          </cell>
          <cell r="D2169">
            <v>0</v>
          </cell>
          <cell r="E2169">
            <v>0</v>
          </cell>
          <cell r="F2169">
            <v>0</v>
          </cell>
          <cell r="G2169">
            <v>0</v>
          </cell>
          <cell r="H2169">
            <v>0</v>
          </cell>
          <cell r="I2169">
            <v>0</v>
          </cell>
          <cell r="J2169">
            <v>0</v>
          </cell>
          <cell r="K2169">
            <v>0</v>
          </cell>
        </row>
        <row r="2170">
          <cell r="C2170">
            <v>0</v>
          </cell>
          <cell r="D2170">
            <v>0</v>
          </cell>
          <cell r="E2170">
            <v>0</v>
          </cell>
          <cell r="F2170">
            <v>0</v>
          </cell>
          <cell r="G2170">
            <v>0</v>
          </cell>
          <cell r="H2170">
            <v>0</v>
          </cell>
          <cell r="I2170">
            <v>0</v>
          </cell>
          <cell r="J2170">
            <v>0</v>
          </cell>
          <cell r="K2170">
            <v>0</v>
          </cell>
        </row>
        <row r="2171">
          <cell r="C2171">
            <v>0</v>
          </cell>
          <cell r="D2171">
            <v>0</v>
          </cell>
          <cell r="E2171">
            <v>0</v>
          </cell>
          <cell r="F2171">
            <v>0</v>
          </cell>
          <cell r="G2171">
            <v>0</v>
          </cell>
          <cell r="H2171">
            <v>0</v>
          </cell>
          <cell r="I2171">
            <v>0</v>
          </cell>
          <cell r="J2171">
            <v>0</v>
          </cell>
          <cell r="K2171">
            <v>0</v>
          </cell>
        </row>
        <row r="2172">
          <cell r="C2172">
            <v>0</v>
          </cell>
          <cell r="D2172">
            <v>0</v>
          </cell>
          <cell r="E2172">
            <v>0</v>
          </cell>
          <cell r="F2172">
            <v>0</v>
          </cell>
          <cell r="G2172">
            <v>0</v>
          </cell>
          <cell r="H2172">
            <v>0</v>
          </cell>
          <cell r="I2172">
            <v>0</v>
          </cell>
          <cell r="J2172">
            <v>0</v>
          </cell>
          <cell r="K2172">
            <v>0</v>
          </cell>
        </row>
        <row r="2173">
          <cell r="C2173">
            <v>0</v>
          </cell>
          <cell r="D2173">
            <v>0</v>
          </cell>
          <cell r="E2173">
            <v>0</v>
          </cell>
          <cell r="F2173">
            <v>0</v>
          </cell>
          <cell r="G2173">
            <v>0</v>
          </cell>
          <cell r="H2173">
            <v>0</v>
          </cell>
          <cell r="I2173">
            <v>0</v>
          </cell>
          <cell r="J2173">
            <v>0</v>
          </cell>
          <cell r="K2173">
            <v>0</v>
          </cell>
        </row>
        <row r="2174">
          <cell r="C2174">
            <v>0</v>
          </cell>
          <cell r="D2174">
            <v>0</v>
          </cell>
          <cell r="E2174">
            <v>0</v>
          </cell>
          <cell r="F2174">
            <v>0</v>
          </cell>
          <cell r="G2174">
            <v>0</v>
          </cell>
          <cell r="H2174">
            <v>0</v>
          </cell>
          <cell r="I2174">
            <v>0</v>
          </cell>
          <cell r="J2174">
            <v>0</v>
          </cell>
          <cell r="K2174">
            <v>0</v>
          </cell>
        </row>
        <row r="2175">
          <cell r="C2175">
            <v>0</v>
          </cell>
          <cell r="D2175">
            <v>0</v>
          </cell>
          <cell r="E2175">
            <v>0</v>
          </cell>
          <cell r="F2175">
            <v>0</v>
          </cell>
          <cell r="G2175">
            <v>0</v>
          </cell>
          <cell r="H2175">
            <v>0</v>
          </cell>
          <cell r="I2175">
            <v>0</v>
          </cell>
          <cell r="J2175">
            <v>0</v>
          </cell>
          <cell r="K2175">
            <v>0</v>
          </cell>
        </row>
        <row r="2176">
          <cell r="C2176">
            <v>0</v>
          </cell>
          <cell r="D2176">
            <v>0</v>
          </cell>
          <cell r="E2176">
            <v>0</v>
          </cell>
          <cell r="F2176">
            <v>0</v>
          </cell>
          <cell r="G2176">
            <v>0</v>
          </cell>
          <cell r="H2176">
            <v>0</v>
          </cell>
          <cell r="I2176">
            <v>0</v>
          </cell>
          <cell r="J2176">
            <v>0</v>
          </cell>
          <cell r="K2176">
            <v>0</v>
          </cell>
        </row>
        <row r="2177">
          <cell r="C2177">
            <v>0</v>
          </cell>
          <cell r="D2177">
            <v>0</v>
          </cell>
          <cell r="E2177">
            <v>0</v>
          </cell>
          <cell r="F2177">
            <v>0</v>
          </cell>
          <cell r="G2177">
            <v>0</v>
          </cell>
          <cell r="H2177">
            <v>0</v>
          </cell>
          <cell r="I2177">
            <v>0</v>
          </cell>
          <cell r="J2177">
            <v>0</v>
          </cell>
          <cell r="K2177">
            <v>0</v>
          </cell>
        </row>
        <row r="2178">
          <cell r="C2178">
            <v>0</v>
          </cell>
          <cell r="D2178">
            <v>0</v>
          </cell>
          <cell r="E2178">
            <v>0</v>
          </cell>
          <cell r="F2178">
            <v>0</v>
          </cell>
          <cell r="G2178">
            <v>0</v>
          </cell>
          <cell r="H2178">
            <v>0</v>
          </cell>
          <cell r="I2178">
            <v>0</v>
          </cell>
          <cell r="J2178">
            <v>0</v>
          </cell>
          <cell r="K2178">
            <v>0</v>
          </cell>
        </row>
        <row r="2179">
          <cell r="C2179">
            <v>0</v>
          </cell>
          <cell r="D2179">
            <v>0</v>
          </cell>
          <cell r="E2179">
            <v>0</v>
          </cell>
          <cell r="F2179">
            <v>0</v>
          </cell>
          <cell r="G2179">
            <v>0</v>
          </cell>
          <cell r="H2179">
            <v>0</v>
          </cell>
          <cell r="I2179">
            <v>0</v>
          </cell>
          <cell r="J2179">
            <v>0</v>
          </cell>
          <cell r="K2179">
            <v>0</v>
          </cell>
        </row>
        <row r="2180">
          <cell r="C2180">
            <v>0</v>
          </cell>
          <cell r="D2180">
            <v>0</v>
          </cell>
          <cell r="E2180">
            <v>0</v>
          </cell>
          <cell r="F2180">
            <v>0</v>
          </cell>
          <cell r="G2180">
            <v>0</v>
          </cell>
          <cell r="H2180">
            <v>0</v>
          </cell>
          <cell r="I2180">
            <v>0</v>
          </cell>
          <cell r="J2180">
            <v>0</v>
          </cell>
          <cell r="K2180">
            <v>0</v>
          </cell>
        </row>
        <row r="2181">
          <cell r="C2181">
            <v>0</v>
          </cell>
          <cell r="D2181">
            <v>0</v>
          </cell>
          <cell r="E2181">
            <v>0</v>
          </cell>
          <cell r="F2181">
            <v>0</v>
          </cell>
          <cell r="G2181">
            <v>0</v>
          </cell>
          <cell r="H2181">
            <v>0</v>
          </cell>
          <cell r="I2181">
            <v>0</v>
          </cell>
          <cell r="J2181">
            <v>0</v>
          </cell>
          <cell r="K2181">
            <v>0</v>
          </cell>
        </row>
        <row r="2182">
          <cell r="C2182">
            <v>0</v>
          </cell>
          <cell r="D2182">
            <v>0</v>
          </cell>
          <cell r="E2182">
            <v>0</v>
          </cell>
          <cell r="F2182">
            <v>0</v>
          </cell>
          <cell r="G2182">
            <v>0</v>
          </cell>
          <cell r="H2182">
            <v>0</v>
          </cell>
          <cell r="I2182">
            <v>0</v>
          </cell>
          <cell r="J2182">
            <v>0</v>
          </cell>
          <cell r="K2182">
            <v>0</v>
          </cell>
        </row>
        <row r="2183">
          <cell r="C2183">
            <v>0</v>
          </cell>
          <cell r="D2183">
            <v>0</v>
          </cell>
          <cell r="E2183">
            <v>0</v>
          </cell>
          <cell r="F2183">
            <v>0</v>
          </cell>
          <cell r="G2183">
            <v>0</v>
          </cell>
          <cell r="H2183">
            <v>0</v>
          </cell>
          <cell r="I2183">
            <v>0</v>
          </cell>
          <cell r="J2183">
            <v>0</v>
          </cell>
          <cell r="K2183">
            <v>0</v>
          </cell>
        </row>
        <row r="2184">
          <cell r="C2184">
            <v>0</v>
          </cell>
          <cell r="D2184">
            <v>0</v>
          </cell>
          <cell r="E2184">
            <v>0</v>
          </cell>
          <cell r="F2184">
            <v>0</v>
          </cell>
          <cell r="G2184">
            <v>0</v>
          </cell>
          <cell r="H2184">
            <v>0</v>
          </cell>
          <cell r="I2184">
            <v>0</v>
          </cell>
          <cell r="J2184">
            <v>0</v>
          </cell>
          <cell r="K2184">
            <v>0</v>
          </cell>
        </row>
        <row r="2185">
          <cell r="C2185">
            <v>0</v>
          </cell>
          <cell r="D2185">
            <v>0</v>
          </cell>
          <cell r="E2185">
            <v>0</v>
          </cell>
          <cell r="F2185">
            <v>0</v>
          </cell>
          <cell r="G2185">
            <v>0</v>
          </cell>
          <cell r="H2185">
            <v>0</v>
          </cell>
          <cell r="I2185">
            <v>0</v>
          </cell>
          <cell r="J2185">
            <v>0</v>
          </cell>
          <cell r="K2185">
            <v>0</v>
          </cell>
        </row>
        <row r="2186">
          <cell r="C2186">
            <v>0</v>
          </cell>
          <cell r="D2186">
            <v>0</v>
          </cell>
          <cell r="E2186">
            <v>0</v>
          </cell>
          <cell r="F2186">
            <v>0</v>
          </cell>
          <cell r="G2186">
            <v>0</v>
          </cell>
          <cell r="H2186">
            <v>0</v>
          </cell>
          <cell r="I2186">
            <v>0</v>
          </cell>
          <cell r="J2186">
            <v>0</v>
          </cell>
          <cell r="K2186">
            <v>0</v>
          </cell>
        </row>
        <row r="2187">
          <cell r="C2187">
            <v>0</v>
          </cell>
          <cell r="D2187">
            <v>0</v>
          </cell>
          <cell r="E2187">
            <v>0</v>
          </cell>
          <cell r="F2187">
            <v>0</v>
          </cell>
          <cell r="G2187">
            <v>0</v>
          </cell>
          <cell r="H2187">
            <v>0</v>
          </cell>
          <cell r="I2187">
            <v>0</v>
          </cell>
          <cell r="J2187">
            <v>0</v>
          </cell>
          <cell r="K2187">
            <v>0</v>
          </cell>
        </row>
        <row r="2188">
          <cell r="C2188">
            <v>0</v>
          </cell>
          <cell r="D2188">
            <v>0</v>
          </cell>
          <cell r="E2188">
            <v>0</v>
          </cell>
          <cell r="F2188">
            <v>0</v>
          </cell>
          <cell r="G2188">
            <v>0</v>
          </cell>
          <cell r="H2188">
            <v>0</v>
          </cell>
          <cell r="I2188">
            <v>0</v>
          </cell>
          <cell r="J2188">
            <v>0</v>
          </cell>
          <cell r="K2188">
            <v>0</v>
          </cell>
        </row>
        <row r="2189">
          <cell r="C2189">
            <v>0</v>
          </cell>
          <cell r="D2189">
            <v>0</v>
          </cell>
          <cell r="E2189">
            <v>0</v>
          </cell>
          <cell r="F2189">
            <v>0</v>
          </cell>
          <cell r="G2189">
            <v>0</v>
          </cell>
          <cell r="H2189">
            <v>0</v>
          </cell>
          <cell r="I2189">
            <v>0</v>
          </cell>
          <cell r="J2189">
            <v>0</v>
          </cell>
          <cell r="K2189">
            <v>0</v>
          </cell>
        </row>
        <row r="2190">
          <cell r="C2190">
            <v>0</v>
          </cell>
          <cell r="D2190">
            <v>0</v>
          </cell>
          <cell r="E2190">
            <v>0</v>
          </cell>
          <cell r="F2190">
            <v>0</v>
          </cell>
          <cell r="G2190">
            <v>0</v>
          </cell>
          <cell r="H2190">
            <v>0</v>
          </cell>
          <cell r="I2190">
            <v>0</v>
          </cell>
          <cell r="J2190">
            <v>0</v>
          </cell>
          <cell r="K2190">
            <v>0</v>
          </cell>
        </row>
        <row r="2191">
          <cell r="C2191">
            <v>0</v>
          </cell>
          <cell r="D2191">
            <v>0</v>
          </cell>
          <cell r="E2191">
            <v>0</v>
          </cell>
          <cell r="F2191">
            <v>0</v>
          </cell>
          <cell r="G2191">
            <v>0</v>
          </cell>
          <cell r="H2191">
            <v>0</v>
          </cell>
          <cell r="I2191">
            <v>0</v>
          </cell>
          <cell r="J2191">
            <v>0</v>
          </cell>
          <cell r="K2191">
            <v>0</v>
          </cell>
        </row>
        <row r="2192">
          <cell r="C2192">
            <v>0</v>
          </cell>
          <cell r="D2192">
            <v>0</v>
          </cell>
          <cell r="E2192">
            <v>0</v>
          </cell>
          <cell r="F2192">
            <v>0</v>
          </cell>
          <cell r="G2192">
            <v>0</v>
          </cell>
          <cell r="H2192">
            <v>0</v>
          </cell>
          <cell r="I2192">
            <v>0</v>
          </cell>
          <cell r="J2192">
            <v>0</v>
          </cell>
          <cell r="K2192">
            <v>0</v>
          </cell>
        </row>
        <row r="2193">
          <cell r="C2193">
            <v>0</v>
          </cell>
          <cell r="D2193">
            <v>0</v>
          </cell>
          <cell r="E2193">
            <v>0</v>
          </cell>
          <cell r="F2193">
            <v>0</v>
          </cell>
          <cell r="G2193">
            <v>0</v>
          </cell>
          <cell r="H2193">
            <v>0</v>
          </cell>
          <cell r="I2193">
            <v>0</v>
          </cell>
          <cell r="J2193">
            <v>0</v>
          </cell>
          <cell r="K2193">
            <v>0</v>
          </cell>
        </row>
        <row r="2194">
          <cell r="C2194">
            <v>0</v>
          </cell>
          <cell r="D2194">
            <v>0</v>
          </cell>
          <cell r="E2194">
            <v>0</v>
          </cell>
          <cell r="F2194">
            <v>0</v>
          </cell>
          <cell r="G2194">
            <v>0</v>
          </cell>
          <cell r="H2194">
            <v>0</v>
          </cell>
          <cell r="I2194">
            <v>0</v>
          </cell>
          <cell r="J2194">
            <v>0</v>
          </cell>
          <cell r="K2194">
            <v>0</v>
          </cell>
        </row>
        <row r="2195">
          <cell r="C2195">
            <v>0</v>
          </cell>
          <cell r="D2195">
            <v>0</v>
          </cell>
          <cell r="E2195">
            <v>0</v>
          </cell>
          <cell r="F2195">
            <v>0</v>
          </cell>
          <cell r="G2195">
            <v>0</v>
          </cell>
          <cell r="H2195">
            <v>0</v>
          </cell>
          <cell r="I2195">
            <v>0</v>
          </cell>
          <cell r="J2195">
            <v>0</v>
          </cell>
          <cell r="K2195">
            <v>0</v>
          </cell>
        </row>
        <row r="2196">
          <cell r="C2196">
            <v>0</v>
          </cell>
          <cell r="D2196">
            <v>0</v>
          </cell>
          <cell r="E2196">
            <v>0</v>
          </cell>
          <cell r="F2196">
            <v>0</v>
          </cell>
          <cell r="G2196">
            <v>0</v>
          </cell>
          <cell r="H2196">
            <v>0</v>
          </cell>
          <cell r="I2196">
            <v>0</v>
          </cell>
          <cell r="J2196">
            <v>0</v>
          </cell>
          <cell r="K2196">
            <v>0</v>
          </cell>
        </row>
        <row r="2197">
          <cell r="C2197">
            <v>0</v>
          </cell>
          <cell r="D2197">
            <v>0</v>
          </cell>
          <cell r="E2197">
            <v>0</v>
          </cell>
          <cell r="F2197">
            <v>0</v>
          </cell>
          <cell r="G2197">
            <v>0</v>
          </cell>
          <cell r="H2197">
            <v>0</v>
          </cell>
          <cell r="I2197">
            <v>0</v>
          </cell>
          <cell r="J2197">
            <v>0</v>
          </cell>
          <cell r="K2197">
            <v>0</v>
          </cell>
        </row>
        <row r="2198">
          <cell r="C2198">
            <v>0</v>
          </cell>
          <cell r="D2198">
            <v>0</v>
          </cell>
          <cell r="E2198">
            <v>0</v>
          </cell>
          <cell r="F2198">
            <v>0</v>
          </cell>
          <cell r="G2198">
            <v>0</v>
          </cell>
          <cell r="H2198">
            <v>0</v>
          </cell>
          <cell r="I2198">
            <v>0</v>
          </cell>
          <cell r="J2198">
            <v>0</v>
          </cell>
          <cell r="K2198">
            <v>0</v>
          </cell>
        </row>
        <row r="2199">
          <cell r="C2199">
            <v>0</v>
          </cell>
          <cell r="D2199">
            <v>0</v>
          </cell>
          <cell r="E2199">
            <v>0</v>
          </cell>
          <cell r="F2199">
            <v>0</v>
          </cell>
          <cell r="G2199">
            <v>0</v>
          </cell>
          <cell r="H2199">
            <v>0</v>
          </cell>
          <cell r="I2199">
            <v>0</v>
          </cell>
          <cell r="J2199">
            <v>0</v>
          </cell>
          <cell r="K2199">
            <v>0</v>
          </cell>
        </row>
        <row r="2200">
          <cell r="C2200">
            <v>0</v>
          </cell>
          <cell r="D2200">
            <v>0</v>
          </cell>
          <cell r="E2200">
            <v>0</v>
          </cell>
          <cell r="F2200">
            <v>0</v>
          </cell>
          <cell r="G2200">
            <v>0</v>
          </cell>
          <cell r="H2200">
            <v>0</v>
          </cell>
          <cell r="I2200">
            <v>0</v>
          </cell>
          <cell r="J2200">
            <v>0</v>
          </cell>
          <cell r="K2200">
            <v>0</v>
          </cell>
        </row>
        <row r="2201">
          <cell r="C2201">
            <v>0</v>
          </cell>
          <cell r="D2201">
            <v>0</v>
          </cell>
          <cell r="E2201">
            <v>0</v>
          </cell>
          <cell r="F2201">
            <v>0</v>
          </cell>
          <cell r="G2201">
            <v>0</v>
          </cell>
          <cell r="H2201">
            <v>0</v>
          </cell>
          <cell r="I2201">
            <v>0</v>
          </cell>
          <cell r="J2201">
            <v>0</v>
          </cell>
          <cell r="K2201">
            <v>0</v>
          </cell>
        </row>
        <row r="2202">
          <cell r="C2202">
            <v>0</v>
          </cell>
          <cell r="D2202">
            <v>0</v>
          </cell>
          <cell r="E2202">
            <v>0</v>
          </cell>
          <cell r="F2202">
            <v>0</v>
          </cell>
          <cell r="G2202">
            <v>0</v>
          </cell>
          <cell r="H2202">
            <v>0</v>
          </cell>
          <cell r="I2202">
            <v>0</v>
          </cell>
          <cell r="J2202">
            <v>0</v>
          </cell>
          <cell r="K2202">
            <v>0</v>
          </cell>
        </row>
        <row r="2203">
          <cell r="C2203">
            <v>0</v>
          </cell>
          <cell r="D2203">
            <v>0</v>
          </cell>
          <cell r="E2203">
            <v>0</v>
          </cell>
          <cell r="F2203">
            <v>0</v>
          </cell>
          <cell r="G2203">
            <v>0</v>
          </cell>
          <cell r="H2203">
            <v>0</v>
          </cell>
          <cell r="I2203">
            <v>0</v>
          </cell>
          <cell r="J2203">
            <v>0</v>
          </cell>
          <cell r="K2203">
            <v>0</v>
          </cell>
        </row>
        <row r="2204">
          <cell r="C2204">
            <v>0</v>
          </cell>
          <cell r="D2204">
            <v>0</v>
          </cell>
          <cell r="E2204">
            <v>0</v>
          </cell>
          <cell r="F2204">
            <v>0</v>
          </cell>
          <cell r="G2204">
            <v>0</v>
          </cell>
          <cell r="H2204">
            <v>0</v>
          </cell>
          <cell r="I2204">
            <v>0</v>
          </cell>
          <cell r="J2204">
            <v>0</v>
          </cell>
          <cell r="K2204">
            <v>0</v>
          </cell>
        </row>
        <row r="2205">
          <cell r="C2205">
            <v>0</v>
          </cell>
          <cell r="D2205">
            <v>0</v>
          </cell>
          <cell r="E2205">
            <v>0</v>
          </cell>
          <cell r="F2205">
            <v>0</v>
          </cell>
          <cell r="G2205">
            <v>0</v>
          </cell>
          <cell r="H2205">
            <v>0</v>
          </cell>
          <cell r="I2205">
            <v>0</v>
          </cell>
          <cell r="J2205">
            <v>0</v>
          </cell>
          <cell r="K2205">
            <v>0</v>
          </cell>
        </row>
        <row r="2206">
          <cell r="C2206">
            <v>0</v>
          </cell>
          <cell r="D2206">
            <v>0</v>
          </cell>
          <cell r="E2206">
            <v>0</v>
          </cell>
          <cell r="F2206">
            <v>0</v>
          </cell>
          <cell r="G2206">
            <v>0</v>
          </cell>
          <cell r="H2206">
            <v>0</v>
          </cell>
          <cell r="I2206">
            <v>0</v>
          </cell>
          <cell r="J2206">
            <v>0</v>
          </cell>
          <cell r="K2206">
            <v>0</v>
          </cell>
        </row>
        <row r="2207">
          <cell r="C2207">
            <v>0</v>
          </cell>
          <cell r="D2207">
            <v>0</v>
          </cell>
          <cell r="E2207">
            <v>0</v>
          </cell>
          <cell r="F2207">
            <v>0</v>
          </cell>
          <cell r="G2207">
            <v>0</v>
          </cell>
          <cell r="H2207">
            <v>0</v>
          </cell>
          <cell r="I2207">
            <v>0</v>
          </cell>
          <cell r="J2207">
            <v>0</v>
          </cell>
          <cell r="K2207">
            <v>0</v>
          </cell>
        </row>
        <row r="2208">
          <cell r="C2208">
            <v>0</v>
          </cell>
          <cell r="D2208">
            <v>0</v>
          </cell>
          <cell r="E2208">
            <v>0</v>
          </cell>
          <cell r="F2208">
            <v>0</v>
          </cell>
          <cell r="G2208">
            <v>0</v>
          </cell>
          <cell r="H2208">
            <v>0</v>
          </cell>
          <cell r="I2208">
            <v>0</v>
          </cell>
          <cell r="J2208">
            <v>0</v>
          </cell>
          <cell r="K2208">
            <v>0</v>
          </cell>
        </row>
        <row r="2209">
          <cell r="C2209">
            <v>0</v>
          </cell>
          <cell r="D2209">
            <v>0</v>
          </cell>
          <cell r="E2209">
            <v>0</v>
          </cell>
          <cell r="F2209">
            <v>0</v>
          </cell>
          <cell r="G2209">
            <v>0</v>
          </cell>
          <cell r="H2209">
            <v>0</v>
          </cell>
          <cell r="I2209">
            <v>0</v>
          </cell>
          <cell r="J2209">
            <v>0</v>
          </cell>
          <cell r="K2209">
            <v>0</v>
          </cell>
        </row>
        <row r="2210">
          <cell r="C2210">
            <v>0</v>
          </cell>
          <cell r="D2210">
            <v>0</v>
          </cell>
          <cell r="E2210">
            <v>0</v>
          </cell>
          <cell r="F2210">
            <v>0</v>
          </cell>
          <cell r="G2210">
            <v>0</v>
          </cell>
          <cell r="H2210">
            <v>0</v>
          </cell>
          <cell r="I2210">
            <v>0</v>
          </cell>
          <cell r="J2210">
            <v>0</v>
          </cell>
          <cell r="K2210">
            <v>0</v>
          </cell>
        </row>
        <row r="2211">
          <cell r="C2211">
            <v>0</v>
          </cell>
          <cell r="D2211">
            <v>0</v>
          </cell>
          <cell r="E2211">
            <v>0</v>
          </cell>
          <cell r="F2211">
            <v>0</v>
          </cell>
          <cell r="G2211">
            <v>0</v>
          </cell>
          <cell r="H2211">
            <v>0</v>
          </cell>
          <cell r="I2211">
            <v>0</v>
          </cell>
          <cell r="J2211">
            <v>0</v>
          </cell>
          <cell r="K2211">
            <v>0</v>
          </cell>
        </row>
        <row r="2212">
          <cell r="C2212">
            <v>0</v>
          </cell>
          <cell r="D2212">
            <v>0</v>
          </cell>
          <cell r="E2212">
            <v>0</v>
          </cell>
          <cell r="F2212">
            <v>0</v>
          </cell>
          <cell r="G2212">
            <v>0</v>
          </cell>
          <cell r="H2212">
            <v>0</v>
          </cell>
          <cell r="I2212">
            <v>0</v>
          </cell>
          <cell r="J2212">
            <v>0</v>
          </cell>
          <cell r="K2212">
            <v>0</v>
          </cell>
        </row>
        <row r="2213">
          <cell r="C2213">
            <v>0</v>
          </cell>
          <cell r="D2213">
            <v>0</v>
          </cell>
          <cell r="E2213">
            <v>0</v>
          </cell>
          <cell r="F2213">
            <v>0</v>
          </cell>
          <cell r="G2213">
            <v>0</v>
          </cell>
          <cell r="H2213">
            <v>0</v>
          </cell>
          <cell r="I2213">
            <v>0</v>
          </cell>
          <cell r="J2213">
            <v>0</v>
          </cell>
          <cell r="K2213">
            <v>0</v>
          </cell>
        </row>
        <row r="2214">
          <cell r="C2214">
            <v>0</v>
          </cell>
          <cell r="D2214">
            <v>0</v>
          </cell>
          <cell r="E2214">
            <v>0</v>
          </cell>
          <cell r="F2214">
            <v>0</v>
          </cell>
          <cell r="G2214">
            <v>0</v>
          </cell>
          <cell r="H2214">
            <v>0</v>
          </cell>
          <cell r="I2214">
            <v>0</v>
          </cell>
          <cell r="J2214">
            <v>0</v>
          </cell>
          <cell r="K2214">
            <v>0</v>
          </cell>
        </row>
        <row r="2215">
          <cell r="C2215">
            <v>0</v>
          </cell>
          <cell r="D2215">
            <v>0</v>
          </cell>
          <cell r="E2215">
            <v>0</v>
          </cell>
          <cell r="F2215">
            <v>0</v>
          </cell>
          <cell r="G2215">
            <v>0</v>
          </cell>
          <cell r="H2215">
            <v>0</v>
          </cell>
          <cell r="I2215">
            <v>0</v>
          </cell>
          <cell r="J2215">
            <v>0</v>
          </cell>
          <cell r="K2215">
            <v>0</v>
          </cell>
        </row>
        <row r="2216">
          <cell r="C2216">
            <v>0</v>
          </cell>
          <cell r="D2216">
            <v>0</v>
          </cell>
          <cell r="E2216">
            <v>0</v>
          </cell>
          <cell r="F2216">
            <v>0</v>
          </cell>
          <cell r="G2216">
            <v>0</v>
          </cell>
          <cell r="H2216">
            <v>0</v>
          </cell>
          <cell r="I2216">
            <v>0</v>
          </cell>
          <cell r="J2216">
            <v>0</v>
          </cell>
          <cell r="K2216">
            <v>0</v>
          </cell>
        </row>
        <row r="2217">
          <cell r="C2217">
            <v>0</v>
          </cell>
          <cell r="D2217">
            <v>0</v>
          </cell>
          <cell r="E2217">
            <v>0</v>
          </cell>
          <cell r="F2217">
            <v>0</v>
          </cell>
          <cell r="G2217">
            <v>0</v>
          </cell>
          <cell r="H2217">
            <v>0</v>
          </cell>
          <cell r="I2217">
            <v>0</v>
          </cell>
          <cell r="J2217">
            <v>0</v>
          </cell>
          <cell r="K2217">
            <v>0</v>
          </cell>
        </row>
        <row r="2218">
          <cell r="C2218">
            <v>0</v>
          </cell>
          <cell r="D2218">
            <v>0</v>
          </cell>
          <cell r="E2218">
            <v>0</v>
          </cell>
          <cell r="F2218">
            <v>0</v>
          </cell>
          <cell r="G2218">
            <v>0</v>
          </cell>
          <cell r="H2218">
            <v>0</v>
          </cell>
          <cell r="I2218">
            <v>0</v>
          </cell>
          <cell r="J2218">
            <v>0</v>
          </cell>
          <cell r="K2218">
            <v>0</v>
          </cell>
        </row>
        <row r="2219">
          <cell r="C2219">
            <v>0</v>
          </cell>
          <cell r="D2219">
            <v>0</v>
          </cell>
          <cell r="E2219">
            <v>0</v>
          </cell>
          <cell r="F2219">
            <v>0</v>
          </cell>
          <cell r="G2219">
            <v>0</v>
          </cell>
          <cell r="H2219">
            <v>0</v>
          </cell>
          <cell r="I2219">
            <v>0</v>
          </cell>
          <cell r="J2219">
            <v>0</v>
          </cell>
          <cell r="K2219">
            <v>0</v>
          </cell>
        </row>
        <row r="2220">
          <cell r="C2220">
            <v>0</v>
          </cell>
          <cell r="D2220">
            <v>0</v>
          </cell>
          <cell r="E2220">
            <v>0</v>
          </cell>
          <cell r="F2220">
            <v>0</v>
          </cell>
          <cell r="G2220">
            <v>0</v>
          </cell>
          <cell r="H2220">
            <v>0</v>
          </cell>
          <cell r="I2220">
            <v>0</v>
          </cell>
          <cell r="J2220">
            <v>0</v>
          </cell>
          <cell r="K2220">
            <v>0</v>
          </cell>
        </row>
        <row r="2221">
          <cell r="C2221">
            <v>0</v>
          </cell>
          <cell r="D2221">
            <v>0</v>
          </cell>
          <cell r="E2221">
            <v>0</v>
          </cell>
          <cell r="F2221">
            <v>0</v>
          </cell>
          <cell r="G2221">
            <v>0</v>
          </cell>
          <cell r="H2221">
            <v>0</v>
          </cell>
          <cell r="I2221">
            <v>0</v>
          </cell>
          <cell r="J2221">
            <v>0</v>
          </cell>
          <cell r="K2221">
            <v>0</v>
          </cell>
        </row>
        <row r="2222">
          <cell r="C2222">
            <v>0</v>
          </cell>
          <cell r="D2222">
            <v>0</v>
          </cell>
          <cell r="E2222">
            <v>0</v>
          </cell>
          <cell r="F2222">
            <v>0</v>
          </cell>
          <cell r="G2222">
            <v>0</v>
          </cell>
          <cell r="H2222">
            <v>0</v>
          </cell>
          <cell r="I2222">
            <v>0</v>
          </cell>
          <cell r="J2222">
            <v>0</v>
          </cell>
          <cell r="K2222">
            <v>0</v>
          </cell>
        </row>
        <row r="2223">
          <cell r="C2223">
            <v>0</v>
          </cell>
          <cell r="D2223">
            <v>0</v>
          </cell>
          <cell r="E2223">
            <v>0</v>
          </cell>
          <cell r="F2223">
            <v>0</v>
          </cell>
          <cell r="G2223">
            <v>0</v>
          </cell>
          <cell r="H2223">
            <v>0</v>
          </cell>
          <cell r="I2223">
            <v>0</v>
          </cell>
          <cell r="J2223">
            <v>0</v>
          </cell>
          <cell r="K2223">
            <v>0</v>
          </cell>
        </row>
        <row r="2224">
          <cell r="C2224">
            <v>0</v>
          </cell>
          <cell r="D2224">
            <v>0</v>
          </cell>
          <cell r="E2224">
            <v>0</v>
          </cell>
          <cell r="F2224">
            <v>0</v>
          </cell>
          <cell r="G2224">
            <v>0</v>
          </cell>
          <cell r="H2224">
            <v>0</v>
          </cell>
          <cell r="I2224">
            <v>0</v>
          </cell>
          <cell r="J2224">
            <v>0</v>
          </cell>
          <cell r="K2224">
            <v>0</v>
          </cell>
        </row>
        <row r="2225">
          <cell r="C2225">
            <v>0</v>
          </cell>
          <cell r="D2225">
            <v>0</v>
          </cell>
          <cell r="E2225">
            <v>0</v>
          </cell>
          <cell r="F2225">
            <v>0</v>
          </cell>
          <cell r="G2225">
            <v>0</v>
          </cell>
          <cell r="H2225">
            <v>0</v>
          </cell>
          <cell r="I2225">
            <v>0</v>
          </cell>
          <cell r="J2225">
            <v>0</v>
          </cell>
          <cell r="K2225">
            <v>0</v>
          </cell>
        </row>
        <row r="2226">
          <cell r="C2226">
            <v>0</v>
          </cell>
          <cell r="D2226">
            <v>0</v>
          </cell>
          <cell r="E2226">
            <v>0</v>
          </cell>
          <cell r="F2226">
            <v>0</v>
          </cell>
          <cell r="G2226">
            <v>0</v>
          </cell>
          <cell r="H2226">
            <v>0</v>
          </cell>
          <cell r="I2226">
            <v>0</v>
          </cell>
          <cell r="J2226">
            <v>0</v>
          </cell>
          <cell r="K2226">
            <v>0</v>
          </cell>
        </row>
        <row r="2227">
          <cell r="C2227">
            <v>0</v>
          </cell>
          <cell r="D2227">
            <v>0</v>
          </cell>
          <cell r="E2227">
            <v>0</v>
          </cell>
          <cell r="F2227">
            <v>0</v>
          </cell>
          <cell r="G2227">
            <v>0</v>
          </cell>
          <cell r="H2227">
            <v>0</v>
          </cell>
          <cell r="I2227">
            <v>0</v>
          </cell>
          <cell r="J2227">
            <v>0</v>
          </cell>
          <cell r="K2227">
            <v>0</v>
          </cell>
        </row>
        <row r="2228">
          <cell r="C2228">
            <v>0</v>
          </cell>
          <cell r="D2228">
            <v>0</v>
          </cell>
          <cell r="E2228">
            <v>0</v>
          </cell>
          <cell r="F2228">
            <v>0</v>
          </cell>
          <cell r="G2228">
            <v>0</v>
          </cell>
          <cell r="H2228">
            <v>0</v>
          </cell>
          <cell r="I2228">
            <v>0</v>
          </cell>
          <cell r="J2228">
            <v>0</v>
          </cell>
          <cell r="K2228">
            <v>0</v>
          </cell>
        </row>
        <row r="2229">
          <cell r="C2229">
            <v>0</v>
          </cell>
          <cell r="D2229">
            <v>0</v>
          </cell>
          <cell r="E2229">
            <v>0</v>
          </cell>
          <cell r="F2229">
            <v>0</v>
          </cell>
          <cell r="G2229">
            <v>0</v>
          </cell>
          <cell r="H2229">
            <v>0</v>
          </cell>
          <cell r="I2229">
            <v>0</v>
          </cell>
          <cell r="J2229">
            <v>0</v>
          </cell>
          <cell r="K2229">
            <v>0</v>
          </cell>
        </row>
        <row r="2230">
          <cell r="C2230">
            <v>0</v>
          </cell>
          <cell r="D2230">
            <v>0</v>
          </cell>
          <cell r="E2230">
            <v>0</v>
          </cell>
          <cell r="F2230">
            <v>0</v>
          </cell>
          <cell r="G2230">
            <v>0</v>
          </cell>
          <cell r="H2230">
            <v>0</v>
          </cell>
          <cell r="I2230">
            <v>0</v>
          </cell>
          <cell r="J2230">
            <v>0</v>
          </cell>
          <cell r="K2230">
            <v>0</v>
          </cell>
        </row>
        <row r="2231">
          <cell r="C2231">
            <v>0</v>
          </cell>
          <cell r="D2231">
            <v>0</v>
          </cell>
          <cell r="E2231">
            <v>0</v>
          </cell>
          <cell r="F2231">
            <v>0</v>
          </cell>
          <cell r="G2231">
            <v>0</v>
          </cell>
          <cell r="H2231">
            <v>0</v>
          </cell>
          <cell r="I2231">
            <v>0</v>
          </cell>
          <cell r="J2231">
            <v>0</v>
          </cell>
          <cell r="K2231">
            <v>0</v>
          </cell>
        </row>
        <row r="2232">
          <cell r="C2232">
            <v>0</v>
          </cell>
          <cell r="D2232">
            <v>0</v>
          </cell>
          <cell r="E2232">
            <v>0</v>
          </cell>
          <cell r="F2232">
            <v>0</v>
          </cell>
          <cell r="G2232">
            <v>0</v>
          </cell>
          <cell r="H2232">
            <v>0</v>
          </cell>
          <cell r="I2232">
            <v>0</v>
          </cell>
          <cell r="J2232">
            <v>0</v>
          </cell>
          <cell r="K2232">
            <v>0</v>
          </cell>
        </row>
        <row r="2233">
          <cell r="C2233">
            <v>0</v>
          </cell>
          <cell r="D2233">
            <v>0</v>
          </cell>
          <cell r="E2233">
            <v>0</v>
          </cell>
          <cell r="F2233">
            <v>0</v>
          </cell>
          <cell r="G2233">
            <v>0</v>
          </cell>
          <cell r="H2233">
            <v>0</v>
          </cell>
          <cell r="I2233">
            <v>0</v>
          </cell>
          <cell r="J2233">
            <v>0</v>
          </cell>
          <cell r="K2233">
            <v>0</v>
          </cell>
        </row>
        <row r="2234">
          <cell r="C2234">
            <v>0</v>
          </cell>
          <cell r="D2234">
            <v>0</v>
          </cell>
          <cell r="E2234">
            <v>0</v>
          </cell>
          <cell r="F2234">
            <v>0</v>
          </cell>
          <cell r="G2234">
            <v>0</v>
          </cell>
          <cell r="H2234">
            <v>0</v>
          </cell>
          <cell r="I2234">
            <v>0</v>
          </cell>
          <cell r="J2234">
            <v>0</v>
          </cell>
          <cell r="K2234">
            <v>0</v>
          </cell>
        </row>
        <row r="2235">
          <cell r="C2235">
            <v>0</v>
          </cell>
          <cell r="D2235">
            <v>0</v>
          </cell>
          <cell r="E2235">
            <v>0</v>
          </cell>
          <cell r="F2235">
            <v>0</v>
          </cell>
          <cell r="G2235">
            <v>0</v>
          </cell>
          <cell r="H2235">
            <v>0</v>
          </cell>
          <cell r="I2235">
            <v>0</v>
          </cell>
          <cell r="J2235">
            <v>0</v>
          </cell>
          <cell r="K2235">
            <v>0</v>
          </cell>
        </row>
        <row r="2236">
          <cell r="C2236">
            <v>0</v>
          </cell>
          <cell r="D2236">
            <v>0</v>
          </cell>
          <cell r="E2236">
            <v>0</v>
          </cell>
          <cell r="F2236">
            <v>0</v>
          </cell>
          <cell r="G2236">
            <v>0</v>
          </cell>
          <cell r="H2236">
            <v>0</v>
          </cell>
          <cell r="I2236">
            <v>0</v>
          </cell>
          <cell r="J2236">
            <v>0</v>
          </cell>
          <cell r="K2236">
            <v>0</v>
          </cell>
        </row>
        <row r="2237">
          <cell r="C2237">
            <v>0</v>
          </cell>
          <cell r="D2237">
            <v>0</v>
          </cell>
          <cell r="E2237">
            <v>0</v>
          </cell>
          <cell r="F2237">
            <v>0</v>
          </cell>
          <cell r="G2237">
            <v>0</v>
          </cell>
          <cell r="H2237">
            <v>0</v>
          </cell>
          <cell r="I2237">
            <v>0</v>
          </cell>
          <cell r="J2237">
            <v>0</v>
          </cell>
          <cell r="K2237">
            <v>0</v>
          </cell>
        </row>
        <row r="2238">
          <cell r="C2238">
            <v>0</v>
          </cell>
          <cell r="D2238">
            <v>0</v>
          </cell>
          <cell r="E2238">
            <v>0</v>
          </cell>
          <cell r="F2238">
            <v>0</v>
          </cell>
          <cell r="G2238">
            <v>0</v>
          </cell>
          <cell r="H2238">
            <v>0</v>
          </cell>
          <cell r="I2238">
            <v>0</v>
          </cell>
          <cell r="J2238">
            <v>0</v>
          </cell>
          <cell r="K2238">
            <v>0</v>
          </cell>
        </row>
        <row r="2239">
          <cell r="C2239">
            <v>0</v>
          </cell>
          <cell r="D2239">
            <v>0</v>
          </cell>
          <cell r="E2239">
            <v>0</v>
          </cell>
          <cell r="F2239">
            <v>0</v>
          </cell>
          <cell r="G2239">
            <v>0</v>
          </cell>
          <cell r="H2239">
            <v>0</v>
          </cell>
          <cell r="I2239">
            <v>0</v>
          </cell>
          <cell r="J2239">
            <v>0</v>
          </cell>
          <cell r="K2239">
            <v>0</v>
          </cell>
        </row>
        <row r="2240">
          <cell r="C2240">
            <v>0</v>
          </cell>
          <cell r="D2240">
            <v>0</v>
          </cell>
          <cell r="E2240">
            <v>0</v>
          </cell>
          <cell r="F2240">
            <v>0</v>
          </cell>
          <cell r="G2240">
            <v>0</v>
          </cell>
          <cell r="H2240">
            <v>0</v>
          </cell>
          <cell r="I2240">
            <v>0</v>
          </cell>
          <cell r="J2240">
            <v>0</v>
          </cell>
          <cell r="K2240">
            <v>0</v>
          </cell>
        </row>
        <row r="2241">
          <cell r="C2241">
            <v>0</v>
          </cell>
          <cell r="D2241">
            <v>0</v>
          </cell>
          <cell r="E2241">
            <v>0</v>
          </cell>
          <cell r="F2241">
            <v>0</v>
          </cell>
          <cell r="G2241">
            <v>0</v>
          </cell>
          <cell r="H2241">
            <v>0</v>
          </cell>
          <cell r="I2241">
            <v>0</v>
          </cell>
          <cell r="J2241">
            <v>0</v>
          </cell>
          <cell r="K2241">
            <v>0</v>
          </cell>
        </row>
        <row r="2242">
          <cell r="C2242">
            <v>0</v>
          </cell>
          <cell r="D2242">
            <v>0</v>
          </cell>
          <cell r="E2242">
            <v>0</v>
          </cell>
          <cell r="F2242">
            <v>0</v>
          </cell>
          <cell r="G2242">
            <v>0</v>
          </cell>
          <cell r="H2242">
            <v>0</v>
          </cell>
          <cell r="I2242">
            <v>0</v>
          </cell>
          <cell r="J2242">
            <v>0</v>
          </cell>
          <cell r="K2242">
            <v>0</v>
          </cell>
        </row>
        <row r="2243">
          <cell r="C2243">
            <v>0</v>
          </cell>
          <cell r="D2243">
            <v>0</v>
          </cell>
          <cell r="E2243">
            <v>0</v>
          </cell>
          <cell r="F2243">
            <v>0</v>
          </cell>
          <cell r="G2243">
            <v>0</v>
          </cell>
          <cell r="H2243">
            <v>0</v>
          </cell>
          <cell r="I2243">
            <v>0</v>
          </cell>
          <cell r="J2243">
            <v>0</v>
          </cell>
          <cell r="K2243">
            <v>0</v>
          </cell>
        </row>
        <row r="2244">
          <cell r="C2244">
            <v>0</v>
          </cell>
          <cell r="D2244">
            <v>0</v>
          </cell>
          <cell r="E2244">
            <v>0</v>
          </cell>
          <cell r="F2244">
            <v>0</v>
          </cell>
          <cell r="G2244">
            <v>0</v>
          </cell>
          <cell r="H2244">
            <v>0</v>
          </cell>
          <cell r="I2244">
            <v>0</v>
          </cell>
          <cell r="J2244">
            <v>0</v>
          </cell>
          <cell r="K2244">
            <v>0</v>
          </cell>
        </row>
        <row r="2245">
          <cell r="C2245">
            <v>0</v>
          </cell>
          <cell r="D2245">
            <v>0</v>
          </cell>
          <cell r="E2245">
            <v>0</v>
          </cell>
          <cell r="F2245">
            <v>0</v>
          </cell>
          <cell r="G2245">
            <v>0</v>
          </cell>
          <cell r="H2245">
            <v>0</v>
          </cell>
          <cell r="I2245">
            <v>0</v>
          </cell>
          <cell r="J2245">
            <v>0</v>
          </cell>
          <cell r="K2245">
            <v>0</v>
          </cell>
        </row>
        <row r="2246">
          <cell r="C2246">
            <v>0</v>
          </cell>
          <cell r="D2246">
            <v>0</v>
          </cell>
          <cell r="E2246">
            <v>0</v>
          </cell>
          <cell r="F2246">
            <v>0</v>
          </cell>
          <cell r="G2246">
            <v>0</v>
          </cell>
          <cell r="H2246">
            <v>0</v>
          </cell>
          <cell r="I2246">
            <v>0</v>
          </cell>
          <cell r="J2246">
            <v>0</v>
          </cell>
          <cell r="K2246">
            <v>0</v>
          </cell>
        </row>
        <row r="2247">
          <cell r="C2247">
            <v>0</v>
          </cell>
          <cell r="D2247">
            <v>0</v>
          </cell>
          <cell r="E2247">
            <v>0</v>
          </cell>
          <cell r="F2247">
            <v>0</v>
          </cell>
          <cell r="G2247">
            <v>0</v>
          </cell>
          <cell r="H2247">
            <v>0</v>
          </cell>
          <cell r="I2247">
            <v>0</v>
          </cell>
          <cell r="J2247">
            <v>0</v>
          </cell>
          <cell r="K2247">
            <v>0</v>
          </cell>
        </row>
        <row r="2248">
          <cell r="C2248">
            <v>0</v>
          </cell>
          <cell r="D2248">
            <v>0</v>
          </cell>
          <cell r="E2248">
            <v>0</v>
          </cell>
          <cell r="F2248">
            <v>0</v>
          </cell>
          <cell r="G2248">
            <v>0</v>
          </cell>
          <cell r="H2248">
            <v>0</v>
          </cell>
          <cell r="I2248">
            <v>0</v>
          </cell>
          <cell r="J2248">
            <v>0</v>
          </cell>
          <cell r="K2248">
            <v>0</v>
          </cell>
        </row>
        <row r="2249">
          <cell r="C2249">
            <v>0</v>
          </cell>
          <cell r="D2249">
            <v>0</v>
          </cell>
          <cell r="E2249">
            <v>0</v>
          </cell>
          <cell r="F2249">
            <v>0</v>
          </cell>
          <cell r="G2249">
            <v>0</v>
          </cell>
          <cell r="H2249">
            <v>0</v>
          </cell>
          <cell r="I2249">
            <v>0</v>
          </cell>
          <cell r="J2249">
            <v>0</v>
          </cell>
          <cell r="K2249">
            <v>0</v>
          </cell>
        </row>
        <row r="2250">
          <cell r="C2250">
            <v>0</v>
          </cell>
          <cell r="D2250">
            <v>0</v>
          </cell>
          <cell r="E2250">
            <v>0</v>
          </cell>
          <cell r="F2250">
            <v>0</v>
          </cell>
          <cell r="G2250">
            <v>0</v>
          </cell>
          <cell r="H2250">
            <v>0</v>
          </cell>
          <cell r="I2250">
            <v>0</v>
          </cell>
          <cell r="J2250">
            <v>0</v>
          </cell>
          <cell r="K2250">
            <v>0</v>
          </cell>
        </row>
        <row r="2251">
          <cell r="C2251">
            <v>0</v>
          </cell>
          <cell r="D2251">
            <v>0</v>
          </cell>
          <cell r="E2251">
            <v>0</v>
          </cell>
          <cell r="F2251">
            <v>0</v>
          </cell>
          <cell r="G2251">
            <v>0</v>
          </cell>
          <cell r="H2251">
            <v>0</v>
          </cell>
          <cell r="I2251">
            <v>0</v>
          </cell>
          <cell r="J2251">
            <v>0</v>
          </cell>
          <cell r="K2251">
            <v>0</v>
          </cell>
        </row>
        <row r="2252">
          <cell r="C2252">
            <v>0</v>
          </cell>
          <cell r="D2252">
            <v>0</v>
          </cell>
          <cell r="E2252">
            <v>0</v>
          </cell>
          <cell r="F2252">
            <v>0</v>
          </cell>
          <cell r="G2252">
            <v>0</v>
          </cell>
          <cell r="H2252">
            <v>0</v>
          </cell>
          <cell r="I2252">
            <v>0</v>
          </cell>
          <cell r="J2252">
            <v>0</v>
          </cell>
          <cell r="K2252">
            <v>0</v>
          </cell>
        </row>
        <row r="2253">
          <cell r="C2253">
            <v>0</v>
          </cell>
          <cell r="D2253">
            <v>0</v>
          </cell>
          <cell r="E2253">
            <v>0</v>
          </cell>
          <cell r="F2253">
            <v>0</v>
          </cell>
          <cell r="G2253">
            <v>0</v>
          </cell>
          <cell r="H2253">
            <v>0</v>
          </cell>
          <cell r="I2253">
            <v>0</v>
          </cell>
          <cell r="J2253">
            <v>0</v>
          </cell>
          <cell r="K2253">
            <v>0</v>
          </cell>
        </row>
        <row r="2254">
          <cell r="C2254">
            <v>0</v>
          </cell>
          <cell r="D2254">
            <v>0</v>
          </cell>
          <cell r="E2254">
            <v>0</v>
          </cell>
          <cell r="F2254">
            <v>0</v>
          </cell>
          <cell r="G2254">
            <v>0</v>
          </cell>
          <cell r="H2254">
            <v>0</v>
          </cell>
          <cell r="I2254">
            <v>0</v>
          </cell>
          <cell r="J2254">
            <v>0</v>
          </cell>
          <cell r="K2254">
            <v>0</v>
          </cell>
        </row>
        <row r="2255">
          <cell r="C2255">
            <v>0</v>
          </cell>
          <cell r="D2255">
            <v>0</v>
          </cell>
          <cell r="E2255">
            <v>0</v>
          </cell>
          <cell r="F2255">
            <v>0</v>
          </cell>
          <cell r="G2255">
            <v>0</v>
          </cell>
          <cell r="H2255">
            <v>0</v>
          </cell>
          <cell r="I2255">
            <v>0</v>
          </cell>
          <cell r="J2255">
            <v>0</v>
          </cell>
          <cell r="K2255">
            <v>0</v>
          </cell>
        </row>
        <row r="2256">
          <cell r="C2256">
            <v>0</v>
          </cell>
          <cell r="D2256">
            <v>0</v>
          </cell>
          <cell r="E2256">
            <v>0</v>
          </cell>
          <cell r="F2256">
            <v>0</v>
          </cell>
          <cell r="G2256">
            <v>0</v>
          </cell>
          <cell r="H2256">
            <v>0</v>
          </cell>
          <cell r="I2256">
            <v>0</v>
          </cell>
          <cell r="J2256">
            <v>0</v>
          </cell>
          <cell r="K2256">
            <v>0</v>
          </cell>
        </row>
        <row r="2257">
          <cell r="C2257">
            <v>0</v>
          </cell>
          <cell r="D2257">
            <v>0</v>
          </cell>
          <cell r="E2257">
            <v>0</v>
          </cell>
          <cell r="F2257">
            <v>0</v>
          </cell>
          <cell r="G2257">
            <v>0</v>
          </cell>
          <cell r="H2257">
            <v>0</v>
          </cell>
          <cell r="I2257">
            <v>0</v>
          </cell>
          <cell r="J2257">
            <v>0</v>
          </cell>
          <cell r="K2257">
            <v>0</v>
          </cell>
        </row>
        <row r="2258">
          <cell r="C2258">
            <v>0</v>
          </cell>
          <cell r="D2258">
            <v>0</v>
          </cell>
          <cell r="E2258">
            <v>0</v>
          </cell>
          <cell r="F2258">
            <v>0</v>
          </cell>
          <cell r="G2258">
            <v>0</v>
          </cell>
          <cell r="H2258">
            <v>0</v>
          </cell>
          <cell r="I2258">
            <v>0</v>
          </cell>
          <cell r="J2258">
            <v>0</v>
          </cell>
          <cell r="K2258">
            <v>0</v>
          </cell>
        </row>
        <row r="2259">
          <cell r="C2259">
            <v>0</v>
          </cell>
          <cell r="D2259">
            <v>0</v>
          </cell>
          <cell r="E2259">
            <v>0</v>
          </cell>
          <cell r="F2259">
            <v>0</v>
          </cell>
          <cell r="G2259">
            <v>0</v>
          </cell>
          <cell r="H2259">
            <v>0</v>
          </cell>
          <cell r="I2259">
            <v>0</v>
          </cell>
          <cell r="J2259">
            <v>0</v>
          </cell>
          <cell r="K2259">
            <v>0</v>
          </cell>
        </row>
        <row r="2260">
          <cell r="C2260">
            <v>0</v>
          </cell>
          <cell r="D2260">
            <v>0</v>
          </cell>
          <cell r="E2260">
            <v>0</v>
          </cell>
          <cell r="F2260">
            <v>0</v>
          </cell>
          <cell r="G2260">
            <v>0</v>
          </cell>
          <cell r="H2260">
            <v>0</v>
          </cell>
          <cell r="I2260">
            <v>0</v>
          </cell>
          <cell r="J2260">
            <v>0</v>
          </cell>
          <cell r="K2260">
            <v>0</v>
          </cell>
        </row>
        <row r="2261">
          <cell r="C2261">
            <v>0</v>
          </cell>
          <cell r="D2261">
            <v>0</v>
          </cell>
          <cell r="E2261">
            <v>0</v>
          </cell>
          <cell r="F2261">
            <v>0</v>
          </cell>
          <cell r="G2261">
            <v>0</v>
          </cell>
          <cell r="H2261">
            <v>0</v>
          </cell>
          <cell r="I2261">
            <v>0</v>
          </cell>
          <cell r="J2261">
            <v>0</v>
          </cell>
          <cell r="K2261">
            <v>0</v>
          </cell>
        </row>
        <row r="2262">
          <cell r="C2262">
            <v>0</v>
          </cell>
          <cell r="D2262">
            <v>0</v>
          </cell>
          <cell r="E2262">
            <v>0</v>
          </cell>
          <cell r="F2262">
            <v>0</v>
          </cell>
          <cell r="G2262">
            <v>0</v>
          </cell>
          <cell r="H2262">
            <v>0</v>
          </cell>
          <cell r="I2262">
            <v>0</v>
          </cell>
          <cell r="J2262">
            <v>0</v>
          </cell>
          <cell r="K2262">
            <v>0</v>
          </cell>
        </row>
        <row r="2263">
          <cell r="C2263">
            <v>0</v>
          </cell>
          <cell r="D2263">
            <v>0</v>
          </cell>
          <cell r="E2263">
            <v>0</v>
          </cell>
          <cell r="F2263">
            <v>0</v>
          </cell>
          <cell r="G2263">
            <v>0</v>
          </cell>
          <cell r="H2263">
            <v>0</v>
          </cell>
          <cell r="I2263">
            <v>0</v>
          </cell>
          <cell r="J2263">
            <v>0</v>
          </cell>
          <cell r="K2263">
            <v>0</v>
          </cell>
        </row>
        <row r="2264">
          <cell r="C2264">
            <v>0</v>
          </cell>
          <cell r="D2264">
            <v>0</v>
          </cell>
          <cell r="E2264">
            <v>0</v>
          </cell>
          <cell r="F2264">
            <v>0</v>
          </cell>
          <cell r="G2264">
            <v>0</v>
          </cell>
          <cell r="H2264">
            <v>0</v>
          </cell>
          <cell r="I2264">
            <v>0</v>
          </cell>
          <cell r="J2264">
            <v>0</v>
          </cell>
          <cell r="K2264">
            <v>0</v>
          </cell>
        </row>
        <row r="2265">
          <cell r="C2265">
            <v>0</v>
          </cell>
          <cell r="D2265">
            <v>0</v>
          </cell>
          <cell r="E2265">
            <v>0</v>
          </cell>
          <cell r="F2265">
            <v>0</v>
          </cell>
          <cell r="G2265">
            <v>0</v>
          </cell>
          <cell r="H2265">
            <v>0</v>
          </cell>
          <cell r="I2265">
            <v>0</v>
          </cell>
          <cell r="J2265">
            <v>0</v>
          </cell>
          <cell r="K2265">
            <v>0</v>
          </cell>
        </row>
        <row r="2266">
          <cell r="C2266">
            <v>0</v>
          </cell>
          <cell r="D2266">
            <v>0</v>
          </cell>
          <cell r="E2266">
            <v>0</v>
          </cell>
          <cell r="F2266">
            <v>0</v>
          </cell>
          <cell r="G2266">
            <v>0</v>
          </cell>
          <cell r="H2266">
            <v>0</v>
          </cell>
          <cell r="I2266">
            <v>0</v>
          </cell>
          <cell r="J2266">
            <v>0</v>
          </cell>
          <cell r="K2266">
            <v>0</v>
          </cell>
        </row>
        <row r="2267">
          <cell r="C2267">
            <v>0</v>
          </cell>
          <cell r="D2267">
            <v>0</v>
          </cell>
          <cell r="E2267">
            <v>0</v>
          </cell>
          <cell r="F2267">
            <v>0</v>
          </cell>
          <cell r="G2267">
            <v>0</v>
          </cell>
          <cell r="H2267">
            <v>0</v>
          </cell>
          <cell r="I2267">
            <v>0</v>
          </cell>
          <cell r="J2267">
            <v>0</v>
          </cell>
          <cell r="K2267">
            <v>0</v>
          </cell>
        </row>
        <row r="2268">
          <cell r="C2268">
            <v>0</v>
          </cell>
          <cell r="D2268">
            <v>0</v>
          </cell>
          <cell r="E2268">
            <v>0</v>
          </cell>
          <cell r="F2268">
            <v>0</v>
          </cell>
          <cell r="G2268">
            <v>0</v>
          </cell>
          <cell r="H2268">
            <v>0</v>
          </cell>
          <cell r="I2268">
            <v>0</v>
          </cell>
          <cell r="J2268">
            <v>0</v>
          </cell>
          <cell r="K2268">
            <v>0</v>
          </cell>
        </row>
        <row r="2269">
          <cell r="C2269">
            <v>0</v>
          </cell>
          <cell r="D2269">
            <v>0</v>
          </cell>
          <cell r="E2269">
            <v>0</v>
          </cell>
          <cell r="F2269">
            <v>0</v>
          </cell>
          <cell r="G2269">
            <v>0</v>
          </cell>
          <cell r="H2269">
            <v>0</v>
          </cell>
          <cell r="I2269">
            <v>0</v>
          </cell>
          <cell r="J2269">
            <v>0</v>
          </cell>
          <cell r="K2269">
            <v>0</v>
          </cell>
        </row>
        <row r="2270">
          <cell r="C2270">
            <v>0</v>
          </cell>
          <cell r="D2270">
            <v>0</v>
          </cell>
          <cell r="E2270">
            <v>0</v>
          </cell>
          <cell r="F2270">
            <v>0</v>
          </cell>
          <cell r="G2270">
            <v>0</v>
          </cell>
          <cell r="H2270">
            <v>0</v>
          </cell>
          <cell r="I2270">
            <v>0</v>
          </cell>
          <cell r="J2270">
            <v>0</v>
          </cell>
          <cell r="K2270">
            <v>0</v>
          </cell>
        </row>
        <row r="2271">
          <cell r="C2271">
            <v>0</v>
          </cell>
          <cell r="D2271">
            <v>0</v>
          </cell>
          <cell r="E2271">
            <v>0</v>
          </cell>
          <cell r="F2271">
            <v>0</v>
          </cell>
          <cell r="G2271">
            <v>0</v>
          </cell>
          <cell r="H2271">
            <v>0</v>
          </cell>
          <cell r="I2271">
            <v>0</v>
          </cell>
          <cell r="J2271">
            <v>0</v>
          </cell>
          <cell r="K2271">
            <v>0</v>
          </cell>
        </row>
        <row r="2272">
          <cell r="C2272">
            <v>0</v>
          </cell>
          <cell r="D2272">
            <v>0</v>
          </cell>
          <cell r="E2272">
            <v>0</v>
          </cell>
          <cell r="F2272">
            <v>0</v>
          </cell>
          <cell r="G2272">
            <v>0</v>
          </cell>
          <cell r="H2272">
            <v>0</v>
          </cell>
          <cell r="I2272">
            <v>0</v>
          </cell>
          <cell r="J2272">
            <v>0</v>
          </cell>
          <cell r="K2272">
            <v>0</v>
          </cell>
        </row>
        <row r="2273">
          <cell r="C2273">
            <v>0</v>
          </cell>
          <cell r="D2273">
            <v>0</v>
          </cell>
          <cell r="E2273">
            <v>0</v>
          </cell>
          <cell r="F2273">
            <v>0</v>
          </cell>
          <cell r="G2273">
            <v>0</v>
          </cell>
          <cell r="H2273">
            <v>0</v>
          </cell>
          <cell r="I2273">
            <v>0</v>
          </cell>
          <cell r="J2273">
            <v>0</v>
          </cell>
          <cell r="K2273">
            <v>0</v>
          </cell>
        </row>
        <row r="2274">
          <cell r="C2274">
            <v>0</v>
          </cell>
          <cell r="D2274">
            <v>0</v>
          </cell>
          <cell r="E2274">
            <v>0</v>
          </cell>
          <cell r="F2274">
            <v>0</v>
          </cell>
          <cell r="G2274">
            <v>0</v>
          </cell>
          <cell r="H2274">
            <v>0</v>
          </cell>
          <cell r="I2274">
            <v>0</v>
          </cell>
          <cell r="J2274">
            <v>0</v>
          </cell>
          <cell r="K2274">
            <v>0</v>
          </cell>
        </row>
        <row r="2275">
          <cell r="C2275">
            <v>0</v>
          </cell>
          <cell r="D2275">
            <v>0</v>
          </cell>
          <cell r="E2275">
            <v>0</v>
          </cell>
          <cell r="F2275">
            <v>0</v>
          </cell>
          <cell r="G2275">
            <v>0</v>
          </cell>
          <cell r="H2275">
            <v>0</v>
          </cell>
          <cell r="I2275">
            <v>0</v>
          </cell>
          <cell r="J2275">
            <v>0</v>
          </cell>
          <cell r="K2275">
            <v>0</v>
          </cell>
        </row>
        <row r="2276">
          <cell r="C2276">
            <v>0</v>
          </cell>
          <cell r="D2276">
            <v>0</v>
          </cell>
          <cell r="E2276">
            <v>0</v>
          </cell>
          <cell r="F2276">
            <v>0</v>
          </cell>
          <cell r="G2276">
            <v>0</v>
          </cell>
          <cell r="H2276">
            <v>0</v>
          </cell>
          <cell r="I2276">
            <v>0</v>
          </cell>
          <cell r="J2276">
            <v>0</v>
          </cell>
          <cell r="K2276">
            <v>0</v>
          </cell>
        </row>
        <row r="2277">
          <cell r="C2277">
            <v>0</v>
          </cell>
          <cell r="D2277">
            <v>0</v>
          </cell>
          <cell r="E2277">
            <v>0</v>
          </cell>
          <cell r="F2277">
            <v>0</v>
          </cell>
          <cell r="G2277">
            <v>0</v>
          </cell>
          <cell r="H2277">
            <v>0</v>
          </cell>
          <cell r="I2277">
            <v>0</v>
          </cell>
          <cell r="J2277">
            <v>0</v>
          </cell>
          <cell r="K2277">
            <v>0</v>
          </cell>
        </row>
        <row r="2278">
          <cell r="C2278">
            <v>0</v>
          </cell>
          <cell r="D2278">
            <v>0</v>
          </cell>
          <cell r="E2278">
            <v>0</v>
          </cell>
          <cell r="F2278">
            <v>0</v>
          </cell>
          <cell r="G2278">
            <v>0</v>
          </cell>
          <cell r="H2278">
            <v>0</v>
          </cell>
          <cell r="I2278">
            <v>0</v>
          </cell>
          <cell r="J2278">
            <v>0</v>
          </cell>
          <cell r="K2278">
            <v>0</v>
          </cell>
        </row>
        <row r="2279">
          <cell r="C2279">
            <v>0</v>
          </cell>
          <cell r="D2279">
            <v>0</v>
          </cell>
          <cell r="E2279">
            <v>0</v>
          </cell>
          <cell r="F2279">
            <v>0</v>
          </cell>
          <cell r="G2279">
            <v>0</v>
          </cell>
          <cell r="H2279">
            <v>0</v>
          </cell>
          <cell r="I2279">
            <v>0</v>
          </cell>
          <cell r="J2279">
            <v>0</v>
          </cell>
          <cell r="K2279">
            <v>0</v>
          </cell>
        </row>
        <row r="2280">
          <cell r="C2280">
            <v>0</v>
          </cell>
          <cell r="D2280">
            <v>0</v>
          </cell>
          <cell r="E2280">
            <v>0</v>
          </cell>
          <cell r="F2280">
            <v>0</v>
          </cell>
          <cell r="G2280">
            <v>0</v>
          </cell>
          <cell r="H2280">
            <v>0</v>
          </cell>
          <cell r="I2280">
            <v>0</v>
          </cell>
          <cell r="J2280">
            <v>0</v>
          </cell>
          <cell r="K2280">
            <v>0</v>
          </cell>
        </row>
        <row r="2281">
          <cell r="C2281">
            <v>0</v>
          </cell>
          <cell r="D2281">
            <v>0</v>
          </cell>
          <cell r="E2281">
            <v>0</v>
          </cell>
          <cell r="F2281">
            <v>0</v>
          </cell>
          <cell r="G2281">
            <v>0</v>
          </cell>
          <cell r="H2281">
            <v>0</v>
          </cell>
          <cell r="I2281">
            <v>0</v>
          </cell>
          <cell r="J2281">
            <v>0</v>
          </cell>
          <cell r="K2281">
            <v>0</v>
          </cell>
        </row>
        <row r="2282">
          <cell r="C2282">
            <v>0</v>
          </cell>
          <cell r="D2282">
            <v>0</v>
          </cell>
          <cell r="E2282">
            <v>0</v>
          </cell>
          <cell r="F2282">
            <v>0</v>
          </cell>
          <cell r="G2282">
            <v>0</v>
          </cell>
          <cell r="H2282">
            <v>0</v>
          </cell>
          <cell r="I2282">
            <v>0</v>
          </cell>
          <cell r="J2282">
            <v>0</v>
          </cell>
          <cell r="K2282">
            <v>0</v>
          </cell>
        </row>
        <row r="2283">
          <cell r="C2283">
            <v>0</v>
          </cell>
          <cell r="D2283">
            <v>0</v>
          </cell>
          <cell r="E2283">
            <v>0</v>
          </cell>
          <cell r="F2283">
            <v>0</v>
          </cell>
          <cell r="G2283">
            <v>0</v>
          </cell>
          <cell r="H2283">
            <v>0</v>
          </cell>
          <cell r="I2283">
            <v>0</v>
          </cell>
          <cell r="J2283">
            <v>0</v>
          </cell>
          <cell r="K2283">
            <v>0</v>
          </cell>
        </row>
        <row r="2284">
          <cell r="C2284">
            <v>0</v>
          </cell>
          <cell r="D2284">
            <v>0</v>
          </cell>
          <cell r="E2284">
            <v>0</v>
          </cell>
          <cell r="F2284">
            <v>0</v>
          </cell>
          <cell r="G2284">
            <v>0</v>
          </cell>
          <cell r="H2284">
            <v>0</v>
          </cell>
          <cell r="I2284">
            <v>0</v>
          </cell>
          <cell r="J2284">
            <v>0</v>
          </cell>
          <cell r="K2284">
            <v>0</v>
          </cell>
        </row>
        <row r="2285">
          <cell r="C2285">
            <v>0</v>
          </cell>
          <cell r="D2285">
            <v>0</v>
          </cell>
          <cell r="E2285">
            <v>0</v>
          </cell>
          <cell r="F2285">
            <v>0</v>
          </cell>
          <cell r="G2285">
            <v>0</v>
          </cell>
          <cell r="H2285">
            <v>0</v>
          </cell>
          <cell r="I2285">
            <v>0</v>
          </cell>
          <cell r="J2285">
            <v>0</v>
          </cell>
          <cell r="K2285">
            <v>0</v>
          </cell>
        </row>
        <row r="2286">
          <cell r="C2286">
            <v>0</v>
          </cell>
          <cell r="D2286">
            <v>0</v>
          </cell>
          <cell r="E2286">
            <v>0</v>
          </cell>
          <cell r="F2286">
            <v>0</v>
          </cell>
          <cell r="G2286">
            <v>0</v>
          </cell>
          <cell r="H2286">
            <v>0</v>
          </cell>
          <cell r="I2286">
            <v>0</v>
          </cell>
          <cell r="J2286">
            <v>0</v>
          </cell>
          <cell r="K2286">
            <v>0</v>
          </cell>
        </row>
        <row r="2287">
          <cell r="C2287">
            <v>0</v>
          </cell>
          <cell r="D2287">
            <v>0</v>
          </cell>
          <cell r="E2287">
            <v>0</v>
          </cell>
          <cell r="F2287">
            <v>0</v>
          </cell>
          <cell r="G2287">
            <v>0</v>
          </cell>
          <cell r="H2287">
            <v>0</v>
          </cell>
          <cell r="I2287">
            <v>0</v>
          </cell>
          <cell r="J2287">
            <v>0</v>
          </cell>
          <cell r="K2287">
            <v>0</v>
          </cell>
        </row>
        <row r="2288">
          <cell r="C2288">
            <v>0</v>
          </cell>
          <cell r="D2288">
            <v>0</v>
          </cell>
          <cell r="E2288">
            <v>0</v>
          </cell>
          <cell r="F2288">
            <v>0</v>
          </cell>
          <cell r="G2288">
            <v>0</v>
          </cell>
          <cell r="H2288">
            <v>0</v>
          </cell>
          <cell r="I2288">
            <v>0</v>
          </cell>
          <cell r="J2288">
            <v>0</v>
          </cell>
          <cell r="K2288">
            <v>0</v>
          </cell>
        </row>
        <row r="2289">
          <cell r="C2289">
            <v>0</v>
          </cell>
          <cell r="D2289">
            <v>0</v>
          </cell>
          <cell r="E2289">
            <v>0</v>
          </cell>
          <cell r="F2289">
            <v>0</v>
          </cell>
          <cell r="G2289">
            <v>0</v>
          </cell>
          <cell r="H2289">
            <v>0</v>
          </cell>
          <cell r="I2289">
            <v>0</v>
          </cell>
          <cell r="J2289">
            <v>0</v>
          </cell>
          <cell r="K2289">
            <v>0</v>
          </cell>
        </row>
        <row r="2290">
          <cell r="C2290">
            <v>0</v>
          </cell>
          <cell r="D2290">
            <v>0</v>
          </cell>
          <cell r="E2290">
            <v>0</v>
          </cell>
          <cell r="F2290">
            <v>0</v>
          </cell>
          <cell r="G2290">
            <v>0</v>
          </cell>
          <cell r="H2290">
            <v>0</v>
          </cell>
          <cell r="I2290">
            <v>0</v>
          </cell>
          <cell r="J2290">
            <v>0</v>
          </cell>
          <cell r="K2290">
            <v>0</v>
          </cell>
        </row>
        <row r="2291">
          <cell r="C2291">
            <v>0</v>
          </cell>
          <cell r="D2291">
            <v>0</v>
          </cell>
          <cell r="E2291">
            <v>0</v>
          </cell>
          <cell r="F2291">
            <v>0</v>
          </cell>
          <cell r="G2291">
            <v>0</v>
          </cell>
          <cell r="H2291">
            <v>0</v>
          </cell>
          <cell r="I2291">
            <v>0</v>
          </cell>
          <cell r="J2291">
            <v>0</v>
          </cell>
          <cell r="K2291">
            <v>0</v>
          </cell>
        </row>
        <row r="2292">
          <cell r="C2292">
            <v>0</v>
          </cell>
          <cell r="D2292">
            <v>0</v>
          </cell>
          <cell r="E2292">
            <v>0</v>
          </cell>
          <cell r="F2292">
            <v>0</v>
          </cell>
          <cell r="G2292">
            <v>0</v>
          </cell>
          <cell r="H2292">
            <v>0</v>
          </cell>
          <cell r="I2292">
            <v>0</v>
          </cell>
          <cell r="J2292">
            <v>0</v>
          </cell>
          <cell r="K2292">
            <v>0</v>
          </cell>
        </row>
        <row r="2293">
          <cell r="C2293">
            <v>0</v>
          </cell>
          <cell r="D2293">
            <v>0</v>
          </cell>
          <cell r="E2293">
            <v>0</v>
          </cell>
          <cell r="F2293">
            <v>0</v>
          </cell>
          <cell r="G2293">
            <v>0</v>
          </cell>
          <cell r="H2293">
            <v>0</v>
          </cell>
          <cell r="I2293">
            <v>0</v>
          </cell>
          <cell r="J2293">
            <v>0</v>
          </cell>
          <cell r="K2293">
            <v>0</v>
          </cell>
        </row>
        <row r="2294">
          <cell r="C2294">
            <v>0</v>
          </cell>
          <cell r="D2294">
            <v>0</v>
          </cell>
          <cell r="E2294">
            <v>0</v>
          </cell>
          <cell r="F2294">
            <v>0</v>
          </cell>
          <cell r="G2294">
            <v>0</v>
          </cell>
          <cell r="H2294">
            <v>0</v>
          </cell>
          <cell r="I2294">
            <v>0</v>
          </cell>
          <cell r="J2294">
            <v>0</v>
          </cell>
          <cell r="K2294">
            <v>0</v>
          </cell>
        </row>
        <row r="2295">
          <cell r="C2295">
            <v>0</v>
          </cell>
          <cell r="D2295">
            <v>0</v>
          </cell>
          <cell r="E2295">
            <v>0</v>
          </cell>
          <cell r="F2295">
            <v>0</v>
          </cell>
          <cell r="G2295">
            <v>0</v>
          </cell>
          <cell r="H2295">
            <v>0</v>
          </cell>
          <cell r="I2295">
            <v>0</v>
          </cell>
          <cell r="J2295">
            <v>0</v>
          </cell>
          <cell r="K2295">
            <v>0</v>
          </cell>
        </row>
        <row r="2296">
          <cell r="C2296">
            <v>0</v>
          </cell>
          <cell r="D2296">
            <v>0</v>
          </cell>
          <cell r="E2296">
            <v>0</v>
          </cell>
          <cell r="F2296">
            <v>0</v>
          </cell>
          <cell r="G2296">
            <v>0</v>
          </cell>
          <cell r="H2296">
            <v>0</v>
          </cell>
          <cell r="I2296">
            <v>0</v>
          </cell>
          <cell r="J2296">
            <v>0</v>
          </cell>
          <cell r="K2296">
            <v>0</v>
          </cell>
        </row>
        <row r="2297">
          <cell r="C2297">
            <v>0</v>
          </cell>
          <cell r="D2297">
            <v>0</v>
          </cell>
          <cell r="E2297">
            <v>0</v>
          </cell>
          <cell r="F2297">
            <v>0</v>
          </cell>
          <cell r="G2297">
            <v>0</v>
          </cell>
          <cell r="H2297">
            <v>0</v>
          </cell>
          <cell r="I2297">
            <v>0</v>
          </cell>
          <cell r="J2297">
            <v>0</v>
          </cell>
          <cell r="K2297">
            <v>0</v>
          </cell>
        </row>
        <row r="2298">
          <cell r="C2298">
            <v>0</v>
          </cell>
          <cell r="D2298">
            <v>0</v>
          </cell>
          <cell r="E2298">
            <v>0</v>
          </cell>
          <cell r="F2298">
            <v>0</v>
          </cell>
          <cell r="G2298">
            <v>0</v>
          </cell>
          <cell r="H2298">
            <v>0</v>
          </cell>
          <cell r="I2298">
            <v>0</v>
          </cell>
          <cell r="J2298">
            <v>0</v>
          </cell>
          <cell r="K2298">
            <v>0</v>
          </cell>
        </row>
        <row r="2299">
          <cell r="C2299">
            <v>0</v>
          </cell>
          <cell r="D2299">
            <v>0</v>
          </cell>
          <cell r="E2299">
            <v>0</v>
          </cell>
          <cell r="F2299">
            <v>0</v>
          </cell>
          <cell r="G2299">
            <v>0</v>
          </cell>
          <cell r="H2299">
            <v>0</v>
          </cell>
          <cell r="I2299">
            <v>0</v>
          </cell>
          <cell r="J2299">
            <v>0</v>
          </cell>
          <cell r="K2299">
            <v>0</v>
          </cell>
        </row>
        <row r="2300">
          <cell r="C2300">
            <v>0</v>
          </cell>
          <cell r="D2300">
            <v>0</v>
          </cell>
          <cell r="E2300">
            <v>0</v>
          </cell>
          <cell r="F2300">
            <v>0</v>
          </cell>
          <cell r="G2300">
            <v>0</v>
          </cell>
          <cell r="H2300">
            <v>0</v>
          </cell>
          <cell r="I2300">
            <v>0</v>
          </cell>
          <cell r="J2300">
            <v>0</v>
          </cell>
          <cell r="K2300">
            <v>0</v>
          </cell>
        </row>
        <row r="2301">
          <cell r="C2301">
            <v>0</v>
          </cell>
          <cell r="D2301">
            <v>0</v>
          </cell>
          <cell r="E2301">
            <v>0</v>
          </cell>
          <cell r="F2301">
            <v>0</v>
          </cell>
          <cell r="G2301">
            <v>0</v>
          </cell>
          <cell r="H2301">
            <v>0</v>
          </cell>
          <cell r="I2301">
            <v>0</v>
          </cell>
          <cell r="J2301">
            <v>0</v>
          </cell>
          <cell r="K2301">
            <v>0</v>
          </cell>
        </row>
        <row r="2302">
          <cell r="C2302">
            <v>0</v>
          </cell>
          <cell r="D2302">
            <v>0</v>
          </cell>
          <cell r="E2302">
            <v>0</v>
          </cell>
          <cell r="F2302">
            <v>0</v>
          </cell>
          <cell r="G2302">
            <v>0</v>
          </cell>
          <cell r="H2302">
            <v>0</v>
          </cell>
          <cell r="I2302">
            <v>0</v>
          </cell>
          <cell r="J2302">
            <v>0</v>
          </cell>
          <cell r="K2302">
            <v>0</v>
          </cell>
        </row>
        <row r="2303">
          <cell r="C2303">
            <v>0</v>
          </cell>
          <cell r="D2303">
            <v>0</v>
          </cell>
          <cell r="E2303">
            <v>0</v>
          </cell>
          <cell r="F2303">
            <v>0</v>
          </cell>
          <cell r="G2303">
            <v>0</v>
          </cell>
          <cell r="H2303">
            <v>0</v>
          </cell>
          <cell r="I2303">
            <v>0</v>
          </cell>
          <cell r="J2303">
            <v>0</v>
          </cell>
          <cell r="K2303">
            <v>0</v>
          </cell>
        </row>
        <row r="2304">
          <cell r="C2304">
            <v>0</v>
          </cell>
          <cell r="D2304">
            <v>0</v>
          </cell>
          <cell r="E2304">
            <v>0</v>
          </cell>
          <cell r="F2304">
            <v>0</v>
          </cell>
          <cell r="G2304">
            <v>0</v>
          </cell>
          <cell r="H2304">
            <v>0</v>
          </cell>
          <cell r="I2304">
            <v>0</v>
          </cell>
          <cell r="J2304">
            <v>0</v>
          </cell>
          <cell r="K2304">
            <v>0</v>
          </cell>
        </row>
        <row r="2305">
          <cell r="C2305">
            <v>0</v>
          </cell>
          <cell r="D2305">
            <v>0</v>
          </cell>
          <cell r="E2305">
            <v>0</v>
          </cell>
          <cell r="F2305">
            <v>0</v>
          </cell>
          <cell r="G2305">
            <v>0</v>
          </cell>
          <cell r="H2305">
            <v>0</v>
          </cell>
          <cell r="I2305">
            <v>0</v>
          </cell>
          <cell r="J2305">
            <v>0</v>
          </cell>
          <cell r="K2305">
            <v>0</v>
          </cell>
        </row>
        <row r="2306">
          <cell r="C2306">
            <v>0</v>
          </cell>
          <cell r="D2306">
            <v>0</v>
          </cell>
          <cell r="E2306">
            <v>0</v>
          </cell>
          <cell r="F2306">
            <v>0</v>
          </cell>
          <cell r="G2306">
            <v>0</v>
          </cell>
          <cell r="H2306">
            <v>0</v>
          </cell>
          <cell r="I2306">
            <v>0</v>
          </cell>
          <cell r="J2306">
            <v>0</v>
          </cell>
          <cell r="K2306">
            <v>0</v>
          </cell>
        </row>
        <row r="2307">
          <cell r="C2307">
            <v>0</v>
          </cell>
          <cell r="D2307">
            <v>0</v>
          </cell>
          <cell r="E2307">
            <v>0</v>
          </cell>
          <cell r="F2307">
            <v>0</v>
          </cell>
          <cell r="G2307">
            <v>0</v>
          </cell>
          <cell r="H2307">
            <v>0</v>
          </cell>
          <cell r="I2307">
            <v>0</v>
          </cell>
          <cell r="J2307">
            <v>0</v>
          </cell>
          <cell r="K2307">
            <v>0</v>
          </cell>
        </row>
        <row r="2308">
          <cell r="C2308">
            <v>0</v>
          </cell>
          <cell r="D2308">
            <v>0</v>
          </cell>
          <cell r="E2308">
            <v>0</v>
          </cell>
          <cell r="F2308">
            <v>0</v>
          </cell>
          <cell r="G2308">
            <v>0</v>
          </cell>
          <cell r="H2308">
            <v>0</v>
          </cell>
          <cell r="I2308">
            <v>0</v>
          </cell>
          <cell r="J2308">
            <v>0</v>
          </cell>
          <cell r="K2308">
            <v>0</v>
          </cell>
        </row>
        <row r="2309">
          <cell r="C2309">
            <v>0</v>
          </cell>
          <cell r="D2309">
            <v>0</v>
          </cell>
          <cell r="E2309">
            <v>0</v>
          </cell>
          <cell r="F2309">
            <v>0</v>
          </cell>
          <cell r="G2309">
            <v>0</v>
          </cell>
          <cell r="H2309">
            <v>0</v>
          </cell>
          <cell r="I2309">
            <v>0</v>
          </cell>
          <cell r="J2309">
            <v>0</v>
          </cell>
          <cell r="K2309">
            <v>0</v>
          </cell>
        </row>
        <row r="2310">
          <cell r="C2310">
            <v>0</v>
          </cell>
          <cell r="D2310">
            <v>0</v>
          </cell>
          <cell r="E2310">
            <v>0</v>
          </cell>
          <cell r="F2310">
            <v>0</v>
          </cell>
          <cell r="G2310">
            <v>0</v>
          </cell>
          <cell r="H2310">
            <v>0</v>
          </cell>
          <cell r="I2310">
            <v>0</v>
          </cell>
          <cell r="J2310">
            <v>0</v>
          </cell>
          <cell r="K2310">
            <v>0</v>
          </cell>
        </row>
        <row r="2311">
          <cell r="C2311">
            <v>0</v>
          </cell>
          <cell r="D2311">
            <v>0</v>
          </cell>
          <cell r="E2311">
            <v>0</v>
          </cell>
          <cell r="F2311">
            <v>0</v>
          </cell>
          <cell r="G2311">
            <v>0</v>
          </cell>
          <cell r="H2311">
            <v>0</v>
          </cell>
          <cell r="I2311">
            <v>0</v>
          </cell>
          <cell r="J2311">
            <v>0</v>
          </cell>
          <cell r="K2311">
            <v>0</v>
          </cell>
        </row>
        <row r="2312">
          <cell r="C2312">
            <v>0</v>
          </cell>
          <cell r="D2312">
            <v>0</v>
          </cell>
          <cell r="E2312">
            <v>0</v>
          </cell>
          <cell r="F2312">
            <v>0</v>
          </cell>
          <cell r="G2312">
            <v>0</v>
          </cell>
          <cell r="H2312">
            <v>0</v>
          </cell>
          <cell r="I2312">
            <v>0</v>
          </cell>
          <cell r="J2312">
            <v>0</v>
          </cell>
          <cell r="K2312">
            <v>0</v>
          </cell>
        </row>
        <row r="2313">
          <cell r="C2313">
            <v>0</v>
          </cell>
          <cell r="D2313">
            <v>0</v>
          </cell>
          <cell r="E2313">
            <v>0</v>
          </cell>
          <cell r="F2313">
            <v>0</v>
          </cell>
          <cell r="G2313">
            <v>0</v>
          </cell>
          <cell r="H2313">
            <v>0</v>
          </cell>
          <cell r="I2313">
            <v>0</v>
          </cell>
          <cell r="J2313">
            <v>0</v>
          </cell>
          <cell r="K2313">
            <v>0</v>
          </cell>
        </row>
        <row r="2314">
          <cell r="C2314">
            <v>0</v>
          </cell>
          <cell r="D2314">
            <v>0</v>
          </cell>
          <cell r="E2314">
            <v>0</v>
          </cell>
          <cell r="F2314">
            <v>0</v>
          </cell>
          <cell r="G2314">
            <v>0</v>
          </cell>
          <cell r="H2314">
            <v>0</v>
          </cell>
          <cell r="I2314">
            <v>0</v>
          </cell>
          <cell r="J2314">
            <v>0</v>
          </cell>
          <cell r="K2314">
            <v>0</v>
          </cell>
        </row>
        <row r="2315">
          <cell r="C2315">
            <v>0</v>
          </cell>
          <cell r="D2315">
            <v>0</v>
          </cell>
          <cell r="E2315">
            <v>0</v>
          </cell>
          <cell r="F2315">
            <v>0</v>
          </cell>
          <cell r="G2315">
            <v>0</v>
          </cell>
          <cell r="H2315">
            <v>0</v>
          </cell>
          <cell r="I2315">
            <v>0</v>
          </cell>
          <cell r="J2315">
            <v>0</v>
          </cell>
          <cell r="K2315">
            <v>0</v>
          </cell>
        </row>
        <row r="2316">
          <cell r="C2316">
            <v>0</v>
          </cell>
          <cell r="D2316">
            <v>0</v>
          </cell>
          <cell r="E2316">
            <v>0</v>
          </cell>
          <cell r="F2316">
            <v>0</v>
          </cell>
          <cell r="G2316">
            <v>0</v>
          </cell>
          <cell r="H2316">
            <v>0</v>
          </cell>
          <cell r="I2316">
            <v>0</v>
          </cell>
          <cell r="J2316">
            <v>0</v>
          </cell>
          <cell r="K2316">
            <v>0</v>
          </cell>
        </row>
        <row r="2317">
          <cell r="C2317">
            <v>0</v>
          </cell>
          <cell r="D2317">
            <v>0</v>
          </cell>
          <cell r="E2317">
            <v>0</v>
          </cell>
          <cell r="F2317">
            <v>0</v>
          </cell>
          <cell r="G2317">
            <v>0</v>
          </cell>
          <cell r="H2317">
            <v>0</v>
          </cell>
          <cell r="I2317">
            <v>0</v>
          </cell>
          <cell r="J2317">
            <v>0</v>
          </cell>
          <cell r="K2317">
            <v>0</v>
          </cell>
        </row>
        <row r="2318">
          <cell r="C2318">
            <v>0</v>
          </cell>
          <cell r="D2318">
            <v>0</v>
          </cell>
          <cell r="E2318">
            <v>0</v>
          </cell>
          <cell r="F2318">
            <v>0</v>
          </cell>
          <cell r="G2318">
            <v>0</v>
          </cell>
          <cell r="H2318">
            <v>0</v>
          </cell>
          <cell r="I2318">
            <v>0</v>
          </cell>
          <cell r="J2318">
            <v>0</v>
          </cell>
          <cell r="K2318">
            <v>0</v>
          </cell>
        </row>
        <row r="2319">
          <cell r="C2319">
            <v>0</v>
          </cell>
          <cell r="D2319">
            <v>0</v>
          </cell>
          <cell r="E2319">
            <v>0</v>
          </cell>
          <cell r="F2319">
            <v>0</v>
          </cell>
          <cell r="G2319">
            <v>0</v>
          </cell>
          <cell r="H2319">
            <v>0</v>
          </cell>
          <cell r="I2319">
            <v>0</v>
          </cell>
          <cell r="J2319">
            <v>0</v>
          </cell>
          <cell r="K2319">
            <v>0</v>
          </cell>
        </row>
        <row r="2320">
          <cell r="C2320">
            <v>0</v>
          </cell>
          <cell r="D2320">
            <v>0</v>
          </cell>
          <cell r="E2320">
            <v>0</v>
          </cell>
          <cell r="F2320">
            <v>0</v>
          </cell>
          <cell r="G2320">
            <v>0</v>
          </cell>
          <cell r="H2320">
            <v>0</v>
          </cell>
          <cell r="I2320">
            <v>0</v>
          </cell>
          <cell r="J2320">
            <v>0</v>
          </cell>
          <cell r="K2320">
            <v>0</v>
          </cell>
        </row>
        <row r="2321">
          <cell r="C2321">
            <v>0</v>
          </cell>
          <cell r="D2321">
            <v>0</v>
          </cell>
          <cell r="E2321">
            <v>0</v>
          </cell>
          <cell r="F2321">
            <v>0</v>
          </cell>
          <cell r="G2321">
            <v>0</v>
          </cell>
          <cell r="H2321">
            <v>0</v>
          </cell>
          <cell r="I2321">
            <v>0</v>
          </cell>
          <cell r="J2321">
            <v>0</v>
          </cell>
          <cell r="K2321">
            <v>0</v>
          </cell>
        </row>
        <row r="2322">
          <cell r="C2322">
            <v>0</v>
          </cell>
          <cell r="D2322">
            <v>0</v>
          </cell>
          <cell r="E2322">
            <v>0</v>
          </cell>
          <cell r="F2322">
            <v>0</v>
          </cell>
          <cell r="G2322">
            <v>0</v>
          </cell>
          <cell r="H2322">
            <v>0</v>
          </cell>
          <cell r="I2322">
            <v>0</v>
          </cell>
          <cell r="J2322">
            <v>0</v>
          </cell>
          <cell r="K2322">
            <v>0</v>
          </cell>
        </row>
        <row r="2323">
          <cell r="C2323">
            <v>0</v>
          </cell>
          <cell r="D2323">
            <v>0</v>
          </cell>
          <cell r="E2323">
            <v>0</v>
          </cell>
          <cell r="F2323">
            <v>0</v>
          </cell>
          <cell r="G2323">
            <v>0</v>
          </cell>
          <cell r="H2323">
            <v>0</v>
          </cell>
          <cell r="I2323">
            <v>0</v>
          </cell>
          <cell r="J2323">
            <v>0</v>
          </cell>
          <cell r="K2323">
            <v>0</v>
          </cell>
        </row>
        <row r="2324">
          <cell r="C2324">
            <v>0</v>
          </cell>
          <cell r="D2324">
            <v>0</v>
          </cell>
          <cell r="E2324">
            <v>0</v>
          </cell>
          <cell r="F2324">
            <v>0</v>
          </cell>
          <cell r="G2324">
            <v>0</v>
          </cell>
          <cell r="H2324">
            <v>0</v>
          </cell>
          <cell r="I2324">
            <v>0</v>
          </cell>
          <cell r="J2324">
            <v>0</v>
          </cell>
          <cell r="K2324">
            <v>0</v>
          </cell>
        </row>
        <row r="2325">
          <cell r="C2325">
            <v>0</v>
          </cell>
          <cell r="D2325">
            <v>0</v>
          </cell>
          <cell r="E2325">
            <v>0</v>
          </cell>
          <cell r="F2325">
            <v>0</v>
          </cell>
          <cell r="G2325">
            <v>0</v>
          </cell>
          <cell r="H2325">
            <v>0</v>
          </cell>
          <cell r="I2325">
            <v>0</v>
          </cell>
          <cell r="J2325">
            <v>0</v>
          </cell>
          <cell r="K2325">
            <v>0</v>
          </cell>
        </row>
        <row r="2326">
          <cell r="C2326">
            <v>0</v>
          </cell>
          <cell r="D2326">
            <v>0</v>
          </cell>
          <cell r="E2326">
            <v>0</v>
          </cell>
          <cell r="F2326">
            <v>0</v>
          </cell>
          <cell r="G2326">
            <v>0</v>
          </cell>
          <cell r="H2326">
            <v>0</v>
          </cell>
          <cell r="I2326">
            <v>0</v>
          </cell>
          <cell r="J2326">
            <v>0</v>
          </cell>
          <cell r="K2326">
            <v>0</v>
          </cell>
        </row>
        <row r="2327">
          <cell r="C2327">
            <v>0</v>
          </cell>
          <cell r="D2327">
            <v>0</v>
          </cell>
          <cell r="E2327">
            <v>0</v>
          </cell>
          <cell r="F2327">
            <v>0</v>
          </cell>
          <cell r="G2327">
            <v>0</v>
          </cell>
          <cell r="H2327">
            <v>0</v>
          </cell>
          <cell r="I2327">
            <v>0</v>
          </cell>
          <cell r="J2327">
            <v>0</v>
          </cell>
          <cell r="K2327">
            <v>0</v>
          </cell>
        </row>
        <row r="2328">
          <cell r="C2328">
            <v>0</v>
          </cell>
          <cell r="D2328">
            <v>0</v>
          </cell>
          <cell r="E2328">
            <v>0</v>
          </cell>
          <cell r="F2328">
            <v>0</v>
          </cell>
          <cell r="G2328">
            <v>0</v>
          </cell>
          <cell r="H2328">
            <v>0</v>
          </cell>
          <cell r="I2328">
            <v>0</v>
          </cell>
          <cell r="J2328">
            <v>0</v>
          </cell>
          <cell r="K2328">
            <v>0</v>
          </cell>
        </row>
        <row r="2329">
          <cell r="C2329">
            <v>0</v>
          </cell>
          <cell r="D2329">
            <v>0</v>
          </cell>
          <cell r="E2329">
            <v>0</v>
          </cell>
          <cell r="F2329">
            <v>0</v>
          </cell>
          <cell r="G2329">
            <v>0</v>
          </cell>
          <cell r="H2329">
            <v>0</v>
          </cell>
          <cell r="I2329">
            <v>0</v>
          </cell>
          <cell r="J2329">
            <v>0</v>
          </cell>
          <cell r="K2329">
            <v>0</v>
          </cell>
        </row>
        <row r="2330">
          <cell r="C2330">
            <v>0</v>
          </cell>
          <cell r="D2330">
            <v>0</v>
          </cell>
          <cell r="E2330">
            <v>0</v>
          </cell>
          <cell r="F2330">
            <v>0</v>
          </cell>
          <cell r="G2330">
            <v>0</v>
          </cell>
          <cell r="H2330">
            <v>0</v>
          </cell>
          <cell r="I2330">
            <v>0</v>
          </cell>
          <cell r="J2330">
            <v>0</v>
          </cell>
          <cell r="K2330">
            <v>0</v>
          </cell>
        </row>
        <row r="2331">
          <cell r="C2331">
            <v>0</v>
          </cell>
          <cell r="D2331">
            <v>0</v>
          </cell>
          <cell r="E2331">
            <v>0</v>
          </cell>
          <cell r="F2331">
            <v>0</v>
          </cell>
          <cell r="G2331">
            <v>0</v>
          </cell>
          <cell r="H2331">
            <v>0</v>
          </cell>
          <cell r="I2331">
            <v>0</v>
          </cell>
          <cell r="J2331">
            <v>0</v>
          </cell>
          <cell r="K2331">
            <v>0</v>
          </cell>
        </row>
        <row r="2332">
          <cell r="C2332">
            <v>0</v>
          </cell>
          <cell r="D2332">
            <v>0</v>
          </cell>
          <cell r="E2332">
            <v>0</v>
          </cell>
          <cell r="F2332">
            <v>0</v>
          </cell>
          <cell r="G2332">
            <v>0</v>
          </cell>
          <cell r="H2332">
            <v>0</v>
          </cell>
          <cell r="I2332">
            <v>0</v>
          </cell>
          <cell r="J2332">
            <v>0</v>
          </cell>
          <cell r="K2332">
            <v>0</v>
          </cell>
        </row>
        <row r="2333">
          <cell r="C2333">
            <v>0</v>
          </cell>
          <cell r="D2333">
            <v>0</v>
          </cell>
          <cell r="E2333">
            <v>0</v>
          </cell>
          <cell r="F2333">
            <v>0</v>
          </cell>
          <cell r="G2333">
            <v>0</v>
          </cell>
          <cell r="H2333">
            <v>0</v>
          </cell>
          <cell r="I2333">
            <v>0</v>
          </cell>
          <cell r="J2333">
            <v>0</v>
          </cell>
          <cell r="K2333">
            <v>0</v>
          </cell>
        </row>
        <row r="2334">
          <cell r="C2334">
            <v>0</v>
          </cell>
          <cell r="D2334">
            <v>0</v>
          </cell>
          <cell r="E2334">
            <v>0</v>
          </cell>
          <cell r="F2334">
            <v>0</v>
          </cell>
          <cell r="G2334">
            <v>0</v>
          </cell>
          <cell r="H2334">
            <v>0</v>
          </cell>
          <cell r="I2334">
            <v>0</v>
          </cell>
          <cell r="J2334">
            <v>0</v>
          </cell>
          <cell r="K2334">
            <v>0</v>
          </cell>
        </row>
        <row r="2335">
          <cell r="C2335">
            <v>0</v>
          </cell>
          <cell r="D2335">
            <v>0</v>
          </cell>
          <cell r="E2335">
            <v>0</v>
          </cell>
          <cell r="F2335">
            <v>0</v>
          </cell>
          <cell r="G2335">
            <v>0</v>
          </cell>
          <cell r="H2335">
            <v>0</v>
          </cell>
          <cell r="I2335">
            <v>0</v>
          </cell>
          <cell r="J2335">
            <v>0</v>
          </cell>
          <cell r="K2335">
            <v>0</v>
          </cell>
        </row>
        <row r="2336">
          <cell r="C2336">
            <v>0</v>
          </cell>
          <cell r="D2336">
            <v>0</v>
          </cell>
          <cell r="E2336">
            <v>0</v>
          </cell>
          <cell r="F2336">
            <v>0</v>
          </cell>
          <cell r="G2336">
            <v>0</v>
          </cell>
          <cell r="H2336">
            <v>0</v>
          </cell>
          <cell r="I2336">
            <v>0</v>
          </cell>
          <cell r="J2336">
            <v>0</v>
          </cell>
          <cell r="K2336">
            <v>0</v>
          </cell>
        </row>
        <row r="2337">
          <cell r="C2337">
            <v>0</v>
          </cell>
          <cell r="D2337">
            <v>0</v>
          </cell>
          <cell r="E2337">
            <v>0</v>
          </cell>
          <cell r="F2337">
            <v>0</v>
          </cell>
          <cell r="G2337">
            <v>0</v>
          </cell>
          <cell r="H2337">
            <v>0</v>
          </cell>
          <cell r="I2337">
            <v>0</v>
          </cell>
          <cell r="J2337">
            <v>0</v>
          </cell>
          <cell r="K2337">
            <v>0</v>
          </cell>
        </row>
        <row r="2338">
          <cell r="C2338">
            <v>0</v>
          </cell>
          <cell r="D2338">
            <v>0</v>
          </cell>
          <cell r="E2338">
            <v>0</v>
          </cell>
          <cell r="F2338">
            <v>0</v>
          </cell>
          <cell r="G2338">
            <v>0</v>
          </cell>
          <cell r="H2338">
            <v>0</v>
          </cell>
          <cell r="I2338">
            <v>0</v>
          </cell>
          <cell r="J2338">
            <v>0</v>
          </cell>
          <cell r="K2338">
            <v>0</v>
          </cell>
        </row>
        <row r="2339">
          <cell r="C2339">
            <v>0</v>
          </cell>
          <cell r="D2339">
            <v>0</v>
          </cell>
          <cell r="E2339">
            <v>0</v>
          </cell>
          <cell r="F2339">
            <v>0</v>
          </cell>
          <cell r="G2339">
            <v>0</v>
          </cell>
          <cell r="H2339">
            <v>0</v>
          </cell>
          <cell r="I2339">
            <v>0</v>
          </cell>
          <cell r="J2339">
            <v>0</v>
          </cell>
          <cell r="K2339">
            <v>0</v>
          </cell>
        </row>
        <row r="2340">
          <cell r="C2340">
            <v>0</v>
          </cell>
          <cell r="D2340">
            <v>0</v>
          </cell>
          <cell r="E2340">
            <v>0</v>
          </cell>
          <cell r="F2340">
            <v>0</v>
          </cell>
          <cell r="G2340">
            <v>0</v>
          </cell>
          <cell r="H2340">
            <v>0</v>
          </cell>
          <cell r="I2340">
            <v>0</v>
          </cell>
          <cell r="J2340">
            <v>0</v>
          </cell>
          <cell r="K2340">
            <v>0</v>
          </cell>
        </row>
        <row r="2341">
          <cell r="C2341">
            <v>0</v>
          </cell>
          <cell r="D2341">
            <v>0</v>
          </cell>
          <cell r="E2341">
            <v>0</v>
          </cell>
          <cell r="F2341">
            <v>0</v>
          </cell>
          <cell r="G2341">
            <v>0</v>
          </cell>
          <cell r="H2341">
            <v>0</v>
          </cell>
          <cell r="I2341">
            <v>0</v>
          </cell>
          <cell r="J2341">
            <v>0</v>
          </cell>
          <cell r="K2341">
            <v>0</v>
          </cell>
        </row>
        <row r="2342">
          <cell r="C2342">
            <v>0</v>
          </cell>
          <cell r="D2342">
            <v>0</v>
          </cell>
          <cell r="E2342">
            <v>0</v>
          </cell>
          <cell r="F2342">
            <v>0</v>
          </cell>
          <cell r="G2342">
            <v>0</v>
          </cell>
          <cell r="H2342">
            <v>0</v>
          </cell>
          <cell r="I2342">
            <v>0</v>
          </cell>
          <cell r="J2342">
            <v>0</v>
          </cell>
          <cell r="K2342">
            <v>0</v>
          </cell>
        </row>
        <row r="2343">
          <cell r="C2343">
            <v>0</v>
          </cell>
          <cell r="D2343">
            <v>0</v>
          </cell>
          <cell r="E2343">
            <v>0</v>
          </cell>
          <cell r="F2343">
            <v>0</v>
          </cell>
          <cell r="G2343">
            <v>0</v>
          </cell>
          <cell r="H2343">
            <v>0</v>
          </cell>
          <cell r="I2343">
            <v>0</v>
          </cell>
          <cell r="J2343">
            <v>0</v>
          </cell>
          <cell r="K2343">
            <v>0</v>
          </cell>
        </row>
        <row r="2344">
          <cell r="C2344">
            <v>0</v>
          </cell>
          <cell r="D2344">
            <v>0</v>
          </cell>
          <cell r="E2344">
            <v>0</v>
          </cell>
          <cell r="F2344">
            <v>0</v>
          </cell>
          <cell r="G2344">
            <v>0</v>
          </cell>
          <cell r="H2344">
            <v>0</v>
          </cell>
          <cell r="I2344">
            <v>0</v>
          </cell>
          <cell r="J2344">
            <v>0</v>
          </cell>
          <cell r="K2344">
            <v>0</v>
          </cell>
        </row>
        <row r="2345">
          <cell r="C2345">
            <v>0</v>
          </cell>
          <cell r="D2345">
            <v>0</v>
          </cell>
          <cell r="E2345">
            <v>0</v>
          </cell>
          <cell r="F2345">
            <v>0</v>
          </cell>
          <cell r="G2345">
            <v>0</v>
          </cell>
          <cell r="H2345">
            <v>0</v>
          </cell>
          <cell r="I2345">
            <v>0</v>
          </cell>
          <cell r="J2345">
            <v>0</v>
          </cell>
          <cell r="K2345">
            <v>0</v>
          </cell>
        </row>
        <row r="2346">
          <cell r="C2346">
            <v>0</v>
          </cell>
          <cell r="D2346">
            <v>0</v>
          </cell>
          <cell r="E2346">
            <v>0</v>
          </cell>
          <cell r="F2346">
            <v>0</v>
          </cell>
          <cell r="G2346">
            <v>0</v>
          </cell>
          <cell r="H2346">
            <v>0</v>
          </cell>
          <cell r="I2346">
            <v>0</v>
          </cell>
          <cell r="J2346">
            <v>0</v>
          </cell>
          <cell r="K2346">
            <v>0</v>
          </cell>
        </row>
        <row r="2347">
          <cell r="C2347">
            <v>0</v>
          </cell>
          <cell r="D2347">
            <v>0</v>
          </cell>
          <cell r="E2347">
            <v>0</v>
          </cell>
          <cell r="F2347">
            <v>0</v>
          </cell>
          <cell r="G2347">
            <v>0</v>
          </cell>
          <cell r="H2347">
            <v>0</v>
          </cell>
          <cell r="I2347">
            <v>0</v>
          </cell>
          <cell r="J2347">
            <v>0</v>
          </cell>
          <cell r="K2347">
            <v>0</v>
          </cell>
        </row>
        <row r="2348">
          <cell r="C2348">
            <v>0</v>
          </cell>
          <cell r="D2348">
            <v>0</v>
          </cell>
          <cell r="E2348">
            <v>0</v>
          </cell>
          <cell r="F2348">
            <v>0</v>
          </cell>
          <cell r="G2348">
            <v>0</v>
          </cell>
          <cell r="H2348">
            <v>0</v>
          </cell>
          <cell r="I2348">
            <v>0</v>
          </cell>
          <cell r="J2348">
            <v>0</v>
          </cell>
          <cell r="K2348">
            <v>0</v>
          </cell>
        </row>
        <row r="2349">
          <cell r="C2349">
            <v>0</v>
          </cell>
          <cell r="D2349">
            <v>0</v>
          </cell>
          <cell r="E2349">
            <v>0</v>
          </cell>
          <cell r="F2349">
            <v>0</v>
          </cell>
          <cell r="G2349">
            <v>0</v>
          </cell>
          <cell r="H2349">
            <v>0</v>
          </cell>
          <cell r="I2349">
            <v>0</v>
          </cell>
          <cell r="J2349">
            <v>0</v>
          </cell>
          <cell r="K2349">
            <v>0</v>
          </cell>
        </row>
        <row r="2350">
          <cell r="C2350">
            <v>0</v>
          </cell>
          <cell r="D2350">
            <v>0</v>
          </cell>
          <cell r="E2350">
            <v>0</v>
          </cell>
          <cell r="F2350">
            <v>0</v>
          </cell>
          <cell r="G2350">
            <v>0</v>
          </cell>
          <cell r="H2350">
            <v>0</v>
          </cell>
          <cell r="I2350">
            <v>0</v>
          </cell>
          <cell r="J2350">
            <v>0</v>
          </cell>
          <cell r="K2350">
            <v>0</v>
          </cell>
        </row>
        <row r="2351">
          <cell r="C2351">
            <v>0</v>
          </cell>
          <cell r="D2351">
            <v>0</v>
          </cell>
          <cell r="E2351">
            <v>0</v>
          </cell>
          <cell r="F2351">
            <v>0</v>
          </cell>
          <cell r="G2351">
            <v>0</v>
          </cell>
          <cell r="H2351">
            <v>0</v>
          </cell>
          <cell r="I2351">
            <v>0</v>
          </cell>
          <cell r="J2351">
            <v>0</v>
          </cell>
          <cell r="K2351">
            <v>0</v>
          </cell>
        </row>
        <row r="2352">
          <cell r="C2352">
            <v>0</v>
          </cell>
          <cell r="D2352">
            <v>0</v>
          </cell>
          <cell r="E2352">
            <v>0</v>
          </cell>
          <cell r="F2352">
            <v>0</v>
          </cell>
          <cell r="G2352">
            <v>0</v>
          </cell>
          <cell r="H2352">
            <v>0</v>
          </cell>
          <cell r="I2352">
            <v>0</v>
          </cell>
          <cell r="J2352">
            <v>0</v>
          </cell>
          <cell r="K2352">
            <v>0</v>
          </cell>
        </row>
        <row r="2353">
          <cell r="C2353">
            <v>0</v>
          </cell>
          <cell r="D2353">
            <v>0</v>
          </cell>
          <cell r="E2353">
            <v>0</v>
          </cell>
          <cell r="F2353">
            <v>0</v>
          </cell>
          <cell r="G2353">
            <v>0</v>
          </cell>
          <cell r="H2353">
            <v>0</v>
          </cell>
          <cell r="I2353">
            <v>0</v>
          </cell>
          <cell r="J2353">
            <v>0</v>
          </cell>
          <cell r="K2353">
            <v>0</v>
          </cell>
        </row>
        <row r="2354">
          <cell r="C2354">
            <v>0</v>
          </cell>
          <cell r="D2354">
            <v>0</v>
          </cell>
          <cell r="E2354">
            <v>0</v>
          </cell>
          <cell r="F2354">
            <v>0</v>
          </cell>
          <cell r="G2354">
            <v>0</v>
          </cell>
          <cell r="H2354">
            <v>0</v>
          </cell>
          <cell r="I2354">
            <v>0</v>
          </cell>
          <cell r="J2354">
            <v>0</v>
          </cell>
          <cell r="K2354">
            <v>0</v>
          </cell>
        </row>
        <row r="2355">
          <cell r="C2355">
            <v>0</v>
          </cell>
          <cell r="D2355">
            <v>0</v>
          </cell>
          <cell r="E2355">
            <v>0</v>
          </cell>
          <cell r="F2355">
            <v>0</v>
          </cell>
          <cell r="G2355">
            <v>0</v>
          </cell>
          <cell r="H2355">
            <v>0</v>
          </cell>
          <cell r="I2355">
            <v>0</v>
          </cell>
          <cell r="J2355">
            <v>0</v>
          </cell>
          <cell r="K2355">
            <v>0</v>
          </cell>
        </row>
        <row r="2356">
          <cell r="C2356">
            <v>0</v>
          </cell>
          <cell r="D2356">
            <v>0</v>
          </cell>
          <cell r="E2356">
            <v>0</v>
          </cell>
          <cell r="F2356">
            <v>0</v>
          </cell>
          <cell r="G2356">
            <v>0</v>
          </cell>
          <cell r="H2356">
            <v>0</v>
          </cell>
          <cell r="I2356">
            <v>0</v>
          </cell>
          <cell r="J2356">
            <v>0</v>
          </cell>
          <cell r="K2356">
            <v>0</v>
          </cell>
        </row>
        <row r="2357">
          <cell r="C2357">
            <v>0</v>
          </cell>
          <cell r="D2357">
            <v>0</v>
          </cell>
          <cell r="E2357">
            <v>0</v>
          </cell>
          <cell r="F2357">
            <v>0</v>
          </cell>
          <cell r="G2357">
            <v>0</v>
          </cell>
          <cell r="H2357">
            <v>0</v>
          </cell>
          <cell r="I2357">
            <v>0</v>
          </cell>
          <cell r="J2357">
            <v>0</v>
          </cell>
          <cell r="K2357">
            <v>0</v>
          </cell>
        </row>
        <row r="2358">
          <cell r="C2358">
            <v>0</v>
          </cell>
          <cell r="D2358">
            <v>0</v>
          </cell>
          <cell r="E2358">
            <v>0</v>
          </cell>
          <cell r="F2358">
            <v>0</v>
          </cell>
          <cell r="G2358">
            <v>0</v>
          </cell>
          <cell r="H2358">
            <v>0</v>
          </cell>
          <cell r="I2358">
            <v>0</v>
          </cell>
          <cell r="J2358">
            <v>0</v>
          </cell>
          <cell r="K2358">
            <v>0</v>
          </cell>
        </row>
        <row r="2359">
          <cell r="C2359">
            <v>0</v>
          </cell>
          <cell r="D2359">
            <v>0</v>
          </cell>
          <cell r="E2359">
            <v>0</v>
          </cell>
          <cell r="F2359">
            <v>0</v>
          </cell>
          <cell r="G2359">
            <v>0</v>
          </cell>
          <cell r="H2359">
            <v>0</v>
          </cell>
          <cell r="I2359">
            <v>0</v>
          </cell>
          <cell r="J2359">
            <v>0</v>
          </cell>
          <cell r="K2359">
            <v>0</v>
          </cell>
        </row>
        <row r="2360">
          <cell r="C2360">
            <v>0</v>
          </cell>
          <cell r="D2360">
            <v>0</v>
          </cell>
          <cell r="E2360">
            <v>0</v>
          </cell>
          <cell r="F2360">
            <v>0</v>
          </cell>
          <cell r="G2360">
            <v>0</v>
          </cell>
          <cell r="H2360">
            <v>0</v>
          </cell>
          <cell r="I2360">
            <v>0</v>
          </cell>
          <cell r="J2360">
            <v>0</v>
          </cell>
          <cell r="K2360">
            <v>0</v>
          </cell>
        </row>
        <row r="2361">
          <cell r="C2361">
            <v>0</v>
          </cell>
          <cell r="D2361">
            <v>0</v>
          </cell>
          <cell r="E2361">
            <v>0</v>
          </cell>
          <cell r="F2361">
            <v>0</v>
          </cell>
          <cell r="G2361">
            <v>0</v>
          </cell>
          <cell r="H2361">
            <v>0</v>
          </cell>
          <cell r="I2361">
            <v>0</v>
          </cell>
          <cell r="J2361">
            <v>0</v>
          </cell>
          <cell r="K2361">
            <v>0</v>
          </cell>
        </row>
        <row r="2362">
          <cell r="C2362">
            <v>0</v>
          </cell>
          <cell r="D2362">
            <v>0</v>
          </cell>
          <cell r="E2362">
            <v>0</v>
          </cell>
          <cell r="F2362">
            <v>0</v>
          </cell>
          <cell r="G2362">
            <v>0</v>
          </cell>
          <cell r="H2362">
            <v>0</v>
          </cell>
          <cell r="I2362">
            <v>0</v>
          </cell>
          <cell r="J2362">
            <v>0</v>
          </cell>
          <cell r="K2362">
            <v>0</v>
          </cell>
        </row>
        <row r="2363">
          <cell r="C2363">
            <v>0</v>
          </cell>
          <cell r="D2363">
            <v>0</v>
          </cell>
          <cell r="E2363">
            <v>0</v>
          </cell>
          <cell r="F2363">
            <v>0</v>
          </cell>
          <cell r="G2363">
            <v>0</v>
          </cell>
          <cell r="H2363">
            <v>0</v>
          </cell>
          <cell r="I2363">
            <v>0</v>
          </cell>
          <cell r="J2363">
            <v>0</v>
          </cell>
          <cell r="K2363">
            <v>0</v>
          </cell>
        </row>
        <row r="2364">
          <cell r="C2364">
            <v>0</v>
          </cell>
          <cell r="D2364">
            <v>0</v>
          </cell>
          <cell r="E2364">
            <v>0</v>
          </cell>
          <cell r="F2364">
            <v>0</v>
          </cell>
          <cell r="G2364">
            <v>0</v>
          </cell>
          <cell r="H2364">
            <v>0</v>
          </cell>
          <cell r="I2364">
            <v>0</v>
          </cell>
          <cell r="J2364">
            <v>0</v>
          </cell>
          <cell r="K2364">
            <v>0</v>
          </cell>
        </row>
        <row r="2365">
          <cell r="C2365">
            <v>0</v>
          </cell>
          <cell r="D2365">
            <v>0</v>
          </cell>
          <cell r="E2365">
            <v>0</v>
          </cell>
          <cell r="F2365">
            <v>0</v>
          </cell>
          <cell r="G2365">
            <v>0</v>
          </cell>
          <cell r="H2365">
            <v>0</v>
          </cell>
          <cell r="I2365">
            <v>0</v>
          </cell>
          <cell r="J2365">
            <v>0</v>
          </cell>
          <cell r="K2365">
            <v>0</v>
          </cell>
        </row>
        <row r="2366">
          <cell r="C2366">
            <v>0</v>
          </cell>
          <cell r="D2366">
            <v>0</v>
          </cell>
          <cell r="E2366">
            <v>0</v>
          </cell>
          <cell r="F2366">
            <v>0</v>
          </cell>
          <cell r="G2366">
            <v>0</v>
          </cell>
          <cell r="H2366">
            <v>0</v>
          </cell>
          <cell r="I2366">
            <v>0</v>
          </cell>
          <cell r="J2366">
            <v>0</v>
          </cell>
          <cell r="K2366">
            <v>0</v>
          </cell>
        </row>
        <row r="2367">
          <cell r="C2367">
            <v>0</v>
          </cell>
          <cell r="D2367">
            <v>0</v>
          </cell>
          <cell r="E2367">
            <v>0</v>
          </cell>
          <cell r="F2367">
            <v>0</v>
          </cell>
          <cell r="G2367">
            <v>0</v>
          </cell>
          <cell r="H2367">
            <v>0</v>
          </cell>
          <cell r="I2367">
            <v>0</v>
          </cell>
          <cell r="J2367">
            <v>0</v>
          </cell>
          <cell r="K2367">
            <v>0</v>
          </cell>
        </row>
        <row r="2368">
          <cell r="C2368">
            <v>0</v>
          </cell>
          <cell r="D2368">
            <v>0</v>
          </cell>
          <cell r="E2368">
            <v>0</v>
          </cell>
          <cell r="F2368">
            <v>0</v>
          </cell>
          <cell r="G2368">
            <v>0</v>
          </cell>
          <cell r="H2368">
            <v>0</v>
          </cell>
          <cell r="I2368">
            <v>0</v>
          </cell>
          <cell r="J2368">
            <v>0</v>
          </cell>
          <cell r="K2368">
            <v>0</v>
          </cell>
        </row>
        <row r="2369">
          <cell r="C2369">
            <v>0</v>
          </cell>
          <cell r="D2369">
            <v>0</v>
          </cell>
          <cell r="E2369">
            <v>0</v>
          </cell>
          <cell r="F2369">
            <v>0</v>
          </cell>
          <cell r="G2369">
            <v>0</v>
          </cell>
          <cell r="H2369">
            <v>0</v>
          </cell>
          <cell r="I2369">
            <v>0</v>
          </cell>
          <cell r="J2369">
            <v>0</v>
          </cell>
          <cell r="K2369">
            <v>0</v>
          </cell>
        </row>
        <row r="2370">
          <cell r="C2370">
            <v>0</v>
          </cell>
          <cell r="D2370">
            <v>0</v>
          </cell>
          <cell r="E2370">
            <v>0</v>
          </cell>
          <cell r="F2370">
            <v>0</v>
          </cell>
          <cell r="G2370">
            <v>0</v>
          </cell>
          <cell r="H2370">
            <v>0</v>
          </cell>
          <cell r="I2370">
            <v>0</v>
          </cell>
          <cell r="J2370">
            <v>0</v>
          </cell>
          <cell r="K2370">
            <v>0</v>
          </cell>
        </row>
        <row r="2371">
          <cell r="C2371">
            <v>0</v>
          </cell>
          <cell r="D2371">
            <v>0</v>
          </cell>
          <cell r="E2371">
            <v>0</v>
          </cell>
          <cell r="F2371">
            <v>0</v>
          </cell>
          <cell r="G2371">
            <v>0</v>
          </cell>
          <cell r="H2371">
            <v>0</v>
          </cell>
          <cell r="I2371">
            <v>0</v>
          </cell>
          <cell r="J2371">
            <v>0</v>
          </cell>
          <cell r="K2371">
            <v>0</v>
          </cell>
        </row>
        <row r="2372">
          <cell r="C2372">
            <v>0</v>
          </cell>
          <cell r="D2372">
            <v>0</v>
          </cell>
          <cell r="E2372">
            <v>0</v>
          </cell>
          <cell r="F2372">
            <v>0</v>
          </cell>
          <cell r="G2372">
            <v>0</v>
          </cell>
          <cell r="H2372">
            <v>0</v>
          </cell>
          <cell r="I2372">
            <v>0</v>
          </cell>
          <cell r="J2372">
            <v>0</v>
          </cell>
          <cell r="K2372">
            <v>0</v>
          </cell>
        </row>
        <row r="2373">
          <cell r="C2373">
            <v>0</v>
          </cell>
          <cell r="D2373">
            <v>0</v>
          </cell>
          <cell r="E2373">
            <v>0</v>
          </cell>
          <cell r="F2373">
            <v>0</v>
          </cell>
          <cell r="G2373">
            <v>0</v>
          </cell>
          <cell r="H2373">
            <v>0</v>
          </cell>
          <cell r="I2373">
            <v>0</v>
          </cell>
          <cell r="J2373">
            <v>0</v>
          </cell>
          <cell r="K2373">
            <v>0</v>
          </cell>
        </row>
        <row r="2374">
          <cell r="C2374">
            <v>0</v>
          </cell>
          <cell r="D2374">
            <v>0</v>
          </cell>
          <cell r="E2374">
            <v>0</v>
          </cell>
          <cell r="F2374">
            <v>0</v>
          </cell>
          <cell r="G2374">
            <v>0</v>
          </cell>
          <cell r="H2374">
            <v>0</v>
          </cell>
          <cell r="I2374">
            <v>0</v>
          </cell>
          <cell r="J2374">
            <v>0</v>
          </cell>
          <cell r="K2374">
            <v>0</v>
          </cell>
        </row>
        <row r="2375">
          <cell r="C2375">
            <v>0</v>
          </cell>
          <cell r="D2375">
            <v>0</v>
          </cell>
          <cell r="E2375">
            <v>0</v>
          </cell>
          <cell r="F2375">
            <v>0</v>
          </cell>
          <cell r="G2375">
            <v>0</v>
          </cell>
          <cell r="H2375">
            <v>0</v>
          </cell>
          <cell r="I2375">
            <v>0</v>
          </cell>
          <cell r="J2375">
            <v>0</v>
          </cell>
          <cell r="K2375">
            <v>0</v>
          </cell>
        </row>
        <row r="2376">
          <cell r="C2376">
            <v>0</v>
          </cell>
          <cell r="D2376">
            <v>0</v>
          </cell>
          <cell r="E2376">
            <v>0</v>
          </cell>
          <cell r="F2376">
            <v>0</v>
          </cell>
          <cell r="G2376">
            <v>0</v>
          </cell>
          <cell r="H2376">
            <v>0</v>
          </cell>
          <cell r="I2376">
            <v>0</v>
          </cell>
          <cell r="J2376">
            <v>0</v>
          </cell>
          <cell r="K2376">
            <v>0</v>
          </cell>
        </row>
        <row r="2377">
          <cell r="C2377">
            <v>0</v>
          </cell>
          <cell r="D2377">
            <v>0</v>
          </cell>
          <cell r="E2377">
            <v>0</v>
          </cell>
          <cell r="F2377">
            <v>0</v>
          </cell>
          <cell r="G2377">
            <v>0</v>
          </cell>
          <cell r="H2377">
            <v>0</v>
          </cell>
          <cell r="I2377">
            <v>0</v>
          </cell>
          <cell r="J2377">
            <v>0</v>
          </cell>
          <cell r="K2377">
            <v>0</v>
          </cell>
        </row>
        <row r="2378">
          <cell r="C2378">
            <v>0</v>
          </cell>
          <cell r="D2378">
            <v>0</v>
          </cell>
          <cell r="E2378">
            <v>0</v>
          </cell>
          <cell r="F2378">
            <v>0</v>
          </cell>
          <cell r="G2378">
            <v>0</v>
          </cell>
          <cell r="H2378">
            <v>0</v>
          </cell>
          <cell r="I2378">
            <v>0</v>
          </cell>
          <cell r="J2378">
            <v>0</v>
          </cell>
          <cell r="K2378">
            <v>0</v>
          </cell>
        </row>
        <row r="2379">
          <cell r="C2379">
            <v>0</v>
          </cell>
          <cell r="D2379">
            <v>0</v>
          </cell>
          <cell r="E2379">
            <v>0</v>
          </cell>
          <cell r="F2379">
            <v>0</v>
          </cell>
          <cell r="G2379">
            <v>0</v>
          </cell>
          <cell r="H2379">
            <v>0</v>
          </cell>
          <cell r="I2379">
            <v>0</v>
          </cell>
          <cell r="J2379">
            <v>0</v>
          </cell>
          <cell r="K2379">
            <v>0</v>
          </cell>
        </row>
        <row r="2380">
          <cell r="C2380">
            <v>0</v>
          </cell>
          <cell r="D2380">
            <v>0</v>
          </cell>
          <cell r="E2380">
            <v>0</v>
          </cell>
          <cell r="F2380">
            <v>0</v>
          </cell>
          <cell r="G2380">
            <v>0</v>
          </cell>
          <cell r="H2380">
            <v>0</v>
          </cell>
          <cell r="I2380">
            <v>0</v>
          </cell>
          <cell r="J2380">
            <v>0</v>
          </cell>
          <cell r="K2380">
            <v>0</v>
          </cell>
        </row>
        <row r="2381">
          <cell r="C2381">
            <v>0</v>
          </cell>
          <cell r="D2381">
            <v>0</v>
          </cell>
          <cell r="E2381">
            <v>0</v>
          </cell>
          <cell r="F2381">
            <v>0</v>
          </cell>
          <cell r="G2381">
            <v>0</v>
          </cell>
          <cell r="H2381">
            <v>0</v>
          </cell>
          <cell r="I2381">
            <v>0</v>
          </cell>
          <cell r="J2381">
            <v>0</v>
          </cell>
          <cell r="K2381">
            <v>0</v>
          </cell>
        </row>
        <row r="2382">
          <cell r="C2382">
            <v>0</v>
          </cell>
          <cell r="D2382">
            <v>0</v>
          </cell>
          <cell r="E2382">
            <v>0</v>
          </cell>
          <cell r="F2382">
            <v>0</v>
          </cell>
          <cell r="G2382">
            <v>0</v>
          </cell>
          <cell r="H2382">
            <v>0</v>
          </cell>
          <cell r="I2382">
            <v>0</v>
          </cell>
          <cell r="J2382">
            <v>0</v>
          </cell>
          <cell r="K2382">
            <v>0</v>
          </cell>
        </row>
        <row r="2383">
          <cell r="C2383">
            <v>0</v>
          </cell>
          <cell r="D2383">
            <v>0</v>
          </cell>
          <cell r="E2383">
            <v>0</v>
          </cell>
          <cell r="F2383">
            <v>0</v>
          </cell>
          <cell r="G2383">
            <v>0</v>
          </cell>
          <cell r="H2383">
            <v>0</v>
          </cell>
          <cell r="I2383">
            <v>0</v>
          </cell>
          <cell r="J2383">
            <v>0</v>
          </cell>
          <cell r="K2383">
            <v>0</v>
          </cell>
        </row>
        <row r="2384">
          <cell r="C2384">
            <v>0</v>
          </cell>
          <cell r="D2384">
            <v>0</v>
          </cell>
          <cell r="E2384">
            <v>0</v>
          </cell>
          <cell r="F2384">
            <v>0</v>
          </cell>
          <cell r="G2384">
            <v>0</v>
          </cell>
          <cell r="H2384">
            <v>0</v>
          </cell>
          <cell r="I2384">
            <v>0</v>
          </cell>
          <cell r="J2384">
            <v>0</v>
          </cell>
          <cell r="K2384">
            <v>0</v>
          </cell>
        </row>
        <row r="2385">
          <cell r="C2385">
            <v>0</v>
          </cell>
          <cell r="D2385">
            <v>0</v>
          </cell>
          <cell r="E2385">
            <v>0</v>
          </cell>
          <cell r="F2385">
            <v>0</v>
          </cell>
          <cell r="G2385">
            <v>0</v>
          </cell>
          <cell r="H2385">
            <v>0</v>
          </cell>
          <cell r="I2385">
            <v>0</v>
          </cell>
          <cell r="J2385">
            <v>0</v>
          </cell>
          <cell r="K2385">
            <v>0</v>
          </cell>
        </row>
        <row r="2386">
          <cell r="C2386">
            <v>0</v>
          </cell>
          <cell r="D2386">
            <v>0</v>
          </cell>
          <cell r="E2386">
            <v>0</v>
          </cell>
          <cell r="F2386">
            <v>0</v>
          </cell>
          <cell r="G2386">
            <v>0</v>
          </cell>
          <cell r="H2386">
            <v>0</v>
          </cell>
          <cell r="I2386">
            <v>0</v>
          </cell>
          <cell r="J2386">
            <v>0</v>
          </cell>
          <cell r="K2386">
            <v>0</v>
          </cell>
        </row>
        <row r="2387">
          <cell r="C2387">
            <v>0</v>
          </cell>
          <cell r="D2387">
            <v>0</v>
          </cell>
          <cell r="E2387">
            <v>0</v>
          </cell>
          <cell r="F2387">
            <v>0</v>
          </cell>
          <cell r="G2387">
            <v>0</v>
          </cell>
          <cell r="H2387">
            <v>0</v>
          </cell>
          <cell r="I2387">
            <v>0</v>
          </cell>
          <cell r="J2387">
            <v>0</v>
          </cell>
          <cell r="K2387">
            <v>0</v>
          </cell>
        </row>
        <row r="2388">
          <cell r="C2388">
            <v>0</v>
          </cell>
          <cell r="D2388">
            <v>0</v>
          </cell>
          <cell r="E2388">
            <v>0</v>
          </cell>
          <cell r="F2388">
            <v>0</v>
          </cell>
          <cell r="G2388">
            <v>0</v>
          </cell>
          <cell r="H2388">
            <v>0</v>
          </cell>
          <cell r="I2388">
            <v>0</v>
          </cell>
          <cell r="J2388">
            <v>0</v>
          </cell>
          <cell r="K2388">
            <v>0</v>
          </cell>
        </row>
        <row r="2389">
          <cell r="C2389">
            <v>0</v>
          </cell>
          <cell r="D2389">
            <v>0</v>
          </cell>
          <cell r="E2389">
            <v>0</v>
          </cell>
          <cell r="F2389">
            <v>0</v>
          </cell>
          <cell r="G2389">
            <v>0</v>
          </cell>
          <cell r="H2389">
            <v>0</v>
          </cell>
          <cell r="I2389">
            <v>0</v>
          </cell>
          <cell r="J2389">
            <v>0</v>
          </cell>
          <cell r="K2389">
            <v>0</v>
          </cell>
        </row>
        <row r="2390">
          <cell r="C2390">
            <v>0</v>
          </cell>
          <cell r="D2390">
            <v>0</v>
          </cell>
          <cell r="E2390">
            <v>0</v>
          </cell>
          <cell r="F2390">
            <v>0</v>
          </cell>
          <cell r="G2390">
            <v>0</v>
          </cell>
          <cell r="H2390">
            <v>0</v>
          </cell>
          <cell r="I2390">
            <v>0</v>
          </cell>
          <cell r="J2390">
            <v>0</v>
          </cell>
          <cell r="K2390">
            <v>0</v>
          </cell>
        </row>
        <row r="2391">
          <cell r="C2391">
            <v>0</v>
          </cell>
          <cell r="D2391">
            <v>0</v>
          </cell>
          <cell r="E2391">
            <v>0</v>
          </cell>
          <cell r="F2391">
            <v>0</v>
          </cell>
          <cell r="G2391">
            <v>0</v>
          </cell>
          <cell r="H2391">
            <v>0</v>
          </cell>
          <cell r="I2391">
            <v>0</v>
          </cell>
          <cell r="J2391">
            <v>0</v>
          </cell>
          <cell r="K2391">
            <v>0</v>
          </cell>
        </row>
        <row r="2392">
          <cell r="C2392">
            <v>0</v>
          </cell>
          <cell r="D2392">
            <v>0</v>
          </cell>
          <cell r="E2392">
            <v>0</v>
          </cell>
          <cell r="F2392">
            <v>0</v>
          </cell>
          <cell r="G2392">
            <v>0</v>
          </cell>
          <cell r="H2392">
            <v>0</v>
          </cell>
          <cell r="I2392">
            <v>0</v>
          </cell>
          <cell r="J2392">
            <v>0</v>
          </cell>
          <cell r="K2392">
            <v>0</v>
          </cell>
        </row>
        <row r="2393">
          <cell r="C2393">
            <v>0</v>
          </cell>
          <cell r="D2393">
            <v>0</v>
          </cell>
          <cell r="E2393">
            <v>0</v>
          </cell>
          <cell r="F2393">
            <v>0</v>
          </cell>
          <cell r="G2393">
            <v>0</v>
          </cell>
          <cell r="H2393">
            <v>0</v>
          </cell>
          <cell r="I2393">
            <v>0</v>
          </cell>
          <cell r="J2393">
            <v>0</v>
          </cell>
          <cell r="K2393">
            <v>0</v>
          </cell>
        </row>
        <row r="2394">
          <cell r="C2394">
            <v>0</v>
          </cell>
          <cell r="D2394">
            <v>0</v>
          </cell>
          <cell r="E2394">
            <v>0</v>
          </cell>
          <cell r="F2394">
            <v>0</v>
          </cell>
          <cell r="G2394">
            <v>0</v>
          </cell>
          <cell r="H2394">
            <v>0</v>
          </cell>
          <cell r="I2394">
            <v>0</v>
          </cell>
          <cell r="J2394">
            <v>0</v>
          </cell>
          <cell r="K2394">
            <v>0</v>
          </cell>
        </row>
        <row r="2395">
          <cell r="C2395">
            <v>0</v>
          </cell>
          <cell r="D2395">
            <v>0</v>
          </cell>
          <cell r="E2395">
            <v>0</v>
          </cell>
          <cell r="F2395">
            <v>0</v>
          </cell>
          <cell r="G2395">
            <v>0</v>
          </cell>
          <cell r="H2395">
            <v>0</v>
          </cell>
          <cell r="I2395">
            <v>0</v>
          </cell>
          <cell r="J2395">
            <v>0</v>
          </cell>
          <cell r="K2395">
            <v>0</v>
          </cell>
        </row>
        <row r="2396">
          <cell r="C2396">
            <v>0</v>
          </cell>
          <cell r="D2396">
            <v>0</v>
          </cell>
          <cell r="E2396">
            <v>0</v>
          </cell>
          <cell r="F2396">
            <v>0</v>
          </cell>
          <cell r="G2396">
            <v>0</v>
          </cell>
          <cell r="H2396">
            <v>0</v>
          </cell>
          <cell r="I2396">
            <v>0</v>
          </cell>
          <cell r="J2396">
            <v>0</v>
          </cell>
          <cell r="K2396">
            <v>0</v>
          </cell>
        </row>
        <row r="2397">
          <cell r="C2397">
            <v>0</v>
          </cell>
          <cell r="D2397">
            <v>0</v>
          </cell>
          <cell r="E2397">
            <v>0</v>
          </cell>
          <cell r="F2397">
            <v>0</v>
          </cell>
          <cell r="G2397">
            <v>0</v>
          </cell>
          <cell r="H2397">
            <v>0</v>
          </cell>
          <cell r="I2397">
            <v>0</v>
          </cell>
          <cell r="J2397">
            <v>0</v>
          </cell>
          <cell r="K2397">
            <v>0</v>
          </cell>
        </row>
        <row r="2398">
          <cell r="C2398">
            <v>0</v>
          </cell>
          <cell r="D2398">
            <v>0</v>
          </cell>
          <cell r="E2398">
            <v>0</v>
          </cell>
          <cell r="F2398">
            <v>0</v>
          </cell>
          <cell r="G2398">
            <v>0</v>
          </cell>
          <cell r="H2398">
            <v>0</v>
          </cell>
          <cell r="I2398">
            <v>0</v>
          </cell>
          <cell r="J2398">
            <v>0</v>
          </cell>
          <cell r="K2398">
            <v>0</v>
          </cell>
        </row>
        <row r="2399">
          <cell r="C2399">
            <v>0</v>
          </cell>
          <cell r="D2399">
            <v>0</v>
          </cell>
          <cell r="E2399">
            <v>0</v>
          </cell>
          <cell r="F2399">
            <v>0</v>
          </cell>
          <cell r="G2399">
            <v>0</v>
          </cell>
          <cell r="H2399">
            <v>0</v>
          </cell>
          <cell r="I2399">
            <v>0</v>
          </cell>
          <cell r="J2399">
            <v>0</v>
          </cell>
          <cell r="K2399">
            <v>0</v>
          </cell>
        </row>
        <row r="2400">
          <cell r="C2400">
            <v>0</v>
          </cell>
          <cell r="D2400">
            <v>0</v>
          </cell>
          <cell r="E2400">
            <v>0</v>
          </cell>
          <cell r="F2400">
            <v>0</v>
          </cell>
          <cell r="G2400">
            <v>0</v>
          </cell>
          <cell r="H2400">
            <v>0</v>
          </cell>
          <cell r="I2400">
            <v>0</v>
          </cell>
          <cell r="J2400">
            <v>0</v>
          </cell>
          <cell r="K2400">
            <v>0</v>
          </cell>
        </row>
        <row r="2401">
          <cell r="C2401">
            <v>0</v>
          </cell>
          <cell r="D2401">
            <v>0</v>
          </cell>
          <cell r="E2401">
            <v>0</v>
          </cell>
          <cell r="F2401">
            <v>0</v>
          </cell>
          <cell r="G2401">
            <v>0</v>
          </cell>
          <cell r="H2401">
            <v>0</v>
          </cell>
          <cell r="I2401">
            <v>0</v>
          </cell>
          <cell r="J2401">
            <v>0</v>
          </cell>
          <cell r="K2401">
            <v>0</v>
          </cell>
        </row>
        <row r="2402">
          <cell r="C2402">
            <v>0</v>
          </cell>
          <cell r="D2402">
            <v>0</v>
          </cell>
          <cell r="E2402">
            <v>0</v>
          </cell>
          <cell r="F2402">
            <v>0</v>
          </cell>
          <cell r="G2402">
            <v>0</v>
          </cell>
          <cell r="H2402">
            <v>0</v>
          </cell>
          <cell r="I2402">
            <v>0</v>
          </cell>
          <cell r="J2402">
            <v>0</v>
          </cell>
          <cell r="K2402">
            <v>0</v>
          </cell>
        </row>
        <row r="2403">
          <cell r="C2403">
            <v>0</v>
          </cell>
          <cell r="D2403">
            <v>0</v>
          </cell>
          <cell r="E2403">
            <v>0</v>
          </cell>
          <cell r="F2403">
            <v>0</v>
          </cell>
          <cell r="G2403">
            <v>0</v>
          </cell>
          <cell r="H2403">
            <v>0</v>
          </cell>
          <cell r="I2403">
            <v>0</v>
          </cell>
          <cell r="J2403">
            <v>0</v>
          </cell>
          <cell r="K2403">
            <v>0</v>
          </cell>
        </row>
        <row r="2404">
          <cell r="C2404">
            <v>0</v>
          </cell>
          <cell r="D2404">
            <v>0</v>
          </cell>
          <cell r="E2404">
            <v>0</v>
          </cell>
          <cell r="F2404">
            <v>0</v>
          </cell>
          <cell r="G2404">
            <v>0</v>
          </cell>
          <cell r="H2404">
            <v>0</v>
          </cell>
          <cell r="I2404">
            <v>0</v>
          </cell>
          <cell r="J2404">
            <v>0</v>
          </cell>
          <cell r="K2404">
            <v>0</v>
          </cell>
        </row>
        <row r="2405">
          <cell r="C2405">
            <v>0</v>
          </cell>
          <cell r="D2405">
            <v>0</v>
          </cell>
          <cell r="E2405">
            <v>0</v>
          </cell>
          <cell r="F2405">
            <v>0</v>
          </cell>
          <cell r="G2405">
            <v>0</v>
          </cell>
          <cell r="H2405">
            <v>0</v>
          </cell>
          <cell r="I2405">
            <v>0</v>
          </cell>
          <cell r="J2405">
            <v>0</v>
          </cell>
          <cell r="K2405">
            <v>0</v>
          </cell>
        </row>
        <row r="2406">
          <cell r="C2406">
            <v>0</v>
          </cell>
          <cell r="D2406">
            <v>0</v>
          </cell>
          <cell r="E2406">
            <v>0</v>
          </cell>
          <cell r="F2406">
            <v>0</v>
          </cell>
          <cell r="G2406">
            <v>0</v>
          </cell>
          <cell r="H2406">
            <v>0</v>
          </cell>
          <cell r="I2406">
            <v>0</v>
          </cell>
          <cell r="J2406">
            <v>0</v>
          </cell>
          <cell r="K2406">
            <v>0</v>
          </cell>
        </row>
        <row r="2407">
          <cell r="C2407">
            <v>0</v>
          </cell>
          <cell r="D2407">
            <v>0</v>
          </cell>
          <cell r="E2407">
            <v>0</v>
          </cell>
          <cell r="F2407">
            <v>0</v>
          </cell>
          <cell r="G2407">
            <v>0</v>
          </cell>
          <cell r="H2407">
            <v>0</v>
          </cell>
          <cell r="I2407">
            <v>0</v>
          </cell>
          <cell r="J2407">
            <v>0</v>
          </cell>
          <cell r="K2407">
            <v>0</v>
          </cell>
        </row>
        <row r="2408">
          <cell r="C2408">
            <v>0</v>
          </cell>
          <cell r="D2408">
            <v>0</v>
          </cell>
          <cell r="E2408">
            <v>0</v>
          </cell>
          <cell r="F2408">
            <v>0</v>
          </cell>
          <cell r="G2408">
            <v>0</v>
          </cell>
          <cell r="H2408">
            <v>0</v>
          </cell>
          <cell r="I2408">
            <v>0</v>
          </cell>
          <cell r="J2408">
            <v>0</v>
          </cell>
          <cell r="K2408">
            <v>0</v>
          </cell>
        </row>
        <row r="2409">
          <cell r="C2409">
            <v>0</v>
          </cell>
          <cell r="D2409">
            <v>0</v>
          </cell>
          <cell r="E2409">
            <v>0</v>
          </cell>
          <cell r="F2409">
            <v>0</v>
          </cell>
          <cell r="G2409">
            <v>0</v>
          </cell>
          <cell r="H2409">
            <v>0</v>
          </cell>
          <cell r="I2409">
            <v>0</v>
          </cell>
          <cell r="J2409">
            <v>0</v>
          </cell>
          <cell r="K2409">
            <v>0</v>
          </cell>
        </row>
        <row r="2410">
          <cell r="C2410">
            <v>0</v>
          </cell>
          <cell r="D2410">
            <v>0</v>
          </cell>
          <cell r="E2410">
            <v>0</v>
          </cell>
          <cell r="F2410">
            <v>0</v>
          </cell>
          <cell r="G2410">
            <v>0</v>
          </cell>
          <cell r="H2410">
            <v>0</v>
          </cell>
          <cell r="I2410">
            <v>0</v>
          </cell>
          <cell r="J2410">
            <v>0</v>
          </cell>
          <cell r="K2410">
            <v>0</v>
          </cell>
        </row>
        <row r="2411">
          <cell r="C2411">
            <v>0</v>
          </cell>
          <cell r="D2411">
            <v>0</v>
          </cell>
          <cell r="E2411">
            <v>0</v>
          </cell>
          <cell r="F2411">
            <v>0</v>
          </cell>
          <cell r="G2411">
            <v>0</v>
          </cell>
          <cell r="H2411">
            <v>0</v>
          </cell>
          <cell r="I2411">
            <v>0</v>
          </cell>
          <cell r="J2411">
            <v>0</v>
          </cell>
          <cell r="K2411">
            <v>0</v>
          </cell>
        </row>
        <row r="2412">
          <cell r="C2412">
            <v>0</v>
          </cell>
          <cell r="D2412">
            <v>0</v>
          </cell>
          <cell r="E2412">
            <v>0</v>
          </cell>
          <cell r="F2412">
            <v>0</v>
          </cell>
          <cell r="G2412">
            <v>0</v>
          </cell>
          <cell r="H2412">
            <v>0</v>
          </cell>
          <cell r="I2412">
            <v>0</v>
          </cell>
          <cell r="J2412">
            <v>0</v>
          </cell>
          <cell r="K2412">
            <v>0</v>
          </cell>
        </row>
        <row r="2413">
          <cell r="C2413">
            <v>0</v>
          </cell>
          <cell r="D2413">
            <v>0</v>
          </cell>
          <cell r="E2413">
            <v>0</v>
          </cell>
          <cell r="F2413">
            <v>0</v>
          </cell>
          <cell r="G2413">
            <v>0</v>
          </cell>
          <cell r="H2413">
            <v>0</v>
          </cell>
          <cell r="I2413">
            <v>0</v>
          </cell>
          <cell r="J2413">
            <v>0</v>
          </cell>
          <cell r="K2413">
            <v>0</v>
          </cell>
        </row>
        <row r="2414">
          <cell r="C2414">
            <v>0</v>
          </cell>
          <cell r="D2414">
            <v>0</v>
          </cell>
          <cell r="E2414">
            <v>0</v>
          </cell>
          <cell r="F2414">
            <v>0</v>
          </cell>
          <cell r="G2414">
            <v>0</v>
          </cell>
          <cell r="H2414">
            <v>0</v>
          </cell>
          <cell r="I2414">
            <v>0</v>
          </cell>
          <cell r="J2414">
            <v>0</v>
          </cell>
          <cell r="K2414">
            <v>0</v>
          </cell>
        </row>
        <row r="2415">
          <cell r="C2415">
            <v>0</v>
          </cell>
          <cell r="D2415">
            <v>0</v>
          </cell>
          <cell r="E2415">
            <v>0</v>
          </cell>
          <cell r="F2415">
            <v>0</v>
          </cell>
          <cell r="G2415">
            <v>0</v>
          </cell>
          <cell r="H2415">
            <v>0</v>
          </cell>
          <cell r="I2415">
            <v>0</v>
          </cell>
          <cell r="J2415">
            <v>0</v>
          </cell>
          <cell r="K2415">
            <v>0</v>
          </cell>
        </row>
        <row r="2416">
          <cell r="C2416">
            <v>0</v>
          </cell>
          <cell r="D2416">
            <v>0</v>
          </cell>
          <cell r="E2416">
            <v>0</v>
          </cell>
          <cell r="F2416">
            <v>0</v>
          </cell>
          <cell r="G2416">
            <v>0</v>
          </cell>
          <cell r="H2416">
            <v>0</v>
          </cell>
          <cell r="I2416">
            <v>0</v>
          </cell>
          <cell r="J2416">
            <v>0</v>
          </cell>
          <cell r="K2416">
            <v>0</v>
          </cell>
        </row>
        <row r="2417">
          <cell r="C2417">
            <v>0</v>
          </cell>
          <cell r="D2417">
            <v>0</v>
          </cell>
          <cell r="E2417">
            <v>0</v>
          </cell>
          <cell r="F2417">
            <v>0</v>
          </cell>
          <cell r="G2417">
            <v>0</v>
          </cell>
          <cell r="H2417">
            <v>0</v>
          </cell>
          <cell r="I2417">
            <v>0</v>
          </cell>
          <cell r="J2417">
            <v>0</v>
          </cell>
          <cell r="K2417">
            <v>0</v>
          </cell>
        </row>
        <row r="2418">
          <cell r="C2418">
            <v>0</v>
          </cell>
          <cell r="D2418">
            <v>0</v>
          </cell>
          <cell r="E2418">
            <v>0</v>
          </cell>
          <cell r="F2418">
            <v>0</v>
          </cell>
          <cell r="G2418">
            <v>0</v>
          </cell>
          <cell r="H2418">
            <v>0</v>
          </cell>
          <cell r="I2418">
            <v>0</v>
          </cell>
          <cell r="J2418">
            <v>0</v>
          </cell>
          <cell r="K2418">
            <v>0</v>
          </cell>
        </row>
        <row r="2419">
          <cell r="C2419">
            <v>0</v>
          </cell>
          <cell r="D2419">
            <v>0</v>
          </cell>
          <cell r="E2419">
            <v>0</v>
          </cell>
          <cell r="F2419">
            <v>0</v>
          </cell>
          <cell r="G2419">
            <v>0</v>
          </cell>
          <cell r="H2419">
            <v>0</v>
          </cell>
          <cell r="I2419">
            <v>0</v>
          </cell>
          <cell r="J2419">
            <v>0</v>
          </cell>
          <cell r="K2419">
            <v>0</v>
          </cell>
        </row>
        <row r="2420">
          <cell r="C2420">
            <v>0</v>
          </cell>
          <cell r="D2420">
            <v>0</v>
          </cell>
          <cell r="E2420">
            <v>0</v>
          </cell>
          <cell r="F2420">
            <v>0</v>
          </cell>
          <cell r="G2420">
            <v>0</v>
          </cell>
          <cell r="H2420">
            <v>0</v>
          </cell>
          <cell r="I2420">
            <v>0</v>
          </cell>
          <cell r="J2420">
            <v>0</v>
          </cell>
          <cell r="K2420">
            <v>0</v>
          </cell>
        </row>
        <row r="2421">
          <cell r="C2421">
            <v>0</v>
          </cell>
          <cell r="D2421">
            <v>0</v>
          </cell>
          <cell r="E2421">
            <v>0</v>
          </cell>
          <cell r="F2421">
            <v>0</v>
          </cell>
          <cell r="G2421">
            <v>0</v>
          </cell>
          <cell r="H2421">
            <v>0</v>
          </cell>
          <cell r="I2421">
            <v>0</v>
          </cell>
          <cell r="J2421">
            <v>0</v>
          </cell>
          <cell r="K2421">
            <v>0</v>
          </cell>
        </row>
        <row r="2422">
          <cell r="C2422">
            <v>0</v>
          </cell>
          <cell r="D2422">
            <v>0</v>
          </cell>
          <cell r="E2422">
            <v>0</v>
          </cell>
          <cell r="F2422">
            <v>0</v>
          </cell>
          <cell r="G2422">
            <v>0</v>
          </cell>
          <cell r="H2422">
            <v>0</v>
          </cell>
          <cell r="I2422">
            <v>0</v>
          </cell>
          <cell r="J2422">
            <v>0</v>
          </cell>
          <cell r="K2422">
            <v>0</v>
          </cell>
        </row>
        <row r="2423">
          <cell r="C2423">
            <v>0</v>
          </cell>
          <cell r="D2423">
            <v>0</v>
          </cell>
          <cell r="E2423">
            <v>0</v>
          </cell>
          <cell r="F2423">
            <v>0</v>
          </cell>
          <cell r="G2423">
            <v>0</v>
          </cell>
          <cell r="H2423">
            <v>0</v>
          </cell>
          <cell r="I2423">
            <v>0</v>
          </cell>
          <cell r="J2423">
            <v>0</v>
          </cell>
          <cell r="K2423">
            <v>0</v>
          </cell>
        </row>
        <row r="2424">
          <cell r="C2424">
            <v>0</v>
          </cell>
          <cell r="D2424">
            <v>0</v>
          </cell>
          <cell r="E2424">
            <v>0</v>
          </cell>
          <cell r="F2424">
            <v>0</v>
          </cell>
          <cell r="G2424">
            <v>0</v>
          </cell>
          <cell r="H2424">
            <v>0</v>
          </cell>
          <cell r="I2424">
            <v>0</v>
          </cell>
          <cell r="J2424">
            <v>0</v>
          </cell>
          <cell r="K2424">
            <v>0</v>
          </cell>
        </row>
        <row r="2425">
          <cell r="C2425">
            <v>0</v>
          </cell>
          <cell r="D2425">
            <v>0</v>
          </cell>
          <cell r="E2425">
            <v>0</v>
          </cell>
          <cell r="F2425">
            <v>0</v>
          </cell>
          <cell r="G2425">
            <v>0</v>
          </cell>
          <cell r="H2425">
            <v>0</v>
          </cell>
          <cell r="I2425">
            <v>0</v>
          </cell>
          <cell r="J2425">
            <v>0</v>
          </cell>
          <cell r="K2425">
            <v>0</v>
          </cell>
        </row>
        <row r="2426">
          <cell r="C2426">
            <v>0</v>
          </cell>
          <cell r="D2426">
            <v>0</v>
          </cell>
          <cell r="E2426">
            <v>0</v>
          </cell>
          <cell r="F2426">
            <v>0</v>
          </cell>
          <cell r="G2426">
            <v>0</v>
          </cell>
          <cell r="H2426">
            <v>0</v>
          </cell>
          <cell r="I2426">
            <v>0</v>
          </cell>
          <cell r="J2426">
            <v>0</v>
          </cell>
          <cell r="K2426">
            <v>0</v>
          </cell>
        </row>
        <row r="2427">
          <cell r="C2427">
            <v>0</v>
          </cell>
          <cell r="D2427">
            <v>0</v>
          </cell>
          <cell r="E2427">
            <v>0</v>
          </cell>
          <cell r="F2427">
            <v>0</v>
          </cell>
          <cell r="G2427">
            <v>0</v>
          </cell>
          <cell r="H2427">
            <v>0</v>
          </cell>
          <cell r="I2427">
            <v>0</v>
          </cell>
          <cell r="J2427">
            <v>0</v>
          </cell>
          <cell r="K2427">
            <v>0</v>
          </cell>
        </row>
        <row r="2428">
          <cell r="C2428">
            <v>0</v>
          </cell>
          <cell r="D2428">
            <v>0</v>
          </cell>
          <cell r="E2428">
            <v>0</v>
          </cell>
          <cell r="F2428">
            <v>0</v>
          </cell>
          <cell r="G2428">
            <v>0</v>
          </cell>
          <cell r="H2428">
            <v>0</v>
          </cell>
          <cell r="I2428">
            <v>0</v>
          </cell>
          <cell r="J2428">
            <v>0</v>
          </cell>
          <cell r="K2428">
            <v>0</v>
          </cell>
        </row>
        <row r="2429">
          <cell r="C2429">
            <v>0</v>
          </cell>
          <cell r="D2429">
            <v>0</v>
          </cell>
          <cell r="E2429">
            <v>0</v>
          </cell>
          <cell r="F2429">
            <v>0</v>
          </cell>
          <cell r="G2429">
            <v>0</v>
          </cell>
          <cell r="H2429">
            <v>0</v>
          </cell>
          <cell r="I2429">
            <v>0</v>
          </cell>
          <cell r="J2429">
            <v>0</v>
          </cell>
          <cell r="K2429">
            <v>0</v>
          </cell>
        </row>
        <row r="2430">
          <cell r="C2430">
            <v>0</v>
          </cell>
          <cell r="D2430">
            <v>0</v>
          </cell>
          <cell r="E2430">
            <v>0</v>
          </cell>
          <cell r="F2430">
            <v>0</v>
          </cell>
          <cell r="G2430">
            <v>0</v>
          </cell>
          <cell r="H2430">
            <v>0</v>
          </cell>
          <cell r="I2430">
            <v>0</v>
          </cell>
          <cell r="J2430">
            <v>0</v>
          </cell>
          <cell r="K2430">
            <v>0</v>
          </cell>
        </row>
        <row r="2431">
          <cell r="C2431">
            <v>0</v>
          </cell>
          <cell r="D2431">
            <v>0</v>
          </cell>
          <cell r="E2431">
            <v>0</v>
          </cell>
          <cell r="F2431">
            <v>0</v>
          </cell>
          <cell r="G2431">
            <v>0</v>
          </cell>
          <cell r="H2431">
            <v>0</v>
          </cell>
          <cell r="I2431">
            <v>0</v>
          </cell>
          <cell r="J2431">
            <v>0</v>
          </cell>
          <cell r="K2431">
            <v>0</v>
          </cell>
        </row>
        <row r="2432">
          <cell r="C2432">
            <v>0</v>
          </cell>
          <cell r="D2432">
            <v>0</v>
          </cell>
          <cell r="E2432">
            <v>0</v>
          </cell>
          <cell r="F2432">
            <v>0</v>
          </cell>
          <cell r="G2432">
            <v>0</v>
          </cell>
          <cell r="H2432">
            <v>0</v>
          </cell>
          <cell r="I2432">
            <v>0</v>
          </cell>
          <cell r="J2432">
            <v>0</v>
          </cell>
          <cell r="K2432">
            <v>0</v>
          </cell>
        </row>
        <row r="2433">
          <cell r="C2433">
            <v>0</v>
          </cell>
          <cell r="D2433">
            <v>0</v>
          </cell>
          <cell r="E2433">
            <v>0</v>
          </cell>
          <cell r="F2433">
            <v>0</v>
          </cell>
          <cell r="G2433">
            <v>0</v>
          </cell>
          <cell r="H2433">
            <v>0</v>
          </cell>
          <cell r="I2433">
            <v>0</v>
          </cell>
          <cell r="J2433">
            <v>0</v>
          </cell>
          <cell r="K2433">
            <v>0</v>
          </cell>
        </row>
        <row r="2434">
          <cell r="C2434">
            <v>0</v>
          </cell>
          <cell r="D2434">
            <v>0</v>
          </cell>
          <cell r="E2434">
            <v>0</v>
          </cell>
          <cell r="F2434">
            <v>0</v>
          </cell>
          <cell r="G2434">
            <v>0</v>
          </cell>
          <cell r="H2434">
            <v>0</v>
          </cell>
          <cell r="I2434">
            <v>0</v>
          </cell>
          <cell r="J2434">
            <v>0</v>
          </cell>
          <cell r="K2434">
            <v>0</v>
          </cell>
        </row>
        <row r="2435">
          <cell r="C2435">
            <v>0</v>
          </cell>
          <cell r="D2435">
            <v>0</v>
          </cell>
          <cell r="E2435">
            <v>0</v>
          </cell>
          <cell r="F2435">
            <v>0</v>
          </cell>
          <cell r="G2435">
            <v>0</v>
          </cell>
          <cell r="H2435">
            <v>0</v>
          </cell>
          <cell r="I2435">
            <v>0</v>
          </cell>
          <cell r="J2435">
            <v>0</v>
          </cell>
          <cell r="K2435">
            <v>0</v>
          </cell>
        </row>
        <row r="2436">
          <cell r="C2436">
            <v>0</v>
          </cell>
          <cell r="D2436">
            <v>0</v>
          </cell>
          <cell r="E2436">
            <v>0</v>
          </cell>
          <cell r="F2436">
            <v>0</v>
          </cell>
          <cell r="G2436">
            <v>0</v>
          </cell>
          <cell r="H2436">
            <v>0</v>
          </cell>
          <cell r="I2436">
            <v>0</v>
          </cell>
          <cell r="J2436">
            <v>0</v>
          </cell>
          <cell r="K2436">
            <v>0</v>
          </cell>
        </row>
        <row r="2437">
          <cell r="C2437">
            <v>0</v>
          </cell>
          <cell r="D2437">
            <v>0</v>
          </cell>
          <cell r="E2437">
            <v>0</v>
          </cell>
          <cell r="F2437">
            <v>0</v>
          </cell>
          <cell r="G2437">
            <v>0</v>
          </cell>
          <cell r="H2437">
            <v>0</v>
          </cell>
          <cell r="I2437">
            <v>0</v>
          </cell>
          <cell r="J2437">
            <v>0</v>
          </cell>
          <cell r="K2437">
            <v>0</v>
          </cell>
        </row>
        <row r="2438">
          <cell r="C2438">
            <v>0</v>
          </cell>
          <cell r="D2438">
            <v>0</v>
          </cell>
          <cell r="E2438">
            <v>0</v>
          </cell>
          <cell r="F2438">
            <v>0</v>
          </cell>
          <cell r="G2438">
            <v>0</v>
          </cell>
          <cell r="H2438">
            <v>0</v>
          </cell>
          <cell r="I2438">
            <v>0</v>
          </cell>
          <cell r="J2438">
            <v>0</v>
          </cell>
          <cell r="K2438">
            <v>0</v>
          </cell>
        </row>
        <row r="2439">
          <cell r="C2439">
            <v>0</v>
          </cell>
          <cell r="D2439">
            <v>0</v>
          </cell>
          <cell r="E2439">
            <v>0</v>
          </cell>
          <cell r="F2439">
            <v>0</v>
          </cell>
          <cell r="G2439">
            <v>0</v>
          </cell>
          <cell r="H2439">
            <v>0</v>
          </cell>
          <cell r="I2439">
            <v>0</v>
          </cell>
          <cell r="J2439">
            <v>0</v>
          </cell>
          <cell r="K2439">
            <v>0</v>
          </cell>
        </row>
        <row r="2440">
          <cell r="C2440">
            <v>0</v>
          </cell>
          <cell r="D2440">
            <v>0</v>
          </cell>
          <cell r="E2440">
            <v>0</v>
          </cell>
          <cell r="F2440">
            <v>0</v>
          </cell>
          <cell r="G2440">
            <v>0</v>
          </cell>
          <cell r="H2440">
            <v>0</v>
          </cell>
          <cell r="I2440">
            <v>0</v>
          </cell>
          <cell r="J2440">
            <v>0</v>
          </cell>
          <cell r="K2440">
            <v>0</v>
          </cell>
        </row>
        <row r="2441">
          <cell r="C2441">
            <v>0</v>
          </cell>
          <cell r="D2441">
            <v>0</v>
          </cell>
          <cell r="E2441">
            <v>0</v>
          </cell>
          <cell r="F2441">
            <v>0</v>
          </cell>
          <cell r="G2441">
            <v>0</v>
          </cell>
          <cell r="H2441">
            <v>0</v>
          </cell>
          <cell r="I2441">
            <v>0</v>
          </cell>
          <cell r="J2441">
            <v>0</v>
          </cell>
          <cell r="K2441">
            <v>0</v>
          </cell>
        </row>
        <row r="2442">
          <cell r="C2442">
            <v>0</v>
          </cell>
          <cell r="D2442">
            <v>0</v>
          </cell>
          <cell r="E2442">
            <v>0</v>
          </cell>
          <cell r="F2442">
            <v>0</v>
          </cell>
          <cell r="G2442">
            <v>0</v>
          </cell>
          <cell r="H2442">
            <v>0</v>
          </cell>
          <cell r="I2442">
            <v>0</v>
          </cell>
          <cell r="J2442">
            <v>0</v>
          </cell>
          <cell r="K2442">
            <v>0</v>
          </cell>
        </row>
      </sheetData>
      <sheetData sheetId="3"/>
      <sheetData sheetId="4"/>
      <sheetData sheetId="5">
        <row r="5">
          <cell r="C5" t="str">
            <v>EUCALYPTUS</v>
          </cell>
          <cell r="F5" t="str">
            <v>TEAK</v>
          </cell>
        </row>
      </sheetData>
      <sheetData sheetId="6">
        <row r="5">
          <cell r="C5" t="str">
            <v>GREY_OK</v>
          </cell>
          <cell r="F5" t="str">
            <v>GRAFITO</v>
          </cell>
        </row>
      </sheetData>
      <sheetData sheetId="7">
        <row r="3">
          <cell r="C3" t="str">
            <v>CONCRET_C_</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SOS"/>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theme="9" tint="0.39997558519241921"/>
  </sheetPr>
  <dimension ref="B1:AE158"/>
  <sheetViews>
    <sheetView showGridLines="0" tabSelected="1" zoomScaleNormal="100" workbookViewId="0">
      <selection activeCell="B11" sqref="B11"/>
    </sheetView>
  </sheetViews>
  <sheetFormatPr baseColWidth="10" defaultRowHeight="15.6"/>
  <cols>
    <col min="1" max="1" width="1" style="13" customWidth="1"/>
    <col min="2" max="2" width="18.44140625" style="320" customWidth="1"/>
    <col min="3" max="3" width="15.44140625" style="35" customWidth="1"/>
    <col min="4" max="4" width="39.109375" style="11" customWidth="1"/>
    <col min="5" max="5" width="16.44140625" style="11" customWidth="1"/>
    <col min="6" max="6" width="19.44140625" style="36" customWidth="1"/>
    <col min="7" max="7" width="16" style="37" customWidth="1"/>
    <col min="8" max="8" width="11.33203125" style="36" customWidth="1"/>
    <col min="9" max="9" width="0.44140625" style="36" customWidth="1"/>
    <col min="10" max="10" width="10.33203125" style="11" customWidth="1"/>
    <col min="11" max="11" width="22" style="11" customWidth="1"/>
    <col min="12" max="12" width="18.44140625" style="11" customWidth="1"/>
    <col min="13" max="13" width="15.33203125" style="13" hidden="1" customWidth="1"/>
    <col min="14" max="14" width="13.33203125" style="13" hidden="1" customWidth="1"/>
    <col min="15" max="15" width="12.44140625" style="13" hidden="1" customWidth="1"/>
    <col min="16" max="16" width="13.6640625" style="13" hidden="1" customWidth="1"/>
    <col min="17" max="20" width="12.44140625" style="13" customWidth="1"/>
    <col min="21" max="25" width="11.44140625" style="13" customWidth="1"/>
    <col min="26" max="27" width="11.44140625" style="34"/>
    <col min="28" max="28" width="11.77734375" style="13" bestFit="1" customWidth="1"/>
    <col min="29" max="29" width="12.77734375" style="34" bestFit="1" customWidth="1"/>
    <col min="30" max="31" width="15.6640625" style="13" bestFit="1" customWidth="1"/>
    <col min="32" max="227" width="11.44140625" style="13"/>
    <col min="228" max="228" width="1.33203125" style="13" customWidth="1"/>
    <col min="229" max="229" width="23" style="13" customWidth="1"/>
    <col min="230" max="230" width="13" style="13" customWidth="1"/>
    <col min="231" max="231" width="70.44140625" style="13" customWidth="1"/>
    <col min="232" max="232" width="16.44140625" style="13" customWidth="1"/>
    <col min="233" max="233" width="12.44140625" style="13" customWidth="1"/>
    <col min="234" max="234" width="15.44140625" style="13" customWidth="1"/>
    <col min="235" max="235" width="0" style="13" hidden="1" customWidth="1"/>
    <col min="236" max="236" width="31.33203125" style="13" customWidth="1"/>
    <col min="237" max="246" width="0" style="13" hidden="1" customWidth="1"/>
    <col min="247" max="247" width="1.6640625" style="13" customWidth="1"/>
    <col min="248" max="248" width="15.44140625" style="13" customWidth="1"/>
    <col min="249" max="249" width="20.6640625" style="13" customWidth="1"/>
    <col min="250" max="251" width="11.44140625" style="13"/>
    <col min="252" max="253" width="0" style="13" hidden="1" customWidth="1"/>
    <col min="254" max="483" width="11.44140625" style="13"/>
    <col min="484" max="484" width="1.33203125" style="13" customWidth="1"/>
    <col min="485" max="485" width="23" style="13" customWidth="1"/>
    <col min="486" max="486" width="13" style="13" customWidth="1"/>
    <col min="487" max="487" width="70.44140625" style="13" customWidth="1"/>
    <col min="488" max="488" width="16.44140625" style="13" customWidth="1"/>
    <col min="489" max="489" width="12.44140625" style="13" customWidth="1"/>
    <col min="490" max="490" width="15.44140625" style="13" customWidth="1"/>
    <col min="491" max="491" width="0" style="13" hidden="1" customWidth="1"/>
    <col min="492" max="492" width="31.33203125" style="13" customWidth="1"/>
    <col min="493" max="502" width="0" style="13" hidden="1" customWidth="1"/>
    <col min="503" max="503" width="1.6640625" style="13" customWidth="1"/>
    <col min="504" max="504" width="15.44140625" style="13" customWidth="1"/>
    <col min="505" max="505" width="20.6640625" style="13" customWidth="1"/>
    <col min="506" max="507" width="11.44140625" style="13"/>
    <col min="508" max="509" width="0" style="13" hidden="1" customWidth="1"/>
    <col min="510" max="739" width="11.44140625" style="13"/>
    <col min="740" max="740" width="1.33203125" style="13" customWidth="1"/>
    <col min="741" max="741" width="23" style="13" customWidth="1"/>
    <col min="742" max="742" width="13" style="13" customWidth="1"/>
    <col min="743" max="743" width="70.44140625" style="13" customWidth="1"/>
    <col min="744" max="744" width="16.44140625" style="13" customWidth="1"/>
    <col min="745" max="745" width="12.44140625" style="13" customWidth="1"/>
    <col min="746" max="746" width="15.44140625" style="13" customWidth="1"/>
    <col min="747" max="747" width="0" style="13" hidden="1" customWidth="1"/>
    <col min="748" max="748" width="31.33203125" style="13" customWidth="1"/>
    <col min="749" max="758" width="0" style="13" hidden="1" customWidth="1"/>
    <col min="759" max="759" width="1.6640625" style="13" customWidth="1"/>
    <col min="760" max="760" width="15.44140625" style="13" customWidth="1"/>
    <col min="761" max="761" width="20.6640625" style="13" customWidth="1"/>
    <col min="762" max="763" width="11.44140625" style="13"/>
    <col min="764" max="765" width="0" style="13" hidden="1" customWidth="1"/>
    <col min="766" max="995" width="11.44140625" style="13"/>
    <col min="996" max="996" width="1.33203125" style="13" customWidth="1"/>
    <col min="997" max="997" width="23" style="13" customWidth="1"/>
    <col min="998" max="998" width="13" style="13" customWidth="1"/>
    <col min="999" max="999" width="70.44140625" style="13" customWidth="1"/>
    <col min="1000" max="1000" width="16.44140625" style="13" customWidth="1"/>
    <col min="1001" max="1001" width="12.44140625" style="13" customWidth="1"/>
    <col min="1002" max="1002" width="15.44140625" style="13" customWidth="1"/>
    <col min="1003" max="1003" width="0" style="13" hidden="1" customWidth="1"/>
    <col min="1004" max="1004" width="31.33203125" style="13" customWidth="1"/>
    <col min="1005" max="1014" width="0" style="13" hidden="1" customWidth="1"/>
    <col min="1015" max="1015" width="1.6640625" style="13" customWidth="1"/>
    <col min="1016" max="1016" width="15.44140625" style="13" customWidth="1"/>
    <col min="1017" max="1017" width="20.6640625" style="13" customWidth="1"/>
    <col min="1018" max="1019" width="11.44140625" style="13"/>
    <col min="1020" max="1021" width="0" style="13" hidden="1" customWidth="1"/>
    <col min="1022" max="1251" width="11.44140625" style="13"/>
    <col min="1252" max="1252" width="1.33203125" style="13" customWidth="1"/>
    <col min="1253" max="1253" width="23" style="13" customWidth="1"/>
    <col min="1254" max="1254" width="13" style="13" customWidth="1"/>
    <col min="1255" max="1255" width="70.44140625" style="13" customWidth="1"/>
    <col min="1256" max="1256" width="16.44140625" style="13" customWidth="1"/>
    <col min="1257" max="1257" width="12.44140625" style="13" customWidth="1"/>
    <col min="1258" max="1258" width="15.44140625" style="13" customWidth="1"/>
    <col min="1259" max="1259" width="0" style="13" hidden="1" customWidth="1"/>
    <col min="1260" max="1260" width="31.33203125" style="13" customWidth="1"/>
    <col min="1261" max="1270" width="0" style="13" hidden="1" customWidth="1"/>
    <col min="1271" max="1271" width="1.6640625" style="13" customWidth="1"/>
    <col min="1272" max="1272" width="15.44140625" style="13" customWidth="1"/>
    <col min="1273" max="1273" width="20.6640625" style="13" customWidth="1"/>
    <col min="1274" max="1275" width="11.44140625" style="13"/>
    <col min="1276" max="1277" width="0" style="13" hidden="1" customWidth="1"/>
    <col min="1278" max="1507" width="11.44140625" style="13"/>
    <col min="1508" max="1508" width="1.33203125" style="13" customWidth="1"/>
    <col min="1509" max="1509" width="23" style="13" customWidth="1"/>
    <col min="1510" max="1510" width="13" style="13" customWidth="1"/>
    <col min="1511" max="1511" width="70.44140625" style="13" customWidth="1"/>
    <col min="1512" max="1512" width="16.44140625" style="13" customWidth="1"/>
    <col min="1513" max="1513" width="12.44140625" style="13" customWidth="1"/>
    <col min="1514" max="1514" width="15.44140625" style="13" customWidth="1"/>
    <col min="1515" max="1515" width="0" style="13" hidden="1" customWidth="1"/>
    <col min="1516" max="1516" width="31.33203125" style="13" customWidth="1"/>
    <col min="1517" max="1526" width="0" style="13" hidden="1" customWidth="1"/>
    <col min="1527" max="1527" width="1.6640625" style="13" customWidth="1"/>
    <col min="1528" max="1528" width="15.44140625" style="13" customWidth="1"/>
    <col min="1529" max="1529" width="20.6640625" style="13" customWidth="1"/>
    <col min="1530" max="1531" width="11.44140625" style="13"/>
    <col min="1532" max="1533" width="0" style="13" hidden="1" customWidth="1"/>
    <col min="1534" max="1763" width="11.44140625" style="13"/>
    <col min="1764" max="1764" width="1.33203125" style="13" customWidth="1"/>
    <col min="1765" max="1765" width="23" style="13" customWidth="1"/>
    <col min="1766" max="1766" width="13" style="13" customWidth="1"/>
    <col min="1767" max="1767" width="70.44140625" style="13" customWidth="1"/>
    <col min="1768" max="1768" width="16.44140625" style="13" customWidth="1"/>
    <col min="1769" max="1769" width="12.44140625" style="13" customWidth="1"/>
    <col min="1770" max="1770" width="15.44140625" style="13" customWidth="1"/>
    <col min="1771" max="1771" width="0" style="13" hidden="1" customWidth="1"/>
    <col min="1772" max="1772" width="31.33203125" style="13" customWidth="1"/>
    <col min="1773" max="1782" width="0" style="13" hidden="1" customWidth="1"/>
    <col min="1783" max="1783" width="1.6640625" style="13" customWidth="1"/>
    <col min="1784" max="1784" width="15.44140625" style="13" customWidth="1"/>
    <col min="1785" max="1785" width="20.6640625" style="13" customWidth="1"/>
    <col min="1786" max="1787" width="11.44140625" style="13"/>
    <col min="1788" max="1789" width="0" style="13" hidden="1" customWidth="1"/>
    <col min="1790" max="2019" width="11.44140625" style="13"/>
    <col min="2020" max="2020" width="1.33203125" style="13" customWidth="1"/>
    <col min="2021" max="2021" width="23" style="13" customWidth="1"/>
    <col min="2022" max="2022" width="13" style="13" customWidth="1"/>
    <col min="2023" max="2023" width="70.44140625" style="13" customWidth="1"/>
    <col min="2024" max="2024" width="16.44140625" style="13" customWidth="1"/>
    <col min="2025" max="2025" width="12.44140625" style="13" customWidth="1"/>
    <col min="2026" max="2026" width="15.44140625" style="13" customWidth="1"/>
    <col min="2027" max="2027" width="0" style="13" hidden="1" customWidth="1"/>
    <col min="2028" max="2028" width="31.33203125" style="13" customWidth="1"/>
    <col min="2029" max="2038" width="0" style="13" hidden="1" customWidth="1"/>
    <col min="2039" max="2039" width="1.6640625" style="13" customWidth="1"/>
    <col min="2040" max="2040" width="15.44140625" style="13" customWidth="1"/>
    <col min="2041" max="2041" width="20.6640625" style="13" customWidth="1"/>
    <col min="2042" max="2043" width="11.44140625" style="13"/>
    <col min="2044" max="2045" width="0" style="13" hidden="1" customWidth="1"/>
    <col min="2046" max="2275" width="11.44140625" style="13"/>
    <col min="2276" max="2276" width="1.33203125" style="13" customWidth="1"/>
    <col min="2277" max="2277" width="23" style="13" customWidth="1"/>
    <col min="2278" max="2278" width="13" style="13" customWidth="1"/>
    <col min="2279" max="2279" width="70.44140625" style="13" customWidth="1"/>
    <col min="2280" max="2280" width="16.44140625" style="13" customWidth="1"/>
    <col min="2281" max="2281" width="12.44140625" style="13" customWidth="1"/>
    <col min="2282" max="2282" width="15.44140625" style="13" customWidth="1"/>
    <col min="2283" max="2283" width="0" style="13" hidden="1" customWidth="1"/>
    <col min="2284" max="2284" width="31.33203125" style="13" customWidth="1"/>
    <col min="2285" max="2294" width="0" style="13" hidden="1" customWidth="1"/>
    <col min="2295" max="2295" width="1.6640625" style="13" customWidth="1"/>
    <col min="2296" max="2296" width="15.44140625" style="13" customWidth="1"/>
    <col min="2297" max="2297" width="20.6640625" style="13" customWidth="1"/>
    <col min="2298" max="2299" width="11.44140625" style="13"/>
    <col min="2300" max="2301" width="0" style="13" hidden="1" customWidth="1"/>
    <col min="2302" max="2531" width="11.44140625" style="13"/>
    <col min="2532" max="2532" width="1.33203125" style="13" customWidth="1"/>
    <col min="2533" max="2533" width="23" style="13" customWidth="1"/>
    <col min="2534" max="2534" width="13" style="13" customWidth="1"/>
    <col min="2535" max="2535" width="70.44140625" style="13" customWidth="1"/>
    <col min="2536" max="2536" width="16.44140625" style="13" customWidth="1"/>
    <col min="2537" max="2537" width="12.44140625" style="13" customWidth="1"/>
    <col min="2538" max="2538" width="15.44140625" style="13" customWidth="1"/>
    <col min="2539" max="2539" width="0" style="13" hidden="1" customWidth="1"/>
    <col min="2540" max="2540" width="31.33203125" style="13" customWidth="1"/>
    <col min="2541" max="2550" width="0" style="13" hidden="1" customWidth="1"/>
    <col min="2551" max="2551" width="1.6640625" style="13" customWidth="1"/>
    <col min="2552" max="2552" width="15.44140625" style="13" customWidth="1"/>
    <col min="2553" max="2553" width="20.6640625" style="13" customWidth="1"/>
    <col min="2554" max="2555" width="11.44140625" style="13"/>
    <col min="2556" max="2557" width="0" style="13" hidden="1" customWidth="1"/>
    <col min="2558" max="2787" width="11.44140625" style="13"/>
    <col min="2788" max="2788" width="1.33203125" style="13" customWidth="1"/>
    <col min="2789" max="2789" width="23" style="13" customWidth="1"/>
    <col min="2790" max="2790" width="13" style="13" customWidth="1"/>
    <col min="2791" max="2791" width="70.44140625" style="13" customWidth="1"/>
    <col min="2792" max="2792" width="16.44140625" style="13" customWidth="1"/>
    <col min="2793" max="2793" width="12.44140625" style="13" customWidth="1"/>
    <col min="2794" max="2794" width="15.44140625" style="13" customWidth="1"/>
    <col min="2795" max="2795" width="0" style="13" hidden="1" customWidth="1"/>
    <col min="2796" max="2796" width="31.33203125" style="13" customWidth="1"/>
    <col min="2797" max="2806" width="0" style="13" hidden="1" customWidth="1"/>
    <col min="2807" max="2807" width="1.6640625" style="13" customWidth="1"/>
    <col min="2808" max="2808" width="15.44140625" style="13" customWidth="1"/>
    <col min="2809" max="2809" width="20.6640625" style="13" customWidth="1"/>
    <col min="2810" max="2811" width="11.44140625" style="13"/>
    <col min="2812" max="2813" width="0" style="13" hidden="1" customWidth="1"/>
    <col min="2814" max="3043" width="11.44140625" style="13"/>
    <col min="3044" max="3044" width="1.33203125" style="13" customWidth="1"/>
    <col min="3045" max="3045" width="23" style="13" customWidth="1"/>
    <col min="3046" max="3046" width="13" style="13" customWidth="1"/>
    <col min="3047" max="3047" width="70.44140625" style="13" customWidth="1"/>
    <col min="3048" max="3048" width="16.44140625" style="13" customWidth="1"/>
    <col min="3049" max="3049" width="12.44140625" style="13" customWidth="1"/>
    <col min="3050" max="3050" width="15.44140625" style="13" customWidth="1"/>
    <col min="3051" max="3051" width="0" style="13" hidden="1" customWidth="1"/>
    <col min="3052" max="3052" width="31.33203125" style="13" customWidth="1"/>
    <col min="3053" max="3062" width="0" style="13" hidden="1" customWidth="1"/>
    <col min="3063" max="3063" width="1.6640625" style="13" customWidth="1"/>
    <col min="3064" max="3064" width="15.44140625" style="13" customWidth="1"/>
    <col min="3065" max="3065" width="20.6640625" style="13" customWidth="1"/>
    <col min="3066" max="3067" width="11.44140625" style="13"/>
    <col min="3068" max="3069" width="0" style="13" hidden="1" customWidth="1"/>
    <col min="3070" max="3299" width="11.44140625" style="13"/>
    <col min="3300" max="3300" width="1.33203125" style="13" customWidth="1"/>
    <col min="3301" max="3301" width="23" style="13" customWidth="1"/>
    <col min="3302" max="3302" width="13" style="13" customWidth="1"/>
    <col min="3303" max="3303" width="70.44140625" style="13" customWidth="1"/>
    <col min="3304" max="3304" width="16.44140625" style="13" customWidth="1"/>
    <col min="3305" max="3305" width="12.44140625" style="13" customWidth="1"/>
    <col min="3306" max="3306" width="15.44140625" style="13" customWidth="1"/>
    <col min="3307" max="3307" width="0" style="13" hidden="1" customWidth="1"/>
    <col min="3308" max="3308" width="31.33203125" style="13" customWidth="1"/>
    <col min="3309" max="3318" width="0" style="13" hidden="1" customWidth="1"/>
    <col min="3319" max="3319" width="1.6640625" style="13" customWidth="1"/>
    <col min="3320" max="3320" width="15.44140625" style="13" customWidth="1"/>
    <col min="3321" max="3321" width="20.6640625" style="13" customWidth="1"/>
    <col min="3322" max="3323" width="11.44140625" style="13"/>
    <col min="3324" max="3325" width="0" style="13" hidden="1" customWidth="1"/>
    <col min="3326" max="3555" width="11.44140625" style="13"/>
    <col min="3556" max="3556" width="1.33203125" style="13" customWidth="1"/>
    <col min="3557" max="3557" width="23" style="13" customWidth="1"/>
    <col min="3558" max="3558" width="13" style="13" customWidth="1"/>
    <col min="3559" max="3559" width="70.44140625" style="13" customWidth="1"/>
    <col min="3560" max="3560" width="16.44140625" style="13" customWidth="1"/>
    <col min="3561" max="3561" width="12.44140625" style="13" customWidth="1"/>
    <col min="3562" max="3562" width="15.44140625" style="13" customWidth="1"/>
    <col min="3563" max="3563" width="0" style="13" hidden="1" customWidth="1"/>
    <col min="3564" max="3564" width="31.33203125" style="13" customWidth="1"/>
    <col min="3565" max="3574" width="0" style="13" hidden="1" customWidth="1"/>
    <col min="3575" max="3575" width="1.6640625" style="13" customWidth="1"/>
    <col min="3576" max="3576" width="15.44140625" style="13" customWidth="1"/>
    <col min="3577" max="3577" width="20.6640625" style="13" customWidth="1"/>
    <col min="3578" max="3579" width="11.44140625" style="13"/>
    <col min="3580" max="3581" width="0" style="13" hidden="1" customWidth="1"/>
    <col min="3582" max="3811" width="11.44140625" style="13"/>
    <col min="3812" max="3812" width="1.33203125" style="13" customWidth="1"/>
    <col min="3813" max="3813" width="23" style="13" customWidth="1"/>
    <col min="3814" max="3814" width="13" style="13" customWidth="1"/>
    <col min="3815" max="3815" width="70.44140625" style="13" customWidth="1"/>
    <col min="3816" max="3816" width="16.44140625" style="13" customWidth="1"/>
    <col min="3817" max="3817" width="12.44140625" style="13" customWidth="1"/>
    <col min="3818" max="3818" width="15.44140625" style="13" customWidth="1"/>
    <col min="3819" max="3819" width="0" style="13" hidden="1" customWidth="1"/>
    <col min="3820" max="3820" width="31.33203125" style="13" customWidth="1"/>
    <col min="3821" max="3830" width="0" style="13" hidden="1" customWidth="1"/>
    <col min="3831" max="3831" width="1.6640625" style="13" customWidth="1"/>
    <col min="3832" max="3832" width="15.44140625" style="13" customWidth="1"/>
    <col min="3833" max="3833" width="20.6640625" style="13" customWidth="1"/>
    <col min="3834" max="3835" width="11.44140625" style="13"/>
    <col min="3836" max="3837" width="0" style="13" hidden="1" customWidth="1"/>
    <col min="3838" max="4067" width="11.44140625" style="13"/>
    <col min="4068" max="4068" width="1.33203125" style="13" customWidth="1"/>
    <col min="4069" max="4069" width="23" style="13" customWidth="1"/>
    <col min="4070" max="4070" width="13" style="13" customWidth="1"/>
    <col min="4071" max="4071" width="70.44140625" style="13" customWidth="1"/>
    <col min="4072" max="4072" width="16.44140625" style="13" customWidth="1"/>
    <col min="4073" max="4073" width="12.44140625" style="13" customWidth="1"/>
    <col min="4074" max="4074" width="15.44140625" style="13" customWidth="1"/>
    <col min="4075" max="4075" width="0" style="13" hidden="1" customWidth="1"/>
    <col min="4076" max="4076" width="31.33203125" style="13" customWidth="1"/>
    <col min="4077" max="4086" width="0" style="13" hidden="1" customWidth="1"/>
    <col min="4087" max="4087" width="1.6640625" style="13" customWidth="1"/>
    <col min="4088" max="4088" width="15.44140625" style="13" customWidth="1"/>
    <col min="4089" max="4089" width="20.6640625" style="13" customWidth="1"/>
    <col min="4090" max="4091" width="11.44140625" style="13"/>
    <col min="4092" max="4093" width="0" style="13" hidden="1" customWidth="1"/>
    <col min="4094" max="4323" width="11.44140625" style="13"/>
    <col min="4324" max="4324" width="1.33203125" style="13" customWidth="1"/>
    <col min="4325" max="4325" width="23" style="13" customWidth="1"/>
    <col min="4326" max="4326" width="13" style="13" customWidth="1"/>
    <col min="4327" max="4327" width="70.44140625" style="13" customWidth="1"/>
    <col min="4328" max="4328" width="16.44140625" style="13" customWidth="1"/>
    <col min="4329" max="4329" width="12.44140625" style="13" customWidth="1"/>
    <col min="4330" max="4330" width="15.44140625" style="13" customWidth="1"/>
    <col min="4331" max="4331" width="0" style="13" hidden="1" customWidth="1"/>
    <col min="4332" max="4332" width="31.33203125" style="13" customWidth="1"/>
    <col min="4333" max="4342" width="0" style="13" hidden="1" customWidth="1"/>
    <col min="4343" max="4343" width="1.6640625" style="13" customWidth="1"/>
    <col min="4344" max="4344" width="15.44140625" style="13" customWidth="1"/>
    <col min="4345" max="4345" width="20.6640625" style="13" customWidth="1"/>
    <col min="4346" max="4347" width="11.44140625" style="13"/>
    <col min="4348" max="4349" width="0" style="13" hidden="1" customWidth="1"/>
    <col min="4350" max="4579" width="11.44140625" style="13"/>
    <col min="4580" max="4580" width="1.33203125" style="13" customWidth="1"/>
    <col min="4581" max="4581" width="23" style="13" customWidth="1"/>
    <col min="4582" max="4582" width="13" style="13" customWidth="1"/>
    <col min="4583" max="4583" width="70.44140625" style="13" customWidth="1"/>
    <col min="4584" max="4584" width="16.44140625" style="13" customWidth="1"/>
    <col min="4585" max="4585" width="12.44140625" style="13" customWidth="1"/>
    <col min="4586" max="4586" width="15.44140625" style="13" customWidth="1"/>
    <col min="4587" max="4587" width="0" style="13" hidden="1" customWidth="1"/>
    <col min="4588" max="4588" width="31.33203125" style="13" customWidth="1"/>
    <col min="4589" max="4598" width="0" style="13" hidden="1" customWidth="1"/>
    <col min="4599" max="4599" width="1.6640625" style="13" customWidth="1"/>
    <col min="4600" max="4600" width="15.44140625" style="13" customWidth="1"/>
    <col min="4601" max="4601" width="20.6640625" style="13" customWidth="1"/>
    <col min="4602" max="4603" width="11.44140625" style="13"/>
    <col min="4604" max="4605" width="0" style="13" hidden="1" customWidth="1"/>
    <col min="4606" max="4835" width="11.44140625" style="13"/>
    <col min="4836" max="4836" width="1.33203125" style="13" customWidth="1"/>
    <col min="4837" max="4837" width="23" style="13" customWidth="1"/>
    <col min="4838" max="4838" width="13" style="13" customWidth="1"/>
    <col min="4839" max="4839" width="70.44140625" style="13" customWidth="1"/>
    <col min="4840" max="4840" width="16.44140625" style="13" customWidth="1"/>
    <col min="4841" max="4841" width="12.44140625" style="13" customWidth="1"/>
    <col min="4842" max="4842" width="15.44140625" style="13" customWidth="1"/>
    <col min="4843" max="4843" width="0" style="13" hidden="1" customWidth="1"/>
    <col min="4844" max="4844" width="31.33203125" style="13" customWidth="1"/>
    <col min="4845" max="4854" width="0" style="13" hidden="1" customWidth="1"/>
    <col min="4855" max="4855" width="1.6640625" style="13" customWidth="1"/>
    <col min="4856" max="4856" width="15.44140625" style="13" customWidth="1"/>
    <col min="4857" max="4857" width="20.6640625" style="13" customWidth="1"/>
    <col min="4858" max="4859" width="11.44140625" style="13"/>
    <col min="4860" max="4861" width="0" style="13" hidden="1" customWidth="1"/>
    <col min="4862" max="5091" width="11.44140625" style="13"/>
    <col min="5092" max="5092" width="1.33203125" style="13" customWidth="1"/>
    <col min="5093" max="5093" width="23" style="13" customWidth="1"/>
    <col min="5094" max="5094" width="13" style="13" customWidth="1"/>
    <col min="5095" max="5095" width="70.44140625" style="13" customWidth="1"/>
    <col min="5096" max="5096" width="16.44140625" style="13" customWidth="1"/>
    <col min="5097" max="5097" width="12.44140625" style="13" customWidth="1"/>
    <col min="5098" max="5098" width="15.44140625" style="13" customWidth="1"/>
    <col min="5099" max="5099" width="0" style="13" hidden="1" customWidth="1"/>
    <col min="5100" max="5100" width="31.33203125" style="13" customWidth="1"/>
    <col min="5101" max="5110" width="0" style="13" hidden="1" customWidth="1"/>
    <col min="5111" max="5111" width="1.6640625" style="13" customWidth="1"/>
    <col min="5112" max="5112" width="15.44140625" style="13" customWidth="1"/>
    <col min="5113" max="5113" width="20.6640625" style="13" customWidth="1"/>
    <col min="5114" max="5115" width="11.44140625" style="13"/>
    <col min="5116" max="5117" width="0" style="13" hidden="1" customWidth="1"/>
    <col min="5118" max="5347" width="11.44140625" style="13"/>
    <col min="5348" max="5348" width="1.33203125" style="13" customWidth="1"/>
    <col min="5349" max="5349" width="23" style="13" customWidth="1"/>
    <col min="5350" max="5350" width="13" style="13" customWidth="1"/>
    <col min="5351" max="5351" width="70.44140625" style="13" customWidth="1"/>
    <col min="5352" max="5352" width="16.44140625" style="13" customWidth="1"/>
    <col min="5353" max="5353" width="12.44140625" style="13" customWidth="1"/>
    <col min="5354" max="5354" width="15.44140625" style="13" customWidth="1"/>
    <col min="5355" max="5355" width="0" style="13" hidden="1" customWidth="1"/>
    <col min="5356" max="5356" width="31.33203125" style="13" customWidth="1"/>
    <col min="5357" max="5366" width="0" style="13" hidden="1" customWidth="1"/>
    <col min="5367" max="5367" width="1.6640625" style="13" customWidth="1"/>
    <col min="5368" max="5368" width="15.44140625" style="13" customWidth="1"/>
    <col min="5369" max="5369" width="20.6640625" style="13" customWidth="1"/>
    <col min="5370" max="5371" width="11.44140625" style="13"/>
    <col min="5372" max="5373" width="0" style="13" hidden="1" customWidth="1"/>
    <col min="5374" max="5603" width="11.44140625" style="13"/>
    <col min="5604" max="5604" width="1.33203125" style="13" customWidth="1"/>
    <col min="5605" max="5605" width="23" style="13" customWidth="1"/>
    <col min="5606" max="5606" width="13" style="13" customWidth="1"/>
    <col min="5607" max="5607" width="70.44140625" style="13" customWidth="1"/>
    <col min="5608" max="5608" width="16.44140625" style="13" customWidth="1"/>
    <col min="5609" max="5609" width="12.44140625" style="13" customWidth="1"/>
    <col min="5610" max="5610" width="15.44140625" style="13" customWidth="1"/>
    <col min="5611" max="5611" width="0" style="13" hidden="1" customWidth="1"/>
    <col min="5612" max="5612" width="31.33203125" style="13" customWidth="1"/>
    <col min="5613" max="5622" width="0" style="13" hidden="1" customWidth="1"/>
    <col min="5623" max="5623" width="1.6640625" style="13" customWidth="1"/>
    <col min="5624" max="5624" width="15.44140625" style="13" customWidth="1"/>
    <col min="5625" max="5625" width="20.6640625" style="13" customWidth="1"/>
    <col min="5626" max="5627" width="11.44140625" style="13"/>
    <col min="5628" max="5629" width="0" style="13" hidden="1" customWidth="1"/>
    <col min="5630" max="5859" width="11.44140625" style="13"/>
    <col min="5860" max="5860" width="1.33203125" style="13" customWidth="1"/>
    <col min="5861" max="5861" width="23" style="13" customWidth="1"/>
    <col min="5862" max="5862" width="13" style="13" customWidth="1"/>
    <col min="5863" max="5863" width="70.44140625" style="13" customWidth="1"/>
    <col min="5864" max="5864" width="16.44140625" style="13" customWidth="1"/>
    <col min="5865" max="5865" width="12.44140625" style="13" customWidth="1"/>
    <col min="5866" max="5866" width="15.44140625" style="13" customWidth="1"/>
    <col min="5867" max="5867" width="0" style="13" hidden="1" customWidth="1"/>
    <col min="5868" max="5868" width="31.33203125" style="13" customWidth="1"/>
    <col min="5869" max="5878" width="0" style="13" hidden="1" customWidth="1"/>
    <col min="5879" max="5879" width="1.6640625" style="13" customWidth="1"/>
    <col min="5880" max="5880" width="15.44140625" style="13" customWidth="1"/>
    <col min="5881" max="5881" width="20.6640625" style="13" customWidth="1"/>
    <col min="5882" max="5883" width="11.44140625" style="13"/>
    <col min="5884" max="5885" width="0" style="13" hidden="1" customWidth="1"/>
    <col min="5886" max="6115" width="11.44140625" style="13"/>
    <col min="6116" max="6116" width="1.33203125" style="13" customWidth="1"/>
    <col min="6117" max="6117" width="23" style="13" customWidth="1"/>
    <col min="6118" max="6118" width="13" style="13" customWidth="1"/>
    <col min="6119" max="6119" width="70.44140625" style="13" customWidth="1"/>
    <col min="6120" max="6120" width="16.44140625" style="13" customWidth="1"/>
    <col min="6121" max="6121" width="12.44140625" style="13" customWidth="1"/>
    <col min="6122" max="6122" width="15.44140625" style="13" customWidth="1"/>
    <col min="6123" max="6123" width="0" style="13" hidden="1" customWidth="1"/>
    <col min="6124" max="6124" width="31.33203125" style="13" customWidth="1"/>
    <col min="6125" max="6134" width="0" style="13" hidden="1" customWidth="1"/>
    <col min="6135" max="6135" width="1.6640625" style="13" customWidth="1"/>
    <col min="6136" max="6136" width="15.44140625" style="13" customWidth="1"/>
    <col min="6137" max="6137" width="20.6640625" style="13" customWidth="1"/>
    <col min="6138" max="6139" width="11.44140625" style="13"/>
    <col min="6140" max="6141" width="0" style="13" hidden="1" customWidth="1"/>
    <col min="6142" max="6371" width="11.44140625" style="13"/>
    <col min="6372" max="6372" width="1.33203125" style="13" customWidth="1"/>
    <col min="6373" max="6373" width="23" style="13" customWidth="1"/>
    <col min="6374" max="6374" width="13" style="13" customWidth="1"/>
    <col min="6375" max="6375" width="70.44140625" style="13" customWidth="1"/>
    <col min="6376" max="6376" width="16.44140625" style="13" customWidth="1"/>
    <col min="6377" max="6377" width="12.44140625" style="13" customWidth="1"/>
    <col min="6378" max="6378" width="15.44140625" style="13" customWidth="1"/>
    <col min="6379" max="6379" width="0" style="13" hidden="1" customWidth="1"/>
    <col min="6380" max="6380" width="31.33203125" style="13" customWidth="1"/>
    <col min="6381" max="6390" width="0" style="13" hidden="1" customWidth="1"/>
    <col min="6391" max="6391" width="1.6640625" style="13" customWidth="1"/>
    <col min="6392" max="6392" width="15.44140625" style="13" customWidth="1"/>
    <col min="6393" max="6393" width="20.6640625" style="13" customWidth="1"/>
    <col min="6394" max="6395" width="11.44140625" style="13"/>
    <col min="6396" max="6397" width="0" style="13" hidden="1" customWidth="1"/>
    <col min="6398" max="6627" width="11.44140625" style="13"/>
    <col min="6628" max="6628" width="1.33203125" style="13" customWidth="1"/>
    <col min="6629" max="6629" width="23" style="13" customWidth="1"/>
    <col min="6630" max="6630" width="13" style="13" customWidth="1"/>
    <col min="6631" max="6631" width="70.44140625" style="13" customWidth="1"/>
    <col min="6632" max="6632" width="16.44140625" style="13" customWidth="1"/>
    <col min="6633" max="6633" width="12.44140625" style="13" customWidth="1"/>
    <col min="6634" max="6634" width="15.44140625" style="13" customWidth="1"/>
    <col min="6635" max="6635" width="0" style="13" hidden="1" customWidth="1"/>
    <col min="6636" max="6636" width="31.33203125" style="13" customWidth="1"/>
    <col min="6637" max="6646" width="0" style="13" hidden="1" customWidth="1"/>
    <col min="6647" max="6647" width="1.6640625" style="13" customWidth="1"/>
    <col min="6648" max="6648" width="15.44140625" style="13" customWidth="1"/>
    <col min="6649" max="6649" width="20.6640625" style="13" customWidth="1"/>
    <col min="6650" max="6651" width="11.44140625" style="13"/>
    <col min="6652" max="6653" width="0" style="13" hidden="1" customWidth="1"/>
    <col min="6654" max="6883" width="11.44140625" style="13"/>
    <col min="6884" max="6884" width="1.33203125" style="13" customWidth="1"/>
    <col min="6885" max="6885" width="23" style="13" customWidth="1"/>
    <col min="6886" max="6886" width="13" style="13" customWidth="1"/>
    <col min="6887" max="6887" width="70.44140625" style="13" customWidth="1"/>
    <col min="6888" max="6888" width="16.44140625" style="13" customWidth="1"/>
    <col min="6889" max="6889" width="12.44140625" style="13" customWidth="1"/>
    <col min="6890" max="6890" width="15.44140625" style="13" customWidth="1"/>
    <col min="6891" max="6891" width="0" style="13" hidden="1" customWidth="1"/>
    <col min="6892" max="6892" width="31.33203125" style="13" customWidth="1"/>
    <col min="6893" max="6902" width="0" style="13" hidden="1" customWidth="1"/>
    <col min="6903" max="6903" width="1.6640625" style="13" customWidth="1"/>
    <col min="6904" max="6904" width="15.44140625" style="13" customWidth="1"/>
    <col min="6905" max="6905" width="20.6640625" style="13" customWidth="1"/>
    <col min="6906" max="6907" width="11.44140625" style="13"/>
    <col min="6908" max="6909" width="0" style="13" hidden="1" customWidth="1"/>
    <col min="6910" max="7139" width="11.44140625" style="13"/>
    <col min="7140" max="7140" width="1.33203125" style="13" customWidth="1"/>
    <col min="7141" max="7141" width="23" style="13" customWidth="1"/>
    <col min="7142" max="7142" width="13" style="13" customWidth="1"/>
    <col min="7143" max="7143" width="70.44140625" style="13" customWidth="1"/>
    <col min="7144" max="7144" width="16.44140625" style="13" customWidth="1"/>
    <col min="7145" max="7145" width="12.44140625" style="13" customWidth="1"/>
    <col min="7146" max="7146" width="15.44140625" style="13" customWidth="1"/>
    <col min="7147" max="7147" width="0" style="13" hidden="1" customWidth="1"/>
    <col min="7148" max="7148" width="31.33203125" style="13" customWidth="1"/>
    <col min="7149" max="7158" width="0" style="13" hidden="1" customWidth="1"/>
    <col min="7159" max="7159" width="1.6640625" style="13" customWidth="1"/>
    <col min="7160" max="7160" width="15.44140625" style="13" customWidth="1"/>
    <col min="7161" max="7161" width="20.6640625" style="13" customWidth="1"/>
    <col min="7162" max="7163" width="11.44140625" style="13"/>
    <col min="7164" max="7165" width="0" style="13" hidden="1" customWidth="1"/>
    <col min="7166" max="7395" width="11.44140625" style="13"/>
    <col min="7396" max="7396" width="1.33203125" style="13" customWidth="1"/>
    <col min="7397" max="7397" width="23" style="13" customWidth="1"/>
    <col min="7398" max="7398" width="13" style="13" customWidth="1"/>
    <col min="7399" max="7399" width="70.44140625" style="13" customWidth="1"/>
    <col min="7400" max="7400" width="16.44140625" style="13" customWidth="1"/>
    <col min="7401" max="7401" width="12.44140625" style="13" customWidth="1"/>
    <col min="7402" max="7402" width="15.44140625" style="13" customWidth="1"/>
    <col min="7403" max="7403" width="0" style="13" hidden="1" customWidth="1"/>
    <col min="7404" max="7404" width="31.33203125" style="13" customWidth="1"/>
    <col min="7405" max="7414" width="0" style="13" hidden="1" customWidth="1"/>
    <col min="7415" max="7415" width="1.6640625" style="13" customWidth="1"/>
    <col min="7416" max="7416" width="15.44140625" style="13" customWidth="1"/>
    <col min="7417" max="7417" width="20.6640625" style="13" customWidth="1"/>
    <col min="7418" max="7419" width="11.44140625" style="13"/>
    <col min="7420" max="7421" width="0" style="13" hidden="1" customWidth="1"/>
    <col min="7422" max="7651" width="11.44140625" style="13"/>
    <col min="7652" max="7652" width="1.33203125" style="13" customWidth="1"/>
    <col min="7653" max="7653" width="23" style="13" customWidth="1"/>
    <col min="7654" max="7654" width="13" style="13" customWidth="1"/>
    <col min="7655" max="7655" width="70.44140625" style="13" customWidth="1"/>
    <col min="7656" max="7656" width="16.44140625" style="13" customWidth="1"/>
    <col min="7657" max="7657" width="12.44140625" style="13" customWidth="1"/>
    <col min="7658" max="7658" width="15.44140625" style="13" customWidth="1"/>
    <col min="7659" max="7659" width="0" style="13" hidden="1" customWidth="1"/>
    <col min="7660" max="7660" width="31.33203125" style="13" customWidth="1"/>
    <col min="7661" max="7670" width="0" style="13" hidden="1" customWidth="1"/>
    <col min="7671" max="7671" width="1.6640625" style="13" customWidth="1"/>
    <col min="7672" max="7672" width="15.44140625" style="13" customWidth="1"/>
    <col min="7673" max="7673" width="20.6640625" style="13" customWidth="1"/>
    <col min="7674" max="7675" width="11.44140625" style="13"/>
    <col min="7676" max="7677" width="0" style="13" hidden="1" customWidth="1"/>
    <col min="7678" max="7907" width="11.44140625" style="13"/>
    <col min="7908" max="7908" width="1.33203125" style="13" customWidth="1"/>
    <col min="7909" max="7909" width="23" style="13" customWidth="1"/>
    <col min="7910" max="7910" width="13" style="13" customWidth="1"/>
    <col min="7911" max="7911" width="70.44140625" style="13" customWidth="1"/>
    <col min="7912" max="7912" width="16.44140625" style="13" customWidth="1"/>
    <col min="7913" max="7913" width="12.44140625" style="13" customWidth="1"/>
    <col min="7914" max="7914" width="15.44140625" style="13" customWidth="1"/>
    <col min="7915" max="7915" width="0" style="13" hidden="1" customWidth="1"/>
    <col min="7916" max="7916" width="31.33203125" style="13" customWidth="1"/>
    <col min="7917" max="7926" width="0" style="13" hidden="1" customWidth="1"/>
    <col min="7927" max="7927" width="1.6640625" style="13" customWidth="1"/>
    <col min="7928" max="7928" width="15.44140625" style="13" customWidth="1"/>
    <col min="7929" max="7929" width="20.6640625" style="13" customWidth="1"/>
    <col min="7930" max="7931" width="11.44140625" style="13"/>
    <col min="7932" max="7933" width="0" style="13" hidden="1" customWidth="1"/>
    <col min="7934" max="8163" width="11.44140625" style="13"/>
    <col min="8164" max="8164" width="1.33203125" style="13" customWidth="1"/>
    <col min="8165" max="8165" width="23" style="13" customWidth="1"/>
    <col min="8166" max="8166" width="13" style="13" customWidth="1"/>
    <col min="8167" max="8167" width="70.44140625" style="13" customWidth="1"/>
    <col min="8168" max="8168" width="16.44140625" style="13" customWidth="1"/>
    <col min="8169" max="8169" width="12.44140625" style="13" customWidth="1"/>
    <col min="8170" max="8170" width="15.44140625" style="13" customWidth="1"/>
    <col min="8171" max="8171" width="0" style="13" hidden="1" customWidth="1"/>
    <col min="8172" max="8172" width="31.33203125" style="13" customWidth="1"/>
    <col min="8173" max="8182" width="0" style="13" hidden="1" customWidth="1"/>
    <col min="8183" max="8183" width="1.6640625" style="13" customWidth="1"/>
    <col min="8184" max="8184" width="15.44140625" style="13" customWidth="1"/>
    <col min="8185" max="8185" width="20.6640625" style="13" customWidth="1"/>
    <col min="8186" max="8187" width="11.44140625" style="13"/>
    <col min="8188" max="8189" width="0" style="13" hidden="1" customWidth="1"/>
    <col min="8190" max="8419" width="11.44140625" style="13"/>
    <col min="8420" max="8420" width="1.33203125" style="13" customWidth="1"/>
    <col min="8421" max="8421" width="23" style="13" customWidth="1"/>
    <col min="8422" max="8422" width="13" style="13" customWidth="1"/>
    <col min="8423" max="8423" width="70.44140625" style="13" customWidth="1"/>
    <col min="8424" max="8424" width="16.44140625" style="13" customWidth="1"/>
    <col min="8425" max="8425" width="12.44140625" style="13" customWidth="1"/>
    <col min="8426" max="8426" width="15.44140625" style="13" customWidth="1"/>
    <col min="8427" max="8427" width="0" style="13" hidden="1" customWidth="1"/>
    <col min="8428" max="8428" width="31.33203125" style="13" customWidth="1"/>
    <col min="8429" max="8438" width="0" style="13" hidden="1" customWidth="1"/>
    <col min="8439" max="8439" width="1.6640625" style="13" customWidth="1"/>
    <col min="8440" max="8440" width="15.44140625" style="13" customWidth="1"/>
    <col min="8441" max="8441" width="20.6640625" style="13" customWidth="1"/>
    <col min="8442" max="8443" width="11.44140625" style="13"/>
    <col min="8444" max="8445" width="0" style="13" hidden="1" customWidth="1"/>
    <col min="8446" max="8675" width="11.44140625" style="13"/>
    <col min="8676" max="8676" width="1.33203125" style="13" customWidth="1"/>
    <col min="8677" max="8677" width="23" style="13" customWidth="1"/>
    <col min="8678" max="8678" width="13" style="13" customWidth="1"/>
    <col min="8679" max="8679" width="70.44140625" style="13" customWidth="1"/>
    <col min="8680" max="8680" width="16.44140625" style="13" customWidth="1"/>
    <col min="8681" max="8681" width="12.44140625" style="13" customWidth="1"/>
    <col min="8682" max="8682" width="15.44140625" style="13" customWidth="1"/>
    <col min="8683" max="8683" width="0" style="13" hidden="1" customWidth="1"/>
    <col min="8684" max="8684" width="31.33203125" style="13" customWidth="1"/>
    <col min="8685" max="8694" width="0" style="13" hidden="1" customWidth="1"/>
    <col min="8695" max="8695" width="1.6640625" style="13" customWidth="1"/>
    <col min="8696" max="8696" width="15.44140625" style="13" customWidth="1"/>
    <col min="8697" max="8697" width="20.6640625" style="13" customWidth="1"/>
    <col min="8698" max="8699" width="11.44140625" style="13"/>
    <col min="8700" max="8701" width="0" style="13" hidden="1" customWidth="1"/>
    <col min="8702" max="8931" width="11.44140625" style="13"/>
    <col min="8932" max="8932" width="1.33203125" style="13" customWidth="1"/>
    <col min="8933" max="8933" width="23" style="13" customWidth="1"/>
    <col min="8934" max="8934" width="13" style="13" customWidth="1"/>
    <col min="8935" max="8935" width="70.44140625" style="13" customWidth="1"/>
    <col min="8936" max="8936" width="16.44140625" style="13" customWidth="1"/>
    <col min="8937" max="8937" width="12.44140625" style="13" customWidth="1"/>
    <col min="8938" max="8938" width="15.44140625" style="13" customWidth="1"/>
    <col min="8939" max="8939" width="0" style="13" hidden="1" customWidth="1"/>
    <col min="8940" max="8940" width="31.33203125" style="13" customWidth="1"/>
    <col min="8941" max="8950" width="0" style="13" hidden="1" customWidth="1"/>
    <col min="8951" max="8951" width="1.6640625" style="13" customWidth="1"/>
    <col min="8952" max="8952" width="15.44140625" style="13" customWidth="1"/>
    <col min="8953" max="8953" width="20.6640625" style="13" customWidth="1"/>
    <col min="8954" max="8955" width="11.44140625" style="13"/>
    <col min="8956" max="8957" width="0" style="13" hidden="1" customWidth="1"/>
    <col min="8958" max="9187" width="11.44140625" style="13"/>
    <col min="9188" max="9188" width="1.33203125" style="13" customWidth="1"/>
    <col min="9189" max="9189" width="23" style="13" customWidth="1"/>
    <col min="9190" max="9190" width="13" style="13" customWidth="1"/>
    <col min="9191" max="9191" width="70.44140625" style="13" customWidth="1"/>
    <col min="9192" max="9192" width="16.44140625" style="13" customWidth="1"/>
    <col min="9193" max="9193" width="12.44140625" style="13" customWidth="1"/>
    <col min="9194" max="9194" width="15.44140625" style="13" customWidth="1"/>
    <col min="9195" max="9195" width="0" style="13" hidden="1" customWidth="1"/>
    <col min="9196" max="9196" width="31.33203125" style="13" customWidth="1"/>
    <col min="9197" max="9206" width="0" style="13" hidden="1" customWidth="1"/>
    <col min="9207" max="9207" width="1.6640625" style="13" customWidth="1"/>
    <col min="9208" max="9208" width="15.44140625" style="13" customWidth="1"/>
    <col min="9209" max="9209" width="20.6640625" style="13" customWidth="1"/>
    <col min="9210" max="9211" width="11.44140625" style="13"/>
    <col min="9212" max="9213" width="0" style="13" hidden="1" customWidth="1"/>
    <col min="9214" max="9443" width="11.44140625" style="13"/>
    <col min="9444" max="9444" width="1.33203125" style="13" customWidth="1"/>
    <col min="9445" max="9445" width="23" style="13" customWidth="1"/>
    <col min="9446" max="9446" width="13" style="13" customWidth="1"/>
    <col min="9447" max="9447" width="70.44140625" style="13" customWidth="1"/>
    <col min="9448" max="9448" width="16.44140625" style="13" customWidth="1"/>
    <col min="9449" max="9449" width="12.44140625" style="13" customWidth="1"/>
    <col min="9450" max="9450" width="15.44140625" style="13" customWidth="1"/>
    <col min="9451" max="9451" width="0" style="13" hidden="1" customWidth="1"/>
    <col min="9452" max="9452" width="31.33203125" style="13" customWidth="1"/>
    <col min="9453" max="9462" width="0" style="13" hidden="1" customWidth="1"/>
    <col min="9463" max="9463" width="1.6640625" style="13" customWidth="1"/>
    <col min="9464" max="9464" width="15.44140625" style="13" customWidth="1"/>
    <col min="9465" max="9465" width="20.6640625" style="13" customWidth="1"/>
    <col min="9466" max="9467" width="11.44140625" style="13"/>
    <col min="9468" max="9469" width="0" style="13" hidden="1" customWidth="1"/>
    <col min="9470" max="9699" width="11.44140625" style="13"/>
    <col min="9700" max="9700" width="1.33203125" style="13" customWidth="1"/>
    <col min="9701" max="9701" width="23" style="13" customWidth="1"/>
    <col min="9702" max="9702" width="13" style="13" customWidth="1"/>
    <col min="9703" max="9703" width="70.44140625" style="13" customWidth="1"/>
    <col min="9704" max="9704" width="16.44140625" style="13" customWidth="1"/>
    <col min="9705" max="9705" width="12.44140625" style="13" customWidth="1"/>
    <col min="9706" max="9706" width="15.44140625" style="13" customWidth="1"/>
    <col min="9707" max="9707" width="0" style="13" hidden="1" customWidth="1"/>
    <col min="9708" max="9708" width="31.33203125" style="13" customWidth="1"/>
    <col min="9709" max="9718" width="0" style="13" hidden="1" customWidth="1"/>
    <col min="9719" max="9719" width="1.6640625" style="13" customWidth="1"/>
    <col min="9720" max="9720" width="15.44140625" style="13" customWidth="1"/>
    <col min="9721" max="9721" width="20.6640625" style="13" customWidth="1"/>
    <col min="9722" max="9723" width="11.44140625" style="13"/>
    <col min="9724" max="9725" width="0" style="13" hidden="1" customWidth="1"/>
    <col min="9726" max="9955" width="11.44140625" style="13"/>
    <col min="9956" max="9956" width="1.33203125" style="13" customWidth="1"/>
    <col min="9957" max="9957" width="23" style="13" customWidth="1"/>
    <col min="9958" max="9958" width="13" style="13" customWidth="1"/>
    <col min="9959" max="9959" width="70.44140625" style="13" customWidth="1"/>
    <col min="9960" max="9960" width="16.44140625" style="13" customWidth="1"/>
    <col min="9961" max="9961" width="12.44140625" style="13" customWidth="1"/>
    <col min="9962" max="9962" width="15.44140625" style="13" customWidth="1"/>
    <col min="9963" max="9963" width="0" style="13" hidden="1" customWidth="1"/>
    <col min="9964" max="9964" width="31.33203125" style="13" customWidth="1"/>
    <col min="9965" max="9974" width="0" style="13" hidden="1" customWidth="1"/>
    <col min="9975" max="9975" width="1.6640625" style="13" customWidth="1"/>
    <col min="9976" max="9976" width="15.44140625" style="13" customWidth="1"/>
    <col min="9977" max="9977" width="20.6640625" style="13" customWidth="1"/>
    <col min="9978" max="9979" width="11.44140625" style="13"/>
    <col min="9980" max="9981" width="0" style="13" hidden="1" customWidth="1"/>
    <col min="9982" max="10211" width="11.44140625" style="13"/>
    <col min="10212" max="10212" width="1.33203125" style="13" customWidth="1"/>
    <col min="10213" max="10213" width="23" style="13" customWidth="1"/>
    <col min="10214" max="10214" width="13" style="13" customWidth="1"/>
    <col min="10215" max="10215" width="70.44140625" style="13" customWidth="1"/>
    <col min="10216" max="10216" width="16.44140625" style="13" customWidth="1"/>
    <col min="10217" max="10217" width="12.44140625" style="13" customWidth="1"/>
    <col min="10218" max="10218" width="15.44140625" style="13" customWidth="1"/>
    <col min="10219" max="10219" width="0" style="13" hidden="1" customWidth="1"/>
    <col min="10220" max="10220" width="31.33203125" style="13" customWidth="1"/>
    <col min="10221" max="10230" width="0" style="13" hidden="1" customWidth="1"/>
    <col min="10231" max="10231" width="1.6640625" style="13" customWidth="1"/>
    <col min="10232" max="10232" width="15.44140625" style="13" customWidth="1"/>
    <col min="10233" max="10233" width="20.6640625" style="13" customWidth="1"/>
    <col min="10234" max="10235" width="11.44140625" style="13"/>
    <col min="10236" max="10237" width="0" style="13" hidden="1" customWidth="1"/>
    <col min="10238" max="10467" width="11.44140625" style="13"/>
    <col min="10468" max="10468" width="1.33203125" style="13" customWidth="1"/>
    <col min="10469" max="10469" width="23" style="13" customWidth="1"/>
    <col min="10470" max="10470" width="13" style="13" customWidth="1"/>
    <col min="10471" max="10471" width="70.44140625" style="13" customWidth="1"/>
    <col min="10472" max="10472" width="16.44140625" style="13" customWidth="1"/>
    <col min="10473" max="10473" width="12.44140625" style="13" customWidth="1"/>
    <col min="10474" max="10474" width="15.44140625" style="13" customWidth="1"/>
    <col min="10475" max="10475" width="0" style="13" hidden="1" customWidth="1"/>
    <col min="10476" max="10476" width="31.33203125" style="13" customWidth="1"/>
    <col min="10477" max="10486" width="0" style="13" hidden="1" customWidth="1"/>
    <col min="10487" max="10487" width="1.6640625" style="13" customWidth="1"/>
    <col min="10488" max="10488" width="15.44140625" style="13" customWidth="1"/>
    <col min="10489" max="10489" width="20.6640625" style="13" customWidth="1"/>
    <col min="10490" max="10491" width="11.44140625" style="13"/>
    <col min="10492" max="10493" width="0" style="13" hidden="1" customWidth="1"/>
    <col min="10494" max="10723" width="11.44140625" style="13"/>
    <col min="10724" max="10724" width="1.33203125" style="13" customWidth="1"/>
    <col min="10725" max="10725" width="23" style="13" customWidth="1"/>
    <col min="10726" max="10726" width="13" style="13" customWidth="1"/>
    <col min="10727" max="10727" width="70.44140625" style="13" customWidth="1"/>
    <col min="10728" max="10728" width="16.44140625" style="13" customWidth="1"/>
    <col min="10729" max="10729" width="12.44140625" style="13" customWidth="1"/>
    <col min="10730" max="10730" width="15.44140625" style="13" customWidth="1"/>
    <col min="10731" max="10731" width="0" style="13" hidden="1" customWidth="1"/>
    <col min="10732" max="10732" width="31.33203125" style="13" customWidth="1"/>
    <col min="10733" max="10742" width="0" style="13" hidden="1" customWidth="1"/>
    <col min="10743" max="10743" width="1.6640625" style="13" customWidth="1"/>
    <col min="10744" max="10744" width="15.44140625" style="13" customWidth="1"/>
    <col min="10745" max="10745" width="20.6640625" style="13" customWidth="1"/>
    <col min="10746" max="10747" width="11.44140625" style="13"/>
    <col min="10748" max="10749" width="0" style="13" hidden="1" customWidth="1"/>
    <col min="10750" max="10979" width="11.44140625" style="13"/>
    <col min="10980" max="10980" width="1.33203125" style="13" customWidth="1"/>
    <col min="10981" max="10981" width="23" style="13" customWidth="1"/>
    <col min="10982" max="10982" width="13" style="13" customWidth="1"/>
    <col min="10983" max="10983" width="70.44140625" style="13" customWidth="1"/>
    <col min="10984" max="10984" width="16.44140625" style="13" customWidth="1"/>
    <col min="10985" max="10985" width="12.44140625" style="13" customWidth="1"/>
    <col min="10986" max="10986" width="15.44140625" style="13" customWidth="1"/>
    <col min="10987" max="10987" width="0" style="13" hidden="1" customWidth="1"/>
    <col min="10988" max="10988" width="31.33203125" style="13" customWidth="1"/>
    <col min="10989" max="10998" width="0" style="13" hidden="1" customWidth="1"/>
    <col min="10999" max="10999" width="1.6640625" style="13" customWidth="1"/>
    <col min="11000" max="11000" width="15.44140625" style="13" customWidth="1"/>
    <col min="11001" max="11001" width="20.6640625" style="13" customWidth="1"/>
    <col min="11002" max="11003" width="11.44140625" style="13"/>
    <col min="11004" max="11005" width="0" style="13" hidden="1" customWidth="1"/>
    <col min="11006" max="11235" width="11.44140625" style="13"/>
    <col min="11236" max="11236" width="1.33203125" style="13" customWidth="1"/>
    <col min="11237" max="11237" width="23" style="13" customWidth="1"/>
    <col min="11238" max="11238" width="13" style="13" customWidth="1"/>
    <col min="11239" max="11239" width="70.44140625" style="13" customWidth="1"/>
    <col min="11240" max="11240" width="16.44140625" style="13" customWidth="1"/>
    <col min="11241" max="11241" width="12.44140625" style="13" customWidth="1"/>
    <col min="11242" max="11242" width="15.44140625" style="13" customWidth="1"/>
    <col min="11243" max="11243" width="0" style="13" hidden="1" customWidth="1"/>
    <col min="11244" max="11244" width="31.33203125" style="13" customWidth="1"/>
    <col min="11245" max="11254" width="0" style="13" hidden="1" customWidth="1"/>
    <col min="11255" max="11255" width="1.6640625" style="13" customWidth="1"/>
    <col min="11256" max="11256" width="15.44140625" style="13" customWidth="1"/>
    <col min="11257" max="11257" width="20.6640625" style="13" customWidth="1"/>
    <col min="11258" max="11259" width="11.44140625" style="13"/>
    <col min="11260" max="11261" width="0" style="13" hidden="1" customWidth="1"/>
    <col min="11262" max="11491" width="11.44140625" style="13"/>
    <col min="11492" max="11492" width="1.33203125" style="13" customWidth="1"/>
    <col min="11493" max="11493" width="23" style="13" customWidth="1"/>
    <col min="11494" max="11494" width="13" style="13" customWidth="1"/>
    <col min="11495" max="11495" width="70.44140625" style="13" customWidth="1"/>
    <col min="11496" max="11496" width="16.44140625" style="13" customWidth="1"/>
    <col min="11497" max="11497" width="12.44140625" style="13" customWidth="1"/>
    <col min="11498" max="11498" width="15.44140625" style="13" customWidth="1"/>
    <col min="11499" max="11499" width="0" style="13" hidden="1" customWidth="1"/>
    <col min="11500" max="11500" width="31.33203125" style="13" customWidth="1"/>
    <col min="11501" max="11510" width="0" style="13" hidden="1" customWidth="1"/>
    <col min="11511" max="11511" width="1.6640625" style="13" customWidth="1"/>
    <col min="11512" max="11512" width="15.44140625" style="13" customWidth="1"/>
    <col min="11513" max="11513" width="20.6640625" style="13" customWidth="1"/>
    <col min="11514" max="11515" width="11.44140625" style="13"/>
    <col min="11516" max="11517" width="0" style="13" hidden="1" customWidth="1"/>
    <col min="11518" max="11747" width="11.44140625" style="13"/>
    <col min="11748" max="11748" width="1.33203125" style="13" customWidth="1"/>
    <col min="11749" max="11749" width="23" style="13" customWidth="1"/>
    <col min="11750" max="11750" width="13" style="13" customWidth="1"/>
    <col min="11751" max="11751" width="70.44140625" style="13" customWidth="1"/>
    <col min="11752" max="11752" width="16.44140625" style="13" customWidth="1"/>
    <col min="11753" max="11753" width="12.44140625" style="13" customWidth="1"/>
    <col min="11754" max="11754" width="15.44140625" style="13" customWidth="1"/>
    <col min="11755" max="11755" width="0" style="13" hidden="1" customWidth="1"/>
    <col min="11756" max="11756" width="31.33203125" style="13" customWidth="1"/>
    <col min="11757" max="11766" width="0" style="13" hidden="1" customWidth="1"/>
    <col min="11767" max="11767" width="1.6640625" style="13" customWidth="1"/>
    <col min="11768" max="11768" width="15.44140625" style="13" customWidth="1"/>
    <col min="11769" max="11769" width="20.6640625" style="13" customWidth="1"/>
    <col min="11770" max="11771" width="11.44140625" style="13"/>
    <col min="11772" max="11773" width="0" style="13" hidden="1" customWidth="1"/>
    <col min="11774" max="12003" width="11.44140625" style="13"/>
    <col min="12004" max="12004" width="1.33203125" style="13" customWidth="1"/>
    <col min="12005" max="12005" width="23" style="13" customWidth="1"/>
    <col min="12006" max="12006" width="13" style="13" customWidth="1"/>
    <col min="12007" max="12007" width="70.44140625" style="13" customWidth="1"/>
    <col min="12008" max="12008" width="16.44140625" style="13" customWidth="1"/>
    <col min="12009" max="12009" width="12.44140625" style="13" customWidth="1"/>
    <col min="12010" max="12010" width="15.44140625" style="13" customWidth="1"/>
    <col min="12011" max="12011" width="0" style="13" hidden="1" customWidth="1"/>
    <col min="12012" max="12012" width="31.33203125" style="13" customWidth="1"/>
    <col min="12013" max="12022" width="0" style="13" hidden="1" customWidth="1"/>
    <col min="12023" max="12023" width="1.6640625" style="13" customWidth="1"/>
    <col min="12024" max="12024" width="15.44140625" style="13" customWidth="1"/>
    <col min="12025" max="12025" width="20.6640625" style="13" customWidth="1"/>
    <col min="12026" max="12027" width="11.44140625" style="13"/>
    <col min="12028" max="12029" width="0" style="13" hidden="1" customWidth="1"/>
    <col min="12030" max="12259" width="11.44140625" style="13"/>
    <col min="12260" max="12260" width="1.33203125" style="13" customWidth="1"/>
    <col min="12261" max="12261" width="23" style="13" customWidth="1"/>
    <col min="12262" max="12262" width="13" style="13" customWidth="1"/>
    <col min="12263" max="12263" width="70.44140625" style="13" customWidth="1"/>
    <col min="12264" max="12264" width="16.44140625" style="13" customWidth="1"/>
    <col min="12265" max="12265" width="12.44140625" style="13" customWidth="1"/>
    <col min="12266" max="12266" width="15.44140625" style="13" customWidth="1"/>
    <col min="12267" max="12267" width="0" style="13" hidden="1" customWidth="1"/>
    <col min="12268" max="12268" width="31.33203125" style="13" customWidth="1"/>
    <col min="12269" max="12278" width="0" style="13" hidden="1" customWidth="1"/>
    <col min="12279" max="12279" width="1.6640625" style="13" customWidth="1"/>
    <col min="12280" max="12280" width="15.44140625" style="13" customWidth="1"/>
    <col min="12281" max="12281" width="20.6640625" style="13" customWidth="1"/>
    <col min="12282" max="12283" width="11.44140625" style="13"/>
    <col min="12284" max="12285" width="0" style="13" hidden="1" customWidth="1"/>
    <col min="12286" max="12515" width="11.44140625" style="13"/>
    <col min="12516" max="12516" width="1.33203125" style="13" customWidth="1"/>
    <col min="12517" max="12517" width="23" style="13" customWidth="1"/>
    <col min="12518" max="12518" width="13" style="13" customWidth="1"/>
    <col min="12519" max="12519" width="70.44140625" style="13" customWidth="1"/>
    <col min="12520" max="12520" width="16.44140625" style="13" customWidth="1"/>
    <col min="12521" max="12521" width="12.44140625" style="13" customWidth="1"/>
    <col min="12522" max="12522" width="15.44140625" style="13" customWidth="1"/>
    <col min="12523" max="12523" width="0" style="13" hidden="1" customWidth="1"/>
    <col min="12524" max="12524" width="31.33203125" style="13" customWidth="1"/>
    <col min="12525" max="12534" width="0" style="13" hidden="1" customWidth="1"/>
    <col min="12535" max="12535" width="1.6640625" style="13" customWidth="1"/>
    <col min="12536" max="12536" width="15.44140625" style="13" customWidth="1"/>
    <col min="12537" max="12537" width="20.6640625" style="13" customWidth="1"/>
    <col min="12538" max="12539" width="11.44140625" style="13"/>
    <col min="12540" max="12541" width="0" style="13" hidden="1" customWidth="1"/>
    <col min="12542" max="12771" width="11.44140625" style="13"/>
    <col min="12772" max="12772" width="1.33203125" style="13" customWidth="1"/>
    <col min="12773" max="12773" width="23" style="13" customWidth="1"/>
    <col min="12774" max="12774" width="13" style="13" customWidth="1"/>
    <col min="12775" max="12775" width="70.44140625" style="13" customWidth="1"/>
    <col min="12776" max="12776" width="16.44140625" style="13" customWidth="1"/>
    <col min="12777" max="12777" width="12.44140625" style="13" customWidth="1"/>
    <col min="12778" max="12778" width="15.44140625" style="13" customWidth="1"/>
    <col min="12779" max="12779" width="0" style="13" hidden="1" customWidth="1"/>
    <col min="12780" max="12780" width="31.33203125" style="13" customWidth="1"/>
    <col min="12781" max="12790" width="0" style="13" hidden="1" customWidth="1"/>
    <col min="12791" max="12791" width="1.6640625" style="13" customWidth="1"/>
    <col min="12792" max="12792" width="15.44140625" style="13" customWidth="1"/>
    <col min="12793" max="12793" width="20.6640625" style="13" customWidth="1"/>
    <col min="12794" max="12795" width="11.44140625" style="13"/>
    <col min="12796" max="12797" width="0" style="13" hidden="1" customWidth="1"/>
    <col min="12798" max="13027" width="11.44140625" style="13"/>
    <col min="13028" max="13028" width="1.33203125" style="13" customWidth="1"/>
    <col min="13029" max="13029" width="23" style="13" customWidth="1"/>
    <col min="13030" max="13030" width="13" style="13" customWidth="1"/>
    <col min="13031" max="13031" width="70.44140625" style="13" customWidth="1"/>
    <col min="13032" max="13032" width="16.44140625" style="13" customWidth="1"/>
    <col min="13033" max="13033" width="12.44140625" style="13" customWidth="1"/>
    <col min="13034" max="13034" width="15.44140625" style="13" customWidth="1"/>
    <col min="13035" max="13035" width="0" style="13" hidden="1" customWidth="1"/>
    <col min="13036" max="13036" width="31.33203125" style="13" customWidth="1"/>
    <col min="13037" max="13046" width="0" style="13" hidden="1" customWidth="1"/>
    <col min="13047" max="13047" width="1.6640625" style="13" customWidth="1"/>
    <col min="13048" max="13048" width="15.44140625" style="13" customWidth="1"/>
    <col min="13049" max="13049" width="20.6640625" style="13" customWidth="1"/>
    <col min="13050" max="13051" width="11.44140625" style="13"/>
    <col min="13052" max="13053" width="0" style="13" hidden="1" customWidth="1"/>
    <col min="13054" max="13283" width="11.44140625" style="13"/>
    <col min="13284" max="13284" width="1.33203125" style="13" customWidth="1"/>
    <col min="13285" max="13285" width="23" style="13" customWidth="1"/>
    <col min="13286" max="13286" width="13" style="13" customWidth="1"/>
    <col min="13287" max="13287" width="70.44140625" style="13" customWidth="1"/>
    <col min="13288" max="13288" width="16.44140625" style="13" customWidth="1"/>
    <col min="13289" max="13289" width="12.44140625" style="13" customWidth="1"/>
    <col min="13290" max="13290" width="15.44140625" style="13" customWidth="1"/>
    <col min="13291" max="13291" width="0" style="13" hidden="1" customWidth="1"/>
    <col min="13292" max="13292" width="31.33203125" style="13" customWidth="1"/>
    <col min="13293" max="13302" width="0" style="13" hidden="1" customWidth="1"/>
    <col min="13303" max="13303" width="1.6640625" style="13" customWidth="1"/>
    <col min="13304" max="13304" width="15.44140625" style="13" customWidth="1"/>
    <col min="13305" max="13305" width="20.6640625" style="13" customWidth="1"/>
    <col min="13306" max="13307" width="11.44140625" style="13"/>
    <col min="13308" max="13309" width="0" style="13" hidden="1" customWidth="1"/>
    <col min="13310" max="13539" width="11.44140625" style="13"/>
    <col min="13540" max="13540" width="1.33203125" style="13" customWidth="1"/>
    <col min="13541" max="13541" width="23" style="13" customWidth="1"/>
    <col min="13542" max="13542" width="13" style="13" customWidth="1"/>
    <col min="13543" max="13543" width="70.44140625" style="13" customWidth="1"/>
    <col min="13544" max="13544" width="16.44140625" style="13" customWidth="1"/>
    <col min="13545" max="13545" width="12.44140625" style="13" customWidth="1"/>
    <col min="13546" max="13546" width="15.44140625" style="13" customWidth="1"/>
    <col min="13547" max="13547" width="0" style="13" hidden="1" customWidth="1"/>
    <col min="13548" max="13548" width="31.33203125" style="13" customWidth="1"/>
    <col min="13549" max="13558" width="0" style="13" hidden="1" customWidth="1"/>
    <col min="13559" max="13559" width="1.6640625" style="13" customWidth="1"/>
    <col min="13560" max="13560" width="15.44140625" style="13" customWidth="1"/>
    <col min="13561" max="13561" width="20.6640625" style="13" customWidth="1"/>
    <col min="13562" max="13563" width="11.44140625" style="13"/>
    <col min="13564" max="13565" width="0" style="13" hidden="1" customWidth="1"/>
    <col min="13566" max="13795" width="11.44140625" style="13"/>
    <col min="13796" max="13796" width="1.33203125" style="13" customWidth="1"/>
    <col min="13797" max="13797" width="23" style="13" customWidth="1"/>
    <col min="13798" max="13798" width="13" style="13" customWidth="1"/>
    <col min="13799" max="13799" width="70.44140625" style="13" customWidth="1"/>
    <col min="13800" max="13800" width="16.44140625" style="13" customWidth="1"/>
    <col min="13801" max="13801" width="12.44140625" style="13" customWidth="1"/>
    <col min="13802" max="13802" width="15.44140625" style="13" customWidth="1"/>
    <col min="13803" max="13803" width="0" style="13" hidden="1" customWidth="1"/>
    <col min="13804" max="13804" width="31.33203125" style="13" customWidth="1"/>
    <col min="13805" max="13814" width="0" style="13" hidden="1" customWidth="1"/>
    <col min="13815" max="13815" width="1.6640625" style="13" customWidth="1"/>
    <col min="13816" max="13816" width="15.44140625" style="13" customWidth="1"/>
    <col min="13817" max="13817" width="20.6640625" style="13" customWidth="1"/>
    <col min="13818" max="13819" width="11.44140625" style="13"/>
    <col min="13820" max="13821" width="0" style="13" hidden="1" customWidth="1"/>
    <col min="13822" max="14051" width="11.44140625" style="13"/>
    <col min="14052" max="14052" width="1.33203125" style="13" customWidth="1"/>
    <col min="14053" max="14053" width="23" style="13" customWidth="1"/>
    <col min="14054" max="14054" width="13" style="13" customWidth="1"/>
    <col min="14055" max="14055" width="70.44140625" style="13" customWidth="1"/>
    <col min="14056" max="14056" width="16.44140625" style="13" customWidth="1"/>
    <col min="14057" max="14057" width="12.44140625" style="13" customWidth="1"/>
    <col min="14058" max="14058" width="15.44140625" style="13" customWidth="1"/>
    <col min="14059" max="14059" width="0" style="13" hidden="1" customWidth="1"/>
    <col min="14060" max="14060" width="31.33203125" style="13" customWidth="1"/>
    <col min="14061" max="14070" width="0" style="13" hidden="1" customWidth="1"/>
    <col min="14071" max="14071" width="1.6640625" style="13" customWidth="1"/>
    <col min="14072" max="14072" width="15.44140625" style="13" customWidth="1"/>
    <col min="14073" max="14073" width="20.6640625" style="13" customWidth="1"/>
    <col min="14074" max="14075" width="11.44140625" style="13"/>
    <col min="14076" max="14077" width="0" style="13" hidden="1" customWidth="1"/>
    <col min="14078" max="14307" width="11.44140625" style="13"/>
    <col min="14308" max="14308" width="1.33203125" style="13" customWidth="1"/>
    <col min="14309" max="14309" width="23" style="13" customWidth="1"/>
    <col min="14310" max="14310" width="13" style="13" customWidth="1"/>
    <col min="14311" max="14311" width="70.44140625" style="13" customWidth="1"/>
    <col min="14312" max="14312" width="16.44140625" style="13" customWidth="1"/>
    <col min="14313" max="14313" width="12.44140625" style="13" customWidth="1"/>
    <col min="14314" max="14314" width="15.44140625" style="13" customWidth="1"/>
    <col min="14315" max="14315" width="0" style="13" hidden="1" customWidth="1"/>
    <col min="14316" max="14316" width="31.33203125" style="13" customWidth="1"/>
    <col min="14317" max="14326" width="0" style="13" hidden="1" customWidth="1"/>
    <col min="14327" max="14327" width="1.6640625" style="13" customWidth="1"/>
    <col min="14328" max="14328" width="15.44140625" style="13" customWidth="1"/>
    <col min="14329" max="14329" width="20.6640625" style="13" customWidth="1"/>
    <col min="14330" max="14331" width="11.44140625" style="13"/>
    <col min="14332" max="14333" width="0" style="13" hidden="1" customWidth="1"/>
    <col min="14334" max="14563" width="11.44140625" style="13"/>
    <col min="14564" max="14564" width="1.33203125" style="13" customWidth="1"/>
    <col min="14565" max="14565" width="23" style="13" customWidth="1"/>
    <col min="14566" max="14566" width="13" style="13" customWidth="1"/>
    <col min="14567" max="14567" width="70.44140625" style="13" customWidth="1"/>
    <col min="14568" max="14568" width="16.44140625" style="13" customWidth="1"/>
    <col min="14569" max="14569" width="12.44140625" style="13" customWidth="1"/>
    <col min="14570" max="14570" width="15.44140625" style="13" customWidth="1"/>
    <col min="14571" max="14571" width="0" style="13" hidden="1" customWidth="1"/>
    <col min="14572" max="14572" width="31.33203125" style="13" customWidth="1"/>
    <col min="14573" max="14582" width="0" style="13" hidden="1" customWidth="1"/>
    <col min="14583" max="14583" width="1.6640625" style="13" customWidth="1"/>
    <col min="14584" max="14584" width="15.44140625" style="13" customWidth="1"/>
    <col min="14585" max="14585" width="20.6640625" style="13" customWidth="1"/>
    <col min="14586" max="14587" width="11.44140625" style="13"/>
    <col min="14588" max="14589" width="0" style="13" hidden="1" customWidth="1"/>
    <col min="14590" max="14819" width="11.44140625" style="13"/>
    <col min="14820" max="14820" width="1.33203125" style="13" customWidth="1"/>
    <col min="14821" max="14821" width="23" style="13" customWidth="1"/>
    <col min="14822" max="14822" width="13" style="13" customWidth="1"/>
    <col min="14823" max="14823" width="70.44140625" style="13" customWidth="1"/>
    <col min="14824" max="14824" width="16.44140625" style="13" customWidth="1"/>
    <col min="14825" max="14825" width="12.44140625" style="13" customWidth="1"/>
    <col min="14826" max="14826" width="15.44140625" style="13" customWidth="1"/>
    <col min="14827" max="14827" width="0" style="13" hidden="1" customWidth="1"/>
    <col min="14828" max="14828" width="31.33203125" style="13" customWidth="1"/>
    <col min="14829" max="14838" width="0" style="13" hidden="1" customWidth="1"/>
    <col min="14839" max="14839" width="1.6640625" style="13" customWidth="1"/>
    <col min="14840" max="14840" width="15.44140625" style="13" customWidth="1"/>
    <col min="14841" max="14841" width="20.6640625" style="13" customWidth="1"/>
    <col min="14842" max="14843" width="11.44140625" style="13"/>
    <col min="14844" max="14845" width="0" style="13" hidden="1" customWidth="1"/>
    <col min="14846" max="15075" width="11.44140625" style="13"/>
    <col min="15076" max="15076" width="1.33203125" style="13" customWidth="1"/>
    <col min="15077" max="15077" width="23" style="13" customWidth="1"/>
    <col min="15078" max="15078" width="13" style="13" customWidth="1"/>
    <col min="15079" max="15079" width="70.44140625" style="13" customWidth="1"/>
    <col min="15080" max="15080" width="16.44140625" style="13" customWidth="1"/>
    <col min="15081" max="15081" width="12.44140625" style="13" customWidth="1"/>
    <col min="15082" max="15082" width="15.44140625" style="13" customWidth="1"/>
    <col min="15083" max="15083" width="0" style="13" hidden="1" customWidth="1"/>
    <col min="15084" max="15084" width="31.33203125" style="13" customWidth="1"/>
    <col min="15085" max="15094" width="0" style="13" hidden="1" customWidth="1"/>
    <col min="15095" max="15095" width="1.6640625" style="13" customWidth="1"/>
    <col min="15096" max="15096" width="15.44140625" style="13" customWidth="1"/>
    <col min="15097" max="15097" width="20.6640625" style="13" customWidth="1"/>
    <col min="15098" max="15099" width="11.44140625" style="13"/>
    <col min="15100" max="15101" width="0" style="13" hidden="1" customWidth="1"/>
    <col min="15102" max="15331" width="11.44140625" style="13"/>
    <col min="15332" max="15332" width="1.33203125" style="13" customWidth="1"/>
    <col min="15333" max="15333" width="23" style="13" customWidth="1"/>
    <col min="15334" max="15334" width="13" style="13" customWidth="1"/>
    <col min="15335" max="15335" width="70.44140625" style="13" customWidth="1"/>
    <col min="15336" max="15336" width="16.44140625" style="13" customWidth="1"/>
    <col min="15337" max="15337" width="12.44140625" style="13" customWidth="1"/>
    <col min="15338" max="15338" width="15.44140625" style="13" customWidth="1"/>
    <col min="15339" max="15339" width="0" style="13" hidden="1" customWidth="1"/>
    <col min="15340" max="15340" width="31.33203125" style="13" customWidth="1"/>
    <col min="15341" max="15350" width="0" style="13" hidden="1" customWidth="1"/>
    <col min="15351" max="15351" width="1.6640625" style="13" customWidth="1"/>
    <col min="15352" max="15352" width="15.44140625" style="13" customWidth="1"/>
    <col min="15353" max="15353" width="20.6640625" style="13" customWidth="1"/>
    <col min="15354" max="15355" width="11.44140625" style="13"/>
    <col min="15356" max="15357" width="0" style="13" hidden="1" customWidth="1"/>
    <col min="15358" max="15587" width="11.44140625" style="13"/>
    <col min="15588" max="15588" width="1.33203125" style="13" customWidth="1"/>
    <col min="15589" max="15589" width="23" style="13" customWidth="1"/>
    <col min="15590" max="15590" width="13" style="13" customWidth="1"/>
    <col min="15591" max="15591" width="70.44140625" style="13" customWidth="1"/>
    <col min="15592" max="15592" width="16.44140625" style="13" customWidth="1"/>
    <col min="15593" max="15593" width="12.44140625" style="13" customWidth="1"/>
    <col min="15594" max="15594" width="15.44140625" style="13" customWidth="1"/>
    <col min="15595" max="15595" width="0" style="13" hidden="1" customWidth="1"/>
    <col min="15596" max="15596" width="31.33203125" style="13" customWidth="1"/>
    <col min="15597" max="15606" width="0" style="13" hidden="1" customWidth="1"/>
    <col min="15607" max="15607" width="1.6640625" style="13" customWidth="1"/>
    <col min="15608" max="15608" width="15.44140625" style="13" customWidth="1"/>
    <col min="15609" max="15609" width="20.6640625" style="13" customWidth="1"/>
    <col min="15610" max="15611" width="11.44140625" style="13"/>
    <col min="15612" max="15613" width="0" style="13" hidden="1" customWidth="1"/>
    <col min="15614" max="15843" width="11.44140625" style="13"/>
    <col min="15844" max="15844" width="1.33203125" style="13" customWidth="1"/>
    <col min="15845" max="15845" width="23" style="13" customWidth="1"/>
    <col min="15846" max="15846" width="13" style="13" customWidth="1"/>
    <col min="15847" max="15847" width="70.44140625" style="13" customWidth="1"/>
    <col min="15848" max="15848" width="16.44140625" style="13" customWidth="1"/>
    <col min="15849" max="15849" width="12.44140625" style="13" customWidth="1"/>
    <col min="15850" max="15850" width="15.44140625" style="13" customWidth="1"/>
    <col min="15851" max="15851" width="0" style="13" hidden="1" customWidth="1"/>
    <col min="15852" max="15852" width="31.33203125" style="13" customWidth="1"/>
    <col min="15853" max="15862" width="0" style="13" hidden="1" customWidth="1"/>
    <col min="15863" max="15863" width="1.6640625" style="13" customWidth="1"/>
    <col min="15864" max="15864" width="15.44140625" style="13" customWidth="1"/>
    <col min="15865" max="15865" width="20.6640625" style="13" customWidth="1"/>
    <col min="15866" max="15867" width="11.44140625" style="13"/>
    <col min="15868" max="15869" width="0" style="13" hidden="1" customWidth="1"/>
    <col min="15870" max="16099" width="11.44140625" style="13"/>
    <col min="16100" max="16100" width="1.33203125" style="13" customWidth="1"/>
    <col min="16101" max="16101" width="23" style="13" customWidth="1"/>
    <col min="16102" max="16102" width="13" style="13" customWidth="1"/>
    <col min="16103" max="16103" width="70.44140625" style="13" customWidth="1"/>
    <col min="16104" max="16104" width="16.44140625" style="13" customWidth="1"/>
    <col min="16105" max="16105" width="12.44140625" style="13" customWidth="1"/>
    <col min="16106" max="16106" width="15.44140625" style="13" customWidth="1"/>
    <col min="16107" max="16107" width="0" style="13" hidden="1" customWidth="1"/>
    <col min="16108" max="16108" width="31.33203125" style="13" customWidth="1"/>
    <col min="16109" max="16118" width="0" style="13" hidden="1" customWidth="1"/>
    <col min="16119" max="16119" width="1.6640625" style="13" customWidth="1"/>
    <col min="16120" max="16120" width="15.44140625" style="13" customWidth="1"/>
    <col min="16121" max="16121" width="20.6640625" style="13" customWidth="1"/>
    <col min="16122" max="16123" width="11.44140625" style="13"/>
    <col min="16124" max="16125" width="0" style="13" hidden="1" customWidth="1"/>
    <col min="16126" max="16381" width="11.44140625" style="13"/>
    <col min="16382" max="16384" width="11.44140625" style="13" customWidth="1"/>
  </cols>
  <sheetData>
    <row r="1" spans="2:31" ht="1.5" customHeight="1">
      <c r="B1" s="9"/>
      <c r="C1" s="9"/>
      <c r="D1" s="9"/>
      <c r="E1" s="9"/>
      <c r="F1" s="9"/>
      <c r="G1" s="9"/>
      <c r="H1" s="10"/>
      <c r="I1" s="10"/>
      <c r="J1" s="10"/>
      <c r="M1" s="12"/>
    </row>
    <row r="2" spans="2:31" ht="18" customHeight="1">
      <c r="B2" s="34"/>
      <c r="C2" s="245" t="s">
        <v>176</v>
      </c>
      <c r="D2" s="278"/>
      <c r="E2" s="279" t="s">
        <v>176</v>
      </c>
      <c r="F2" s="278"/>
      <c r="G2" s="279" t="s">
        <v>176</v>
      </c>
      <c r="I2" s="13"/>
      <c r="J2" s="238">
        <f ca="1">+TODAY()</f>
        <v>46148</v>
      </c>
      <c r="K2" s="13"/>
      <c r="M2" s="237"/>
    </row>
    <row r="3" spans="2:31" ht="18" customHeight="1">
      <c r="B3" s="240" t="s">
        <v>2770</v>
      </c>
      <c r="C3" s="267">
        <v>0</v>
      </c>
      <c r="D3" s="280" t="s">
        <v>2777</v>
      </c>
      <c r="E3" s="281">
        <v>0</v>
      </c>
      <c r="F3" s="280" t="s">
        <v>2774</v>
      </c>
      <c r="G3" s="281">
        <v>0</v>
      </c>
      <c r="H3" s="13"/>
      <c r="I3" s="13"/>
      <c r="J3" s="13"/>
      <c r="K3" s="13"/>
      <c r="L3" s="13"/>
    </row>
    <row r="4" spans="2:31" ht="17.25" customHeight="1">
      <c r="B4" s="240" t="s">
        <v>2771</v>
      </c>
      <c r="C4" s="267">
        <v>0</v>
      </c>
      <c r="D4" s="280" t="s">
        <v>2778</v>
      </c>
      <c r="E4" s="281">
        <v>0</v>
      </c>
      <c r="F4" s="280" t="s">
        <v>2775</v>
      </c>
      <c r="G4" s="281">
        <v>0</v>
      </c>
      <c r="I4"/>
      <c r="J4"/>
      <c r="K4" s="13"/>
      <c r="L4" s="13"/>
    </row>
    <row r="5" spans="2:31" ht="17.25" customHeight="1">
      <c r="B5" s="240" t="s">
        <v>2772</v>
      </c>
      <c r="C5" s="268">
        <v>0</v>
      </c>
      <c r="D5" s="280" t="s">
        <v>2779</v>
      </c>
      <c r="E5" s="281">
        <v>0</v>
      </c>
      <c r="F5" s="280" t="s">
        <v>2776</v>
      </c>
      <c r="G5" s="281">
        <v>0</v>
      </c>
      <c r="H5"/>
      <c r="I5"/>
      <c r="J5" s="365" t="s">
        <v>3151</v>
      </c>
      <c r="K5" s="366"/>
      <c r="L5" s="366"/>
      <c r="M5" s="366"/>
      <c r="N5" s="366"/>
      <c r="O5" s="366"/>
      <c r="P5" s="366"/>
      <c r="Q5" s="366"/>
      <c r="R5" s="366"/>
    </row>
    <row r="6" spans="2:31" s="242" customFormat="1" ht="7.5" customHeight="1">
      <c r="B6" s="240"/>
      <c r="C6" s="262"/>
      <c r="D6" s="240"/>
      <c r="E6" s="262"/>
      <c r="F6" s="240"/>
      <c r="G6" s="262"/>
      <c r="H6" s="8"/>
      <c r="I6" s="8"/>
      <c r="J6" s="8"/>
      <c r="K6" s="246"/>
      <c r="L6" s="263"/>
      <c r="Z6" s="315"/>
      <c r="AA6" s="315"/>
      <c r="AC6" s="315"/>
    </row>
    <row r="7" spans="2:31" ht="27" customHeight="1">
      <c r="B7" s="367" t="s">
        <v>2773</v>
      </c>
      <c r="C7" s="368"/>
      <c r="D7" s="368"/>
      <c r="E7" s="368"/>
      <c r="F7" s="368"/>
      <c r="G7" s="368"/>
      <c r="H7" s="368"/>
      <c r="I7" s="368"/>
      <c r="J7" s="369"/>
      <c r="K7" s="264" t="s">
        <v>3150</v>
      </c>
      <c r="L7" s="265"/>
    </row>
    <row r="8" spans="2:31" ht="22.5" customHeight="1">
      <c r="B8" s="370" t="s">
        <v>3110</v>
      </c>
      <c r="C8" s="368"/>
      <c r="D8" s="368"/>
      <c r="E8" s="368"/>
      <c r="F8" s="368"/>
      <c r="G8" s="368"/>
      <c r="H8" s="368"/>
      <c r="I8" s="368"/>
      <c r="J8" s="369"/>
      <c r="K8" s="269" t="s">
        <v>2485</v>
      </c>
      <c r="L8" s="266">
        <f>SUM(L11:L123)</f>
        <v>0</v>
      </c>
    </row>
    <row r="9" spans="2:31" s="242" customFormat="1" ht="3" customHeight="1">
      <c r="B9" s="239"/>
      <c r="C9" s="241"/>
      <c r="D9" s="241"/>
      <c r="E9" s="241"/>
      <c r="G9" s="236"/>
      <c r="H9" s="8"/>
      <c r="I9" s="8"/>
      <c r="J9" s="8"/>
      <c r="K9" s="243"/>
      <c r="L9" s="244"/>
      <c r="Z9" s="315"/>
      <c r="AA9" s="315"/>
      <c r="AC9" s="315"/>
    </row>
    <row r="10" spans="2:31" s="14" customFormat="1" ht="20.25" customHeight="1">
      <c r="B10" s="270" t="s">
        <v>282</v>
      </c>
      <c r="C10" s="270" t="s">
        <v>2536</v>
      </c>
      <c r="D10" s="271" t="s">
        <v>2537</v>
      </c>
      <c r="E10" s="271" t="s">
        <v>78</v>
      </c>
      <c r="F10" s="271" t="s">
        <v>2538</v>
      </c>
      <c r="G10" s="272" t="s">
        <v>177</v>
      </c>
      <c r="H10" s="371" t="s">
        <v>195</v>
      </c>
      <c r="I10" s="371"/>
      <c r="J10" s="371"/>
      <c r="K10" s="371"/>
      <c r="L10" s="271" t="s">
        <v>178</v>
      </c>
      <c r="Z10" s="316"/>
      <c r="AA10" s="316"/>
      <c r="AC10" s="316"/>
      <c r="AD10" s="316"/>
      <c r="AE10" s="317"/>
    </row>
    <row r="11" spans="2:31" ht="15" customHeight="1">
      <c r="B11" s="318"/>
      <c r="C11" s="273"/>
      <c r="D11" s="15">
        <f>IFERROR(VLOOKUP(B11,'TARIFA MASTER'!$B$5:$C$3741,2,0),0)</f>
        <v>0</v>
      </c>
      <c r="E11" s="15">
        <f>IFERROR(VLOOKUP(B11,'TARIFA MASTER'!B10:L3462,3,0),0)</f>
        <v>0</v>
      </c>
      <c r="F11" s="15">
        <f>IFERROR(VLOOKUP(B11,'TARIFA MASTER'!$B$15:$E$3702,4,0),0)</f>
        <v>0</v>
      </c>
      <c r="G11" s="274">
        <f>IFERROR(VLOOKUP(B11,'TARIFA MASTER'!$B$5:$L$4699,11,0),0)</f>
        <v>0</v>
      </c>
      <c r="H11" s="361">
        <f>IFERROR(VLOOKUP(B11,'TARIFA MASTER'!$B$5:$J$3754,5,0),0)</f>
        <v>0</v>
      </c>
      <c r="I11" s="361"/>
      <c r="J11" s="361"/>
      <c r="K11" s="16">
        <f>IFERROR(VLOOKUP(B11,'TARIFA MASTER'!$B$5:$G$3752,6,0),0)</f>
        <v>0</v>
      </c>
      <c r="L11" s="17">
        <f t="shared" ref="L11:L92" si="0">+G11*C11</f>
        <v>0</v>
      </c>
      <c r="M11" s="18">
        <f>IFERROR(VLOOKUP(B11,[2]PESOS!A$2:D$3072,4,0),0)</f>
        <v>0</v>
      </c>
      <c r="N11" s="19">
        <f t="shared" ref="N11:N92" si="1">+M11*C11</f>
        <v>0</v>
      </c>
    </row>
    <row r="12" spans="2:31" ht="15" customHeight="1">
      <c r="B12" s="294"/>
      <c r="C12" s="273"/>
      <c r="D12" s="15">
        <f>IFERROR(VLOOKUP(B12,'TARIFA MASTER'!$B$5:$C$3741,2,0),0)</f>
        <v>0</v>
      </c>
      <c r="E12" s="15">
        <f>IFERROR(VLOOKUP(B12,'TARIFA MASTER'!B11:L3463,3,0),0)</f>
        <v>0</v>
      </c>
      <c r="F12" s="15">
        <f>IFERROR(VLOOKUP(B12,'TARIFA MASTER'!$B$15:$E$3702,4,0),0)</f>
        <v>0</v>
      </c>
      <c r="G12" s="274">
        <f>IFERROR(VLOOKUP(B12,'TARIFA MASTER'!$B$5:$L$4699,11,0),0)</f>
        <v>0</v>
      </c>
      <c r="H12" s="361">
        <f>IFERROR(VLOOKUP(B12,'TARIFA MASTER'!$B$5:$J$3754,5,0),0)</f>
        <v>0</v>
      </c>
      <c r="I12" s="361"/>
      <c r="J12" s="361"/>
      <c r="K12" s="16">
        <f>IFERROR(VLOOKUP(B12,'TARIFA MASTER'!$B$5:$G$3752,6,0),0)</f>
        <v>0</v>
      </c>
      <c r="L12" s="17">
        <f t="shared" si="0"/>
        <v>0</v>
      </c>
      <c r="M12" s="18">
        <f>IFERROR(VLOOKUP(B12,[2]PESOS!A$2:D$3072,4,0),0)</f>
        <v>0</v>
      </c>
      <c r="N12" s="19">
        <f t="shared" si="1"/>
        <v>0</v>
      </c>
    </row>
    <row r="13" spans="2:31" ht="15" customHeight="1">
      <c r="B13" s="294"/>
      <c r="C13" s="273"/>
      <c r="D13" s="15">
        <f>IFERROR(VLOOKUP(B13,'TARIFA MASTER'!$B$5:$C$3741,2,0),0)</f>
        <v>0</v>
      </c>
      <c r="E13" s="15">
        <f>IFERROR(VLOOKUP(B13,'TARIFA MASTER'!B11:L3464,3,0),0)</f>
        <v>0</v>
      </c>
      <c r="F13" s="15">
        <f>IFERROR(VLOOKUP(B13,'TARIFA MASTER'!$B$15:$E$3702,4,0),0)</f>
        <v>0</v>
      </c>
      <c r="G13" s="274">
        <f>IFERROR(VLOOKUP(B13,'TARIFA MASTER'!$B$5:$L$4699,11,0),0)</f>
        <v>0</v>
      </c>
      <c r="H13" s="361">
        <f>IFERROR(VLOOKUP(B13,'TARIFA MASTER'!$B$5:$J$3754,5,0),0)</f>
        <v>0</v>
      </c>
      <c r="I13" s="361"/>
      <c r="J13" s="361"/>
      <c r="K13" s="16">
        <f>IFERROR(VLOOKUP(B13,'TARIFA MASTER'!$B$5:$G$3752,6,0),0)</f>
        <v>0</v>
      </c>
      <c r="L13" s="17">
        <f t="shared" si="0"/>
        <v>0</v>
      </c>
      <c r="M13" s="18">
        <f>IFERROR(VLOOKUP(B13,[2]PESOS!A$2:D$3072,4,0),0)</f>
        <v>0</v>
      </c>
      <c r="N13" s="19">
        <f t="shared" si="1"/>
        <v>0</v>
      </c>
    </row>
    <row r="14" spans="2:31" ht="15" customHeight="1">
      <c r="B14" s="294"/>
      <c r="C14" s="273"/>
      <c r="D14" s="15">
        <f>IFERROR(VLOOKUP(B14,'TARIFA MASTER'!$B$5:$C$3741,2,0),0)</f>
        <v>0</v>
      </c>
      <c r="E14" s="15">
        <f>IFERROR(VLOOKUP(B14,'TARIFA MASTER'!B11:L3465,3,0),0)</f>
        <v>0</v>
      </c>
      <c r="F14" s="15">
        <f>IFERROR(VLOOKUP(B14,'TARIFA MASTER'!$B$15:$E$3702,4,0),0)</f>
        <v>0</v>
      </c>
      <c r="G14" s="274">
        <f>IFERROR(VLOOKUP(B14,'TARIFA MASTER'!$B$5:$L$4699,11,0),0)</f>
        <v>0</v>
      </c>
      <c r="H14" s="361">
        <f>IFERROR(VLOOKUP(B14,'TARIFA MASTER'!$B$5:$J$3754,5,0),0)</f>
        <v>0</v>
      </c>
      <c r="I14" s="361"/>
      <c r="J14" s="361"/>
      <c r="K14" s="16">
        <f>IFERROR(VLOOKUP(B14,'TARIFA MASTER'!$B$5:$G$3752,6,0),0)</f>
        <v>0</v>
      </c>
      <c r="L14" s="17">
        <f t="shared" si="0"/>
        <v>0</v>
      </c>
      <c r="M14" s="18">
        <f>IFERROR(VLOOKUP(B14,[2]PESOS!A$2:D$3072,4,0),0)</f>
        <v>0</v>
      </c>
      <c r="N14" s="19">
        <f t="shared" si="1"/>
        <v>0</v>
      </c>
    </row>
    <row r="15" spans="2:31" ht="15" customHeight="1">
      <c r="B15" s="294"/>
      <c r="C15" s="273"/>
      <c r="D15" s="15">
        <f>IFERROR(VLOOKUP(B15,'TARIFA MASTER'!$B$5:$C$3741,2,0),0)</f>
        <v>0</v>
      </c>
      <c r="E15" s="15">
        <f>IFERROR(VLOOKUP(B15,'TARIFA MASTER'!B11:L3466,3,0),0)</f>
        <v>0</v>
      </c>
      <c r="F15" s="15">
        <f>IFERROR(VLOOKUP(B15,'TARIFA MASTER'!$B$15:$E$3702,4,0),0)</f>
        <v>0</v>
      </c>
      <c r="G15" s="274">
        <f>IFERROR(VLOOKUP(B15,'TARIFA MASTER'!$B$5:$L$4699,11,0),0)</f>
        <v>0</v>
      </c>
      <c r="H15" s="361">
        <f>IFERROR(VLOOKUP(B15,'TARIFA MASTER'!$B$5:$J$3754,5,0),0)</f>
        <v>0</v>
      </c>
      <c r="I15" s="361"/>
      <c r="J15" s="361"/>
      <c r="K15" s="16">
        <f>IFERROR(VLOOKUP(B15,'TARIFA MASTER'!$B$5:$G$3752,6,0),0)</f>
        <v>0</v>
      </c>
      <c r="L15" s="17">
        <f t="shared" si="0"/>
        <v>0</v>
      </c>
      <c r="M15" s="18">
        <f>IFERROR(VLOOKUP(B15,[2]PESOS!A$2:D$3072,4,0),0)</f>
        <v>0</v>
      </c>
      <c r="N15" s="19">
        <f t="shared" si="1"/>
        <v>0</v>
      </c>
    </row>
    <row r="16" spans="2:31" ht="15" customHeight="1">
      <c r="B16" s="294"/>
      <c r="C16" s="273"/>
      <c r="D16" s="15">
        <f>IFERROR(VLOOKUP(B16,'TARIFA MASTER'!$B$5:$C$3741,2,0),0)</f>
        <v>0</v>
      </c>
      <c r="E16" s="15">
        <f>IFERROR(VLOOKUP(B16,'TARIFA MASTER'!B12:L3467,3,0),0)</f>
        <v>0</v>
      </c>
      <c r="F16" s="15">
        <f>IFERROR(VLOOKUP(B16,'TARIFA MASTER'!$B$15:$E$3702,4,0),0)</f>
        <v>0</v>
      </c>
      <c r="G16" s="274">
        <f>IFERROR(VLOOKUP(B16,'TARIFA MASTER'!$B$5:$L$4699,11,0),0)</f>
        <v>0</v>
      </c>
      <c r="H16" s="361">
        <f>IFERROR(VLOOKUP(B16,'TARIFA MASTER'!$B$5:$J$3754,5,0),0)</f>
        <v>0</v>
      </c>
      <c r="I16" s="361"/>
      <c r="J16" s="361"/>
      <c r="K16" s="16">
        <f>IFERROR(VLOOKUP(B16,'TARIFA MASTER'!$B$5:$G$3752,6,0),0)</f>
        <v>0</v>
      </c>
      <c r="L16" s="17">
        <f t="shared" si="0"/>
        <v>0</v>
      </c>
      <c r="M16" s="18">
        <f>IFERROR(VLOOKUP(B16,[2]PESOS!A$2:D$3072,4,0),0)</f>
        <v>0</v>
      </c>
      <c r="N16" s="19">
        <f t="shared" si="1"/>
        <v>0</v>
      </c>
    </row>
    <row r="17" spans="2:14" ht="15" customHeight="1">
      <c r="B17" s="294"/>
      <c r="C17" s="273"/>
      <c r="D17" s="15">
        <f>IFERROR(VLOOKUP(B17,'TARIFA MASTER'!$B$5:$C$3741,2,0),0)</f>
        <v>0</v>
      </c>
      <c r="E17" s="15">
        <f>IFERROR(VLOOKUP(B17,'TARIFA MASTER'!B13:L3471,3,0),0)</f>
        <v>0</v>
      </c>
      <c r="F17" s="15">
        <f>IFERROR(VLOOKUP(B17,'TARIFA MASTER'!$B$15:$E$3702,4,0),0)</f>
        <v>0</v>
      </c>
      <c r="G17" s="274">
        <f>IFERROR(VLOOKUP(B17,'TARIFA MASTER'!$B$5:$L$4699,11,0),0)</f>
        <v>0</v>
      </c>
      <c r="H17" s="361">
        <f>IFERROR(VLOOKUP(B17,'TARIFA MASTER'!$B$5:$J$3754,5,0),0)</f>
        <v>0</v>
      </c>
      <c r="I17" s="361"/>
      <c r="J17" s="361"/>
      <c r="K17" s="16">
        <f>IFERROR(VLOOKUP(B17,'TARIFA MASTER'!$B$5:$G$3752,6,0),0)</f>
        <v>0</v>
      </c>
      <c r="L17" s="17">
        <f t="shared" ref="L17:L84" si="2">+G17*C17</f>
        <v>0</v>
      </c>
      <c r="M17" s="18"/>
      <c r="N17" s="19"/>
    </row>
    <row r="18" spans="2:14" ht="15" customHeight="1">
      <c r="B18" s="294"/>
      <c r="C18" s="273"/>
      <c r="D18" s="15">
        <f>IFERROR(VLOOKUP(B18,'TARIFA MASTER'!$B$5:$C$3741,2,0),0)</f>
        <v>0</v>
      </c>
      <c r="E18" s="15">
        <f>IFERROR(VLOOKUP(B18,'TARIFA MASTER'!B15:L3472,3,0),0)</f>
        <v>0</v>
      </c>
      <c r="F18" s="15">
        <f>IFERROR(VLOOKUP(B18,'TARIFA MASTER'!$B$15:$E$3702,4,0),0)</f>
        <v>0</v>
      </c>
      <c r="G18" s="274">
        <f>IFERROR(VLOOKUP(B18,'TARIFA MASTER'!$B$5:$L$4699,11,0),0)</f>
        <v>0</v>
      </c>
      <c r="H18" s="361">
        <f>IFERROR(VLOOKUP(B18,'TARIFA MASTER'!$B$5:$J$3754,5,0),0)</f>
        <v>0</v>
      </c>
      <c r="I18" s="361"/>
      <c r="J18" s="361"/>
      <c r="K18" s="16">
        <f>IFERROR(VLOOKUP(B18,'TARIFA MASTER'!$B$5:$G$3752,6,0),0)</f>
        <v>0</v>
      </c>
      <c r="L18" s="17">
        <f t="shared" ref="L18:L69" si="3">+G18*C18</f>
        <v>0</v>
      </c>
      <c r="M18" s="18"/>
      <c r="N18" s="19"/>
    </row>
    <row r="19" spans="2:14" ht="15" customHeight="1">
      <c r="B19" s="294"/>
      <c r="C19" s="273"/>
      <c r="D19" s="15">
        <f>IFERROR(VLOOKUP(B19,'TARIFA MASTER'!$B$5:$C$3741,2,0),0)</f>
        <v>0</v>
      </c>
      <c r="E19" s="15">
        <f>IFERROR(VLOOKUP(B19,'TARIFA MASTER'!B15:L3473,3,0),0)</f>
        <v>0</v>
      </c>
      <c r="F19" s="15">
        <f>IFERROR(VLOOKUP(B19,'TARIFA MASTER'!$B$15:$E$3702,4,0),0)</f>
        <v>0</v>
      </c>
      <c r="G19" s="274">
        <f>IFERROR(VLOOKUP(B19,'TARIFA MASTER'!$B$5:$L$4699,11,0),0)</f>
        <v>0</v>
      </c>
      <c r="H19" s="361">
        <f>IFERROR(VLOOKUP(B19,'TARIFA MASTER'!$B$5:$J$3754,5,0),0)</f>
        <v>0</v>
      </c>
      <c r="I19" s="361"/>
      <c r="J19" s="361"/>
      <c r="K19" s="16">
        <f>IFERROR(VLOOKUP(B19,'TARIFA MASTER'!$B$5:$G$3752,6,0),0)</f>
        <v>0</v>
      </c>
      <c r="L19" s="17">
        <f t="shared" si="3"/>
        <v>0</v>
      </c>
      <c r="M19" s="18"/>
      <c r="N19" s="19"/>
    </row>
    <row r="20" spans="2:14" ht="15" customHeight="1">
      <c r="B20" s="294"/>
      <c r="C20" s="273"/>
      <c r="D20" s="15">
        <f>IFERROR(VLOOKUP(B20,'TARIFA MASTER'!$B$5:$C$3741,2,0),0)</f>
        <v>0</v>
      </c>
      <c r="E20" s="15">
        <f>IFERROR(VLOOKUP(B20,'TARIFA MASTER'!B15:L3474,3,0),0)</f>
        <v>0</v>
      </c>
      <c r="F20" s="15">
        <f>IFERROR(VLOOKUP(B20,'TARIFA MASTER'!$B$15:$E$3702,4,0),0)</f>
        <v>0</v>
      </c>
      <c r="G20" s="274">
        <f>IFERROR(VLOOKUP(B20,'TARIFA MASTER'!$B$5:$L$4699,11,0),0)</f>
        <v>0</v>
      </c>
      <c r="H20" s="361">
        <f>IFERROR(VLOOKUP(B20,'TARIFA MASTER'!$B$5:$J$3754,5,0),0)</f>
        <v>0</v>
      </c>
      <c r="I20" s="361"/>
      <c r="J20" s="361"/>
      <c r="K20" s="16">
        <f>IFERROR(VLOOKUP(B20,'TARIFA MASTER'!$B$5:$G$3752,6,0),0)</f>
        <v>0</v>
      </c>
      <c r="L20" s="17">
        <f t="shared" si="3"/>
        <v>0</v>
      </c>
      <c r="M20" s="18"/>
      <c r="N20" s="19"/>
    </row>
    <row r="21" spans="2:14" ht="15" customHeight="1">
      <c r="B21" s="294"/>
      <c r="C21" s="273"/>
      <c r="D21" s="15">
        <f>IFERROR(VLOOKUP(B21,'TARIFA MASTER'!$B$5:$C$3741,2,0),0)</f>
        <v>0</v>
      </c>
      <c r="E21" s="15">
        <f>IFERROR(VLOOKUP(B21,'TARIFA MASTER'!B15:L3475,3,0),0)</f>
        <v>0</v>
      </c>
      <c r="F21" s="15">
        <f>IFERROR(VLOOKUP(B21,'TARIFA MASTER'!$B$15:$E$3702,4,0),0)</f>
        <v>0</v>
      </c>
      <c r="G21" s="274">
        <f>IFERROR(VLOOKUP(B21,'TARIFA MASTER'!$B$5:$L$4699,11,0),0)</f>
        <v>0</v>
      </c>
      <c r="H21" s="361">
        <f>IFERROR(VLOOKUP(B21,'TARIFA MASTER'!$B$5:$J$3754,5,0),0)</f>
        <v>0</v>
      </c>
      <c r="I21" s="361"/>
      <c r="J21" s="361"/>
      <c r="K21" s="16">
        <f>IFERROR(VLOOKUP(B21,'TARIFA MASTER'!$B$5:$G$3752,6,0),0)</f>
        <v>0</v>
      </c>
      <c r="L21" s="17">
        <f t="shared" si="3"/>
        <v>0</v>
      </c>
      <c r="M21" s="18"/>
      <c r="N21" s="19"/>
    </row>
    <row r="22" spans="2:14" ht="15" customHeight="1">
      <c r="B22" s="294"/>
      <c r="C22" s="273"/>
      <c r="D22" s="15">
        <f>IFERROR(VLOOKUP(B22,'TARIFA MASTER'!$B$5:$C$3741,2,0),0)</f>
        <v>0</v>
      </c>
      <c r="E22" s="15">
        <f>IFERROR(VLOOKUP(B22,'TARIFA MASTER'!B15:L3476,3,0),0)</f>
        <v>0</v>
      </c>
      <c r="F22" s="15">
        <f>IFERROR(VLOOKUP(B22,'TARIFA MASTER'!$B$15:$E$3702,4,0),0)</f>
        <v>0</v>
      </c>
      <c r="G22" s="274">
        <f>IFERROR(VLOOKUP(B22,'TARIFA MASTER'!$B$5:$L$4699,11,0),0)</f>
        <v>0</v>
      </c>
      <c r="H22" s="361">
        <f>IFERROR(VLOOKUP(B22,'TARIFA MASTER'!$B$5:$J$3754,5,0),0)</f>
        <v>0</v>
      </c>
      <c r="I22" s="361"/>
      <c r="J22" s="361"/>
      <c r="K22" s="16">
        <f>IFERROR(VLOOKUP(B22,'TARIFA MASTER'!$B$5:$G$3752,6,0),0)</f>
        <v>0</v>
      </c>
      <c r="L22" s="17">
        <f t="shared" si="3"/>
        <v>0</v>
      </c>
      <c r="M22" s="18"/>
      <c r="N22" s="19"/>
    </row>
    <row r="23" spans="2:14" ht="15" customHeight="1">
      <c r="B23" s="294"/>
      <c r="C23" s="273"/>
      <c r="D23" s="15">
        <f>IFERROR(VLOOKUP(B23,'TARIFA MASTER'!$B$5:$C$3741,2,0),0)</f>
        <v>0</v>
      </c>
      <c r="E23" s="15">
        <f>IFERROR(VLOOKUP(B23,'TARIFA MASTER'!B15:L3477,3,0),0)</f>
        <v>0</v>
      </c>
      <c r="F23" s="15">
        <f>IFERROR(VLOOKUP(B23,'TARIFA MASTER'!$B$15:$E$3702,4,0),0)</f>
        <v>0</v>
      </c>
      <c r="G23" s="274">
        <f>IFERROR(VLOOKUP(B23,'TARIFA MASTER'!$B$5:$L$4699,11,0),0)</f>
        <v>0</v>
      </c>
      <c r="H23" s="361">
        <f>IFERROR(VLOOKUP(B23,'TARIFA MASTER'!$B$5:$J$3754,5,0),0)</f>
        <v>0</v>
      </c>
      <c r="I23" s="361"/>
      <c r="J23" s="361"/>
      <c r="K23" s="16">
        <f>IFERROR(VLOOKUP(B23,'TARIFA MASTER'!$B$5:$G$3752,6,0),0)</f>
        <v>0</v>
      </c>
      <c r="L23" s="17">
        <f t="shared" si="3"/>
        <v>0</v>
      </c>
      <c r="M23" s="18"/>
      <c r="N23" s="19"/>
    </row>
    <row r="24" spans="2:14" ht="15" customHeight="1">
      <c r="B24" s="294"/>
      <c r="C24" s="273"/>
      <c r="D24" s="15">
        <f>IFERROR(VLOOKUP(B24,'TARIFA MASTER'!$B$5:$C$3741,2,0),0)</f>
        <v>0</v>
      </c>
      <c r="E24" s="15">
        <f>IFERROR(VLOOKUP(B24,'TARIFA MASTER'!B15:L3477,3,0),0)</f>
        <v>0</v>
      </c>
      <c r="F24" s="15">
        <f>IFERROR(VLOOKUP(B24,'TARIFA MASTER'!$B$15:$E$3702,4,0),0)</f>
        <v>0</v>
      </c>
      <c r="G24" s="274">
        <f>IFERROR(VLOOKUP(B24,'TARIFA MASTER'!$B$5:$L$4699,11,0),0)</f>
        <v>0</v>
      </c>
      <c r="H24" s="361">
        <f>IFERROR(VLOOKUP(B24,'TARIFA MASTER'!$B$5:$J$3754,5,0),0)</f>
        <v>0</v>
      </c>
      <c r="I24" s="361"/>
      <c r="J24" s="361"/>
      <c r="K24" s="16">
        <f>IFERROR(VLOOKUP(B24,'TARIFA MASTER'!$B$5:$G$3752,6,0),0)</f>
        <v>0</v>
      </c>
      <c r="L24" s="17">
        <f t="shared" si="3"/>
        <v>0</v>
      </c>
      <c r="M24" s="18"/>
      <c r="N24" s="19"/>
    </row>
    <row r="25" spans="2:14" ht="15" customHeight="1">
      <c r="B25" s="294"/>
      <c r="C25" s="273"/>
      <c r="D25" s="15">
        <f>IFERROR(VLOOKUP(B25,'TARIFA MASTER'!$B$5:$C$3741,2,0),0)</f>
        <v>0</v>
      </c>
      <c r="E25" s="15">
        <f>IFERROR(VLOOKUP(B25,'TARIFA MASTER'!B15:L3478,3,0),0)</f>
        <v>0</v>
      </c>
      <c r="F25" s="15">
        <f>IFERROR(VLOOKUP(B25,'TARIFA MASTER'!$B$15:$E$3702,4,0),0)</f>
        <v>0</v>
      </c>
      <c r="G25" s="274">
        <f>IFERROR(VLOOKUP(B25,'TARIFA MASTER'!$B$5:$L$4699,11,0),0)</f>
        <v>0</v>
      </c>
      <c r="H25" s="361">
        <f>IFERROR(VLOOKUP(B25,'TARIFA MASTER'!$B$5:$J$3754,5,0),0)</f>
        <v>0</v>
      </c>
      <c r="I25" s="361"/>
      <c r="J25" s="361"/>
      <c r="K25" s="16">
        <f>IFERROR(VLOOKUP(B25,'TARIFA MASTER'!$B$5:$G$3752,6,0),0)</f>
        <v>0</v>
      </c>
      <c r="L25" s="17">
        <f t="shared" si="3"/>
        <v>0</v>
      </c>
      <c r="M25" s="18"/>
      <c r="N25" s="19"/>
    </row>
    <row r="26" spans="2:14" ht="15" customHeight="1">
      <c r="B26" s="294"/>
      <c r="C26" s="273"/>
      <c r="D26" s="15">
        <f>IFERROR(VLOOKUP(B26,'TARIFA MASTER'!$B$5:$C$3741,2,0),0)</f>
        <v>0</v>
      </c>
      <c r="E26" s="15">
        <f>IFERROR(VLOOKUP(B26,'TARIFA MASTER'!B15:L3479,3,0),0)</f>
        <v>0</v>
      </c>
      <c r="F26" s="15">
        <f>IFERROR(VLOOKUP(B26,'TARIFA MASTER'!$B$15:$E$3702,4,0),0)</f>
        <v>0</v>
      </c>
      <c r="G26" s="274">
        <f>IFERROR(VLOOKUP(B26,'TARIFA MASTER'!$B$5:$L$4699,11,0),0)</f>
        <v>0</v>
      </c>
      <c r="H26" s="361">
        <f>IFERROR(VLOOKUP(B26,'TARIFA MASTER'!$B$5:$J$3754,5,0),0)</f>
        <v>0</v>
      </c>
      <c r="I26" s="361"/>
      <c r="J26" s="361"/>
      <c r="K26" s="16">
        <f>IFERROR(VLOOKUP(B26,'TARIFA MASTER'!$B$5:$G$3752,6,0),0)</f>
        <v>0</v>
      </c>
      <c r="L26" s="17">
        <f t="shared" si="3"/>
        <v>0</v>
      </c>
      <c r="M26" s="18"/>
      <c r="N26" s="19"/>
    </row>
    <row r="27" spans="2:14" ht="15" customHeight="1">
      <c r="B27" s="294"/>
      <c r="C27" s="273"/>
      <c r="D27" s="15">
        <f>IFERROR(VLOOKUP(B27,'TARIFA MASTER'!$B$5:$C$3741,2,0),0)</f>
        <v>0</v>
      </c>
      <c r="E27" s="15">
        <f>IFERROR(VLOOKUP(B27,'TARIFA MASTER'!B15:L3479,3,0),0)</f>
        <v>0</v>
      </c>
      <c r="F27" s="15">
        <f>IFERROR(VLOOKUP(B27,'TARIFA MASTER'!$B$15:$E$3702,4,0),0)</f>
        <v>0</v>
      </c>
      <c r="G27" s="274">
        <f>IFERROR(VLOOKUP(B27,'TARIFA MASTER'!$B$5:$L$4699,11,0),0)</f>
        <v>0</v>
      </c>
      <c r="H27" s="361">
        <f>IFERROR(VLOOKUP(B27,'TARIFA MASTER'!$B$5:$J$3754,5,0),0)</f>
        <v>0</v>
      </c>
      <c r="I27" s="361"/>
      <c r="J27" s="361"/>
      <c r="K27" s="16">
        <f>IFERROR(VLOOKUP(B27,'TARIFA MASTER'!$B$5:$G$3752,6,0),0)</f>
        <v>0</v>
      </c>
      <c r="L27" s="17">
        <f t="shared" si="3"/>
        <v>0</v>
      </c>
      <c r="M27" s="18"/>
      <c r="N27" s="19"/>
    </row>
    <row r="28" spans="2:14" ht="15" customHeight="1">
      <c r="B28" s="294"/>
      <c r="C28" s="273"/>
      <c r="D28" s="15">
        <f>IFERROR(VLOOKUP(B28,'TARIFA MASTER'!$B$5:$C$3741,2,0),0)</f>
        <v>0</v>
      </c>
      <c r="E28" s="15">
        <f>IFERROR(VLOOKUP(B28,'TARIFA MASTER'!B15:L3480,3,0),0)</f>
        <v>0</v>
      </c>
      <c r="F28" s="15">
        <f>IFERROR(VLOOKUP(B28,'TARIFA MASTER'!$B$15:$E$3702,4,0),0)</f>
        <v>0</v>
      </c>
      <c r="G28" s="274">
        <f>IFERROR(VLOOKUP(B28,'TARIFA MASTER'!$B$5:$L$4699,11,0),0)</f>
        <v>0</v>
      </c>
      <c r="H28" s="361">
        <f>IFERROR(VLOOKUP(B28,'TARIFA MASTER'!$B$5:$J$3754,5,0),0)</f>
        <v>0</v>
      </c>
      <c r="I28" s="361"/>
      <c r="J28" s="361"/>
      <c r="K28" s="16">
        <f>IFERROR(VLOOKUP(B28,'TARIFA MASTER'!$B$5:$G$3752,6,0),0)</f>
        <v>0</v>
      </c>
      <c r="L28" s="17">
        <f t="shared" si="3"/>
        <v>0</v>
      </c>
      <c r="M28" s="18"/>
      <c r="N28" s="19"/>
    </row>
    <row r="29" spans="2:14" ht="15" customHeight="1">
      <c r="B29" s="294"/>
      <c r="C29" s="273"/>
      <c r="D29" s="15">
        <f>IFERROR(VLOOKUP(B29,'TARIFA MASTER'!$B$5:$C$3741,2,0),0)</f>
        <v>0</v>
      </c>
      <c r="E29" s="15">
        <f>IFERROR(VLOOKUP(B29,'TARIFA MASTER'!B15:L3481,3,0),0)</f>
        <v>0</v>
      </c>
      <c r="F29" s="15">
        <f>IFERROR(VLOOKUP(B29,'TARIFA MASTER'!$B$15:$E$3702,4,0),0)</f>
        <v>0</v>
      </c>
      <c r="G29" s="274">
        <f>IFERROR(VLOOKUP(B29,'TARIFA MASTER'!$B$5:$L$4699,11,0),0)</f>
        <v>0</v>
      </c>
      <c r="H29" s="361">
        <f>IFERROR(VLOOKUP(B29,'TARIFA MASTER'!$B$5:$J$3754,5,0),0)</f>
        <v>0</v>
      </c>
      <c r="I29" s="361"/>
      <c r="J29" s="361"/>
      <c r="K29" s="16">
        <f>IFERROR(VLOOKUP(B29,'TARIFA MASTER'!$B$5:$G$3752,6,0),0)</f>
        <v>0</v>
      </c>
      <c r="L29" s="17">
        <f t="shared" si="3"/>
        <v>0</v>
      </c>
      <c r="M29" s="18"/>
      <c r="N29" s="19"/>
    </row>
    <row r="30" spans="2:14" ht="15" customHeight="1">
      <c r="B30" s="294"/>
      <c r="C30" s="273"/>
      <c r="D30" s="15">
        <f>IFERROR(VLOOKUP(B30,'TARIFA MASTER'!$B$5:$C$3741,2,0),0)</f>
        <v>0</v>
      </c>
      <c r="E30" s="15">
        <f>IFERROR(VLOOKUP(B30,'TARIFA MASTER'!B15:L3482,3,0),0)</f>
        <v>0</v>
      </c>
      <c r="F30" s="15">
        <f>IFERROR(VLOOKUP(B30,'TARIFA MASTER'!$B$15:$E$3702,4,0),0)</f>
        <v>0</v>
      </c>
      <c r="G30" s="274">
        <f>IFERROR(VLOOKUP(B30,'TARIFA MASTER'!$B$5:$L$4699,11,0),0)</f>
        <v>0</v>
      </c>
      <c r="H30" s="361">
        <f>IFERROR(VLOOKUP(B30,'TARIFA MASTER'!$B$5:$J$3754,5,0),0)</f>
        <v>0</v>
      </c>
      <c r="I30" s="361"/>
      <c r="J30" s="361"/>
      <c r="K30" s="16">
        <f>IFERROR(VLOOKUP(B30,'TARIFA MASTER'!$B$5:$G$3752,6,0),0)</f>
        <v>0</v>
      </c>
      <c r="L30" s="17">
        <f t="shared" si="3"/>
        <v>0</v>
      </c>
      <c r="M30" s="18"/>
      <c r="N30" s="19"/>
    </row>
    <row r="31" spans="2:14" ht="15" customHeight="1">
      <c r="B31" s="294"/>
      <c r="C31" s="273"/>
      <c r="D31" s="15">
        <f>IFERROR(VLOOKUP(B31,'TARIFA MASTER'!$B$5:$C$3741,2,0),0)</f>
        <v>0</v>
      </c>
      <c r="E31" s="15">
        <f>IFERROR(VLOOKUP(B31,'TARIFA MASTER'!B15:L3483,3,0),0)</f>
        <v>0</v>
      </c>
      <c r="F31" s="15">
        <f>IFERROR(VLOOKUP(B31,'TARIFA MASTER'!$B$15:$E$3702,4,0),0)</f>
        <v>0</v>
      </c>
      <c r="G31" s="274">
        <f>IFERROR(VLOOKUP(B31,'TARIFA MASTER'!$B$5:$L$4699,11,0),0)</f>
        <v>0</v>
      </c>
      <c r="H31" s="361">
        <f>IFERROR(VLOOKUP(B31,'TARIFA MASTER'!$B$5:$J$3754,5,0),0)</f>
        <v>0</v>
      </c>
      <c r="I31" s="361"/>
      <c r="J31" s="361"/>
      <c r="K31" s="16">
        <f>IFERROR(VLOOKUP(B31,'TARIFA MASTER'!$B$5:$G$3752,6,0),0)</f>
        <v>0</v>
      </c>
      <c r="L31" s="17">
        <f t="shared" si="3"/>
        <v>0</v>
      </c>
      <c r="M31" s="18"/>
      <c r="N31" s="19"/>
    </row>
    <row r="32" spans="2:14" ht="15" customHeight="1">
      <c r="B32" s="294"/>
      <c r="C32" s="273"/>
      <c r="D32" s="15">
        <f>IFERROR(VLOOKUP(B32,'TARIFA MASTER'!$B$5:$C$3741,2,0),0)</f>
        <v>0</v>
      </c>
      <c r="E32" s="15">
        <f>IFERROR(VLOOKUP(B32,'TARIFA MASTER'!B15:L3484,3,0),0)</f>
        <v>0</v>
      </c>
      <c r="F32" s="15">
        <f>IFERROR(VLOOKUP(B32,'TARIFA MASTER'!$B$15:$E$3702,4,0),0)</f>
        <v>0</v>
      </c>
      <c r="G32" s="274">
        <f>IFERROR(VLOOKUP(B32,'TARIFA MASTER'!$B$5:$L$4699,11,0),0)</f>
        <v>0</v>
      </c>
      <c r="H32" s="361">
        <f>IFERROR(VLOOKUP(B32,'TARIFA MASTER'!$B$5:$J$3754,5,0),0)</f>
        <v>0</v>
      </c>
      <c r="I32" s="361"/>
      <c r="J32" s="361"/>
      <c r="K32" s="16">
        <f>IFERROR(VLOOKUP(B32,'TARIFA MASTER'!$B$5:$G$3752,6,0),0)</f>
        <v>0</v>
      </c>
      <c r="L32" s="17">
        <f t="shared" si="3"/>
        <v>0</v>
      </c>
      <c r="M32" s="18"/>
      <c r="N32" s="19"/>
    </row>
    <row r="33" spans="2:14" ht="15" customHeight="1">
      <c r="B33" s="294"/>
      <c r="C33" s="273"/>
      <c r="D33" s="15">
        <f>IFERROR(VLOOKUP(B33,'TARIFA MASTER'!$B$5:$C$3741,2,0),0)</f>
        <v>0</v>
      </c>
      <c r="E33" s="15">
        <f>IFERROR(VLOOKUP(B33,'TARIFA MASTER'!B15:L3485,3,0),0)</f>
        <v>0</v>
      </c>
      <c r="F33" s="15">
        <f>IFERROR(VLOOKUP(B33,'TARIFA MASTER'!$B$15:$E$3702,4,0),0)</f>
        <v>0</v>
      </c>
      <c r="G33" s="274">
        <f>IFERROR(VLOOKUP(B33,'TARIFA MASTER'!$B$5:$L$4699,11,0),0)</f>
        <v>0</v>
      </c>
      <c r="H33" s="361">
        <f>IFERROR(VLOOKUP(B33,'TARIFA MASTER'!$B$5:$J$3754,5,0),0)</f>
        <v>0</v>
      </c>
      <c r="I33" s="361"/>
      <c r="J33" s="361"/>
      <c r="K33" s="16">
        <f>IFERROR(VLOOKUP(B33,'TARIFA MASTER'!$B$5:$G$3752,6,0),0)</f>
        <v>0</v>
      </c>
      <c r="L33" s="17">
        <f t="shared" si="3"/>
        <v>0</v>
      </c>
      <c r="M33" s="18"/>
      <c r="N33" s="19"/>
    </row>
    <row r="34" spans="2:14" ht="15" customHeight="1">
      <c r="B34" s="294"/>
      <c r="C34" s="273"/>
      <c r="D34" s="15">
        <f>IFERROR(VLOOKUP(B34,'TARIFA MASTER'!$B$5:$C$3741,2,0),0)</f>
        <v>0</v>
      </c>
      <c r="E34" s="15">
        <f>IFERROR(VLOOKUP(B34,'TARIFA MASTER'!B15:L3486,3,0),0)</f>
        <v>0</v>
      </c>
      <c r="F34" s="15">
        <f>IFERROR(VLOOKUP(B34,'TARIFA MASTER'!$B$15:$E$3702,4,0),0)</f>
        <v>0</v>
      </c>
      <c r="G34" s="274">
        <f>IFERROR(VLOOKUP(B34,'TARIFA MASTER'!$B$5:$L$4699,11,0),0)</f>
        <v>0</v>
      </c>
      <c r="H34" s="361">
        <f>IFERROR(VLOOKUP(B34,'TARIFA MASTER'!$B$5:$J$3754,5,0),0)</f>
        <v>0</v>
      </c>
      <c r="I34" s="361"/>
      <c r="J34" s="361"/>
      <c r="K34" s="16">
        <f>IFERROR(VLOOKUP(B34,'TARIFA MASTER'!$B$5:$G$3752,6,0),0)</f>
        <v>0</v>
      </c>
      <c r="L34" s="17">
        <f t="shared" si="3"/>
        <v>0</v>
      </c>
      <c r="M34" s="18"/>
      <c r="N34" s="19"/>
    </row>
    <row r="35" spans="2:14" ht="15" customHeight="1">
      <c r="B35" s="294"/>
      <c r="C35" s="273"/>
      <c r="D35" s="15">
        <f>IFERROR(VLOOKUP(B35,'TARIFA MASTER'!$B$5:$C$3741,2,0),0)</f>
        <v>0</v>
      </c>
      <c r="E35" s="15">
        <f>IFERROR(VLOOKUP(B35,'TARIFA MASTER'!B15:L3487,3,0),0)</f>
        <v>0</v>
      </c>
      <c r="F35" s="15">
        <f>IFERROR(VLOOKUP(B35,'TARIFA MASTER'!$B$15:$E$3702,4,0),0)</f>
        <v>0</v>
      </c>
      <c r="G35" s="274">
        <f>IFERROR(VLOOKUP(B35,'TARIFA MASTER'!$B$5:$L$4699,11,0),0)</f>
        <v>0</v>
      </c>
      <c r="H35" s="361">
        <f>IFERROR(VLOOKUP(B35,'TARIFA MASTER'!$B$5:$J$3754,5,0),0)</f>
        <v>0</v>
      </c>
      <c r="I35" s="361"/>
      <c r="J35" s="361"/>
      <c r="K35" s="16">
        <f>IFERROR(VLOOKUP(B35,'TARIFA MASTER'!$B$5:$G$3752,6,0),0)</f>
        <v>0</v>
      </c>
      <c r="L35" s="17">
        <f t="shared" si="3"/>
        <v>0</v>
      </c>
      <c r="M35" s="18"/>
      <c r="N35" s="19"/>
    </row>
    <row r="36" spans="2:14" ht="15" customHeight="1">
      <c r="B36" s="294"/>
      <c r="C36" s="273"/>
      <c r="D36" s="15">
        <f>IFERROR(VLOOKUP(B36,'TARIFA MASTER'!$B$5:$C$3741,2,0),0)</f>
        <v>0</v>
      </c>
      <c r="E36" s="15">
        <f>IFERROR(VLOOKUP(B36,'TARIFA MASTER'!B15:L3488,3,0),0)</f>
        <v>0</v>
      </c>
      <c r="F36" s="15">
        <f>IFERROR(VLOOKUP(B36,'TARIFA MASTER'!$B$15:$E$3702,4,0),0)</f>
        <v>0</v>
      </c>
      <c r="G36" s="274">
        <f>IFERROR(VLOOKUP(B36,'TARIFA MASTER'!$B$5:$L$4699,11,0),0)</f>
        <v>0</v>
      </c>
      <c r="H36" s="361">
        <f>IFERROR(VLOOKUP(B36,'TARIFA MASTER'!$B$5:$J$3754,5,0),0)</f>
        <v>0</v>
      </c>
      <c r="I36" s="361"/>
      <c r="J36" s="361"/>
      <c r="K36" s="16">
        <f>IFERROR(VLOOKUP(B36,'TARIFA MASTER'!$B$5:$G$3752,6,0),0)</f>
        <v>0</v>
      </c>
      <c r="L36" s="17">
        <f t="shared" si="3"/>
        <v>0</v>
      </c>
      <c r="M36" s="18"/>
      <c r="N36" s="19"/>
    </row>
    <row r="37" spans="2:14" ht="15" customHeight="1">
      <c r="B37" s="294"/>
      <c r="C37" s="273"/>
      <c r="D37" s="15">
        <f>IFERROR(VLOOKUP(B37,'TARIFA MASTER'!$B$5:$C$3741,2,0),0)</f>
        <v>0</v>
      </c>
      <c r="E37" s="15">
        <f>IFERROR(VLOOKUP(B37,'TARIFA MASTER'!B15:L3489,3,0),0)</f>
        <v>0</v>
      </c>
      <c r="F37" s="15">
        <f>IFERROR(VLOOKUP(B37,'TARIFA MASTER'!$B$15:$E$3702,4,0),0)</f>
        <v>0</v>
      </c>
      <c r="G37" s="274">
        <f>IFERROR(VLOOKUP(B37,'TARIFA MASTER'!$B$5:$L$4699,11,0),0)</f>
        <v>0</v>
      </c>
      <c r="H37" s="361">
        <f>IFERROR(VLOOKUP(B37,'TARIFA MASTER'!$B$5:$J$3754,5,0),0)</f>
        <v>0</v>
      </c>
      <c r="I37" s="361"/>
      <c r="J37" s="361"/>
      <c r="K37" s="16">
        <f>IFERROR(VLOOKUP(B37,'TARIFA MASTER'!$B$5:$G$3752,6,0),0)</f>
        <v>0</v>
      </c>
      <c r="L37" s="17">
        <f t="shared" si="3"/>
        <v>0</v>
      </c>
      <c r="M37" s="18"/>
      <c r="N37" s="19"/>
    </row>
    <row r="38" spans="2:14" ht="15" customHeight="1">
      <c r="B38" s="294"/>
      <c r="C38" s="273"/>
      <c r="D38" s="15">
        <f>IFERROR(VLOOKUP(B38,'TARIFA MASTER'!$B$5:$C$3741,2,0),0)</f>
        <v>0</v>
      </c>
      <c r="E38" s="15">
        <f>IFERROR(VLOOKUP(B38,'TARIFA MASTER'!B15:L3490,3,0),0)</f>
        <v>0</v>
      </c>
      <c r="F38" s="15">
        <f>IFERROR(VLOOKUP(B38,'TARIFA MASTER'!$B$15:$E$3702,4,0),0)</f>
        <v>0</v>
      </c>
      <c r="G38" s="274">
        <f>IFERROR(VLOOKUP(B38,'TARIFA MASTER'!$B$5:$L$4699,11,0),0)</f>
        <v>0</v>
      </c>
      <c r="H38" s="361">
        <f>IFERROR(VLOOKUP(B38,'TARIFA MASTER'!$B$5:$J$3754,5,0),0)</f>
        <v>0</v>
      </c>
      <c r="I38" s="361"/>
      <c r="J38" s="361"/>
      <c r="K38" s="16">
        <f>IFERROR(VLOOKUP(B38,'TARIFA MASTER'!$B$5:$G$3752,6,0),0)</f>
        <v>0</v>
      </c>
      <c r="L38" s="17">
        <f t="shared" si="3"/>
        <v>0</v>
      </c>
      <c r="M38" s="18"/>
      <c r="N38" s="19"/>
    </row>
    <row r="39" spans="2:14" ht="15" customHeight="1">
      <c r="B39" s="294"/>
      <c r="C39" s="273"/>
      <c r="D39" s="15">
        <f>IFERROR(VLOOKUP(B39,'TARIFA MASTER'!$B$5:$C$3741,2,0),0)</f>
        <v>0</v>
      </c>
      <c r="E39" s="15">
        <f>IFERROR(VLOOKUP(B39,'TARIFA MASTER'!B15:L3491,3,0),0)</f>
        <v>0</v>
      </c>
      <c r="F39" s="15">
        <f>IFERROR(VLOOKUP(B39,'TARIFA MASTER'!$B$15:$E$3702,4,0),0)</f>
        <v>0</v>
      </c>
      <c r="G39" s="274">
        <f>IFERROR(VLOOKUP(B39,'TARIFA MASTER'!$B$5:$L$4699,11,0),0)</f>
        <v>0</v>
      </c>
      <c r="H39" s="361">
        <f>IFERROR(VLOOKUP(B39,'TARIFA MASTER'!$B$5:$J$3754,5,0),0)</f>
        <v>0</v>
      </c>
      <c r="I39" s="361"/>
      <c r="J39" s="361"/>
      <c r="K39" s="16">
        <f>IFERROR(VLOOKUP(B39,'TARIFA MASTER'!$B$5:$G$3752,6,0),0)</f>
        <v>0</v>
      </c>
      <c r="L39" s="17">
        <f t="shared" si="3"/>
        <v>0</v>
      </c>
      <c r="M39" s="18"/>
      <c r="N39" s="19"/>
    </row>
    <row r="40" spans="2:14" ht="15" customHeight="1">
      <c r="B40" s="294"/>
      <c r="C40" s="273"/>
      <c r="D40" s="15">
        <f>IFERROR(VLOOKUP(B40,'TARIFA MASTER'!$B$5:$C$3741,2,0),0)</f>
        <v>0</v>
      </c>
      <c r="E40" s="15">
        <f>IFERROR(VLOOKUP(B40,'TARIFA MASTER'!B15:L3492,3,0),0)</f>
        <v>0</v>
      </c>
      <c r="F40" s="15">
        <f>IFERROR(VLOOKUP(B40,'TARIFA MASTER'!$B$15:$E$3702,4,0),0)</f>
        <v>0</v>
      </c>
      <c r="G40" s="274">
        <f>IFERROR(VLOOKUP(B40,'TARIFA MASTER'!$B$5:$L$4699,11,0),0)</f>
        <v>0</v>
      </c>
      <c r="H40" s="361">
        <f>IFERROR(VLOOKUP(B40,'TARIFA MASTER'!$B$5:$J$3754,5,0),0)</f>
        <v>0</v>
      </c>
      <c r="I40" s="361"/>
      <c r="J40" s="361"/>
      <c r="K40" s="16">
        <f>IFERROR(VLOOKUP(B40,'TARIFA MASTER'!$B$5:$G$3752,6,0),0)</f>
        <v>0</v>
      </c>
      <c r="L40" s="17">
        <f t="shared" si="3"/>
        <v>0</v>
      </c>
      <c r="M40" s="18"/>
      <c r="N40" s="19"/>
    </row>
    <row r="41" spans="2:14" ht="15" customHeight="1">
      <c r="B41" s="294"/>
      <c r="C41" s="273"/>
      <c r="D41" s="15">
        <f>IFERROR(VLOOKUP(B41,'TARIFA MASTER'!$B$5:$C$3741,2,0),0)</f>
        <v>0</v>
      </c>
      <c r="E41" s="15">
        <f>IFERROR(VLOOKUP(B41,'TARIFA MASTER'!B15:L3493,3,0),0)</f>
        <v>0</v>
      </c>
      <c r="F41" s="15">
        <f>IFERROR(VLOOKUP(B41,'TARIFA MASTER'!$B$15:$E$3702,4,0),0)</f>
        <v>0</v>
      </c>
      <c r="G41" s="274">
        <f>IFERROR(VLOOKUP(B41,'TARIFA MASTER'!$B$5:$L$4699,11,0),0)</f>
        <v>0</v>
      </c>
      <c r="H41" s="361">
        <f>IFERROR(VLOOKUP(B41,'TARIFA MASTER'!$B$5:$J$3754,5,0),0)</f>
        <v>0</v>
      </c>
      <c r="I41" s="361"/>
      <c r="J41" s="361"/>
      <c r="K41" s="16">
        <f>IFERROR(VLOOKUP(B41,'TARIFA MASTER'!$B$5:$G$3752,6,0),0)</f>
        <v>0</v>
      </c>
      <c r="L41" s="17">
        <f t="shared" si="3"/>
        <v>0</v>
      </c>
      <c r="M41" s="18"/>
      <c r="N41" s="19"/>
    </row>
    <row r="42" spans="2:14" ht="15" customHeight="1">
      <c r="B42" s="294"/>
      <c r="C42" s="273"/>
      <c r="D42" s="15">
        <f>IFERROR(VLOOKUP(B42,'TARIFA MASTER'!$B$5:$C$3741,2,0),0)</f>
        <v>0</v>
      </c>
      <c r="E42" s="15">
        <f>IFERROR(VLOOKUP(B42,'TARIFA MASTER'!B16:L3494,3,0),0)</f>
        <v>0</v>
      </c>
      <c r="F42" s="15">
        <f>IFERROR(VLOOKUP(B42,'TARIFA MASTER'!$B$15:$E$3702,4,0),0)</f>
        <v>0</v>
      </c>
      <c r="G42" s="274">
        <f>IFERROR(VLOOKUP(B42,'TARIFA MASTER'!$B$5:$L$4699,11,0),0)</f>
        <v>0</v>
      </c>
      <c r="H42" s="361">
        <f>IFERROR(VLOOKUP(B42,'TARIFA MASTER'!$B$5:$J$3754,5,0),0)</f>
        <v>0</v>
      </c>
      <c r="I42" s="361"/>
      <c r="J42" s="361"/>
      <c r="K42" s="16">
        <f>IFERROR(VLOOKUP(B42,'TARIFA MASTER'!$B$5:$G$3752,6,0),0)</f>
        <v>0</v>
      </c>
      <c r="L42" s="17">
        <f t="shared" si="3"/>
        <v>0</v>
      </c>
      <c r="M42" s="18"/>
      <c r="N42" s="19"/>
    </row>
    <row r="43" spans="2:14" ht="15" customHeight="1">
      <c r="B43" s="294"/>
      <c r="C43" s="273"/>
      <c r="D43" s="15">
        <f>IFERROR(VLOOKUP(B43,'TARIFA MASTER'!$B$5:$C$3741,2,0),0)</f>
        <v>0</v>
      </c>
      <c r="E43" s="15">
        <f>IFERROR(VLOOKUP(B43,'TARIFA MASTER'!B17:L3495,3,0),0)</f>
        <v>0</v>
      </c>
      <c r="F43" s="15">
        <f>IFERROR(VLOOKUP(B43,'TARIFA MASTER'!$B$15:$E$3702,4,0),0)</f>
        <v>0</v>
      </c>
      <c r="G43" s="274">
        <f>IFERROR(VLOOKUP(B43,'TARIFA MASTER'!$B$5:$L$4699,11,0),0)</f>
        <v>0</v>
      </c>
      <c r="H43" s="361">
        <f>IFERROR(VLOOKUP(B43,'TARIFA MASTER'!$B$5:$J$3754,5,0),0)</f>
        <v>0</v>
      </c>
      <c r="I43" s="361"/>
      <c r="J43" s="361"/>
      <c r="K43" s="16">
        <f>IFERROR(VLOOKUP(B43,'TARIFA MASTER'!$B$5:$G$3752,6,0),0)</f>
        <v>0</v>
      </c>
      <c r="L43" s="17">
        <f t="shared" si="3"/>
        <v>0</v>
      </c>
      <c r="M43" s="18"/>
      <c r="N43" s="19"/>
    </row>
    <row r="44" spans="2:14" ht="15" customHeight="1">
      <c r="B44" s="294"/>
      <c r="C44" s="273"/>
      <c r="D44" s="15">
        <f>IFERROR(VLOOKUP(B44,'TARIFA MASTER'!$B$5:$C$3741,2,0),0)</f>
        <v>0</v>
      </c>
      <c r="E44" s="15">
        <f>IFERROR(VLOOKUP(B44,'TARIFA MASTER'!B18:L3496,3,0),0)</f>
        <v>0</v>
      </c>
      <c r="F44" s="15">
        <f>IFERROR(VLOOKUP(B44,'TARIFA MASTER'!$B$15:$E$3702,4,0),0)</f>
        <v>0</v>
      </c>
      <c r="G44" s="274">
        <f>IFERROR(VLOOKUP(B44,'TARIFA MASTER'!$B$5:$L$4699,11,0),0)</f>
        <v>0</v>
      </c>
      <c r="H44" s="361">
        <f>IFERROR(VLOOKUP(B44,'TARIFA MASTER'!$B$5:$J$3754,5,0),0)</f>
        <v>0</v>
      </c>
      <c r="I44" s="361"/>
      <c r="J44" s="361"/>
      <c r="K44" s="16">
        <f>IFERROR(VLOOKUP(B44,'TARIFA MASTER'!$B$5:$G$3752,6,0),0)</f>
        <v>0</v>
      </c>
      <c r="L44" s="17">
        <f t="shared" si="3"/>
        <v>0</v>
      </c>
      <c r="M44" s="18"/>
      <c r="N44" s="19"/>
    </row>
    <row r="45" spans="2:14" ht="15" customHeight="1">
      <c r="B45" s="294"/>
      <c r="C45" s="273"/>
      <c r="D45" s="15">
        <f>IFERROR(VLOOKUP(B45,'TARIFA MASTER'!$B$5:$C$3741,2,0),0)</f>
        <v>0</v>
      </c>
      <c r="E45" s="15">
        <f>IFERROR(VLOOKUP(B45,'TARIFA MASTER'!B19:L3497,3,0),0)</f>
        <v>0</v>
      </c>
      <c r="F45" s="15">
        <f>IFERROR(VLOOKUP(B45,'TARIFA MASTER'!$B$15:$E$3702,4,0),0)</f>
        <v>0</v>
      </c>
      <c r="G45" s="274">
        <f>IFERROR(VLOOKUP(B45,'TARIFA MASTER'!$B$5:$L$4699,11,0),0)</f>
        <v>0</v>
      </c>
      <c r="H45" s="361">
        <f>IFERROR(VLOOKUP(B45,'TARIFA MASTER'!$B$5:$J$3754,5,0),0)</f>
        <v>0</v>
      </c>
      <c r="I45" s="361"/>
      <c r="J45" s="361"/>
      <c r="K45" s="16">
        <f>IFERROR(VLOOKUP(B45,'TARIFA MASTER'!$B$5:$G$3752,6,0),0)</f>
        <v>0</v>
      </c>
      <c r="L45" s="17">
        <f t="shared" si="3"/>
        <v>0</v>
      </c>
      <c r="M45" s="18"/>
      <c r="N45" s="19"/>
    </row>
    <row r="46" spans="2:14" ht="15" customHeight="1">
      <c r="B46" s="294"/>
      <c r="C46" s="273"/>
      <c r="D46" s="15">
        <f>IFERROR(VLOOKUP(B46,'TARIFA MASTER'!$B$5:$C$3741,2,0),0)</f>
        <v>0</v>
      </c>
      <c r="E46" s="15">
        <f>IFERROR(VLOOKUP(B46,'TARIFA MASTER'!B20:L3498,3,0),0)</f>
        <v>0</v>
      </c>
      <c r="F46" s="15">
        <f>IFERROR(VLOOKUP(B46,'TARIFA MASTER'!$B$15:$E$3702,4,0),0)</f>
        <v>0</v>
      </c>
      <c r="G46" s="274">
        <f>IFERROR(VLOOKUP(B46,'TARIFA MASTER'!$B$5:$L$4699,11,0),0)</f>
        <v>0</v>
      </c>
      <c r="H46" s="361">
        <f>IFERROR(VLOOKUP(B46,'TARIFA MASTER'!$B$5:$J$3754,5,0),0)</f>
        <v>0</v>
      </c>
      <c r="I46" s="361"/>
      <c r="J46" s="361"/>
      <c r="K46" s="16">
        <f>IFERROR(VLOOKUP(B46,'TARIFA MASTER'!$B$5:$G$3752,6,0),0)</f>
        <v>0</v>
      </c>
      <c r="L46" s="17">
        <f t="shared" si="3"/>
        <v>0</v>
      </c>
      <c r="M46" s="18"/>
      <c r="N46" s="19"/>
    </row>
    <row r="47" spans="2:14" ht="15" customHeight="1">
      <c r="B47" s="294"/>
      <c r="C47" s="273"/>
      <c r="D47" s="15">
        <f>IFERROR(VLOOKUP(B47,'TARIFA MASTER'!$B$5:$C$3741,2,0),0)</f>
        <v>0</v>
      </c>
      <c r="E47" s="15">
        <f>IFERROR(VLOOKUP(B47,'TARIFA MASTER'!B21:L3499,3,0),0)</f>
        <v>0</v>
      </c>
      <c r="F47" s="15">
        <f>IFERROR(VLOOKUP(B47,'TARIFA MASTER'!$B$15:$E$3702,4,0),0)</f>
        <v>0</v>
      </c>
      <c r="G47" s="274">
        <f>IFERROR(VLOOKUP(B47,'TARIFA MASTER'!$B$5:$L$4699,11,0),0)</f>
        <v>0</v>
      </c>
      <c r="H47" s="361">
        <f>IFERROR(VLOOKUP(B47,'TARIFA MASTER'!$B$5:$J$3754,5,0),0)</f>
        <v>0</v>
      </c>
      <c r="I47" s="361"/>
      <c r="J47" s="361"/>
      <c r="K47" s="16">
        <f>IFERROR(VLOOKUP(B47,'TARIFA MASTER'!$B$5:$G$3752,6,0),0)</f>
        <v>0</v>
      </c>
      <c r="L47" s="17">
        <f t="shared" si="3"/>
        <v>0</v>
      </c>
      <c r="M47" s="18"/>
      <c r="N47" s="19"/>
    </row>
    <row r="48" spans="2:14" ht="15" customHeight="1">
      <c r="B48" s="294"/>
      <c r="C48" s="273"/>
      <c r="D48" s="15">
        <f>IFERROR(VLOOKUP(B48,'TARIFA MASTER'!$B$5:$C$3741,2,0),0)</f>
        <v>0</v>
      </c>
      <c r="E48" s="15">
        <f>IFERROR(VLOOKUP(B48,'TARIFA MASTER'!B22:L3500,3,0),0)</f>
        <v>0</v>
      </c>
      <c r="F48" s="15">
        <f>IFERROR(VLOOKUP(B48,'TARIFA MASTER'!$B$15:$E$3702,4,0),0)</f>
        <v>0</v>
      </c>
      <c r="G48" s="274">
        <f>IFERROR(VLOOKUP(B48,'TARIFA MASTER'!$B$5:$L$4699,11,0),0)</f>
        <v>0</v>
      </c>
      <c r="H48" s="361">
        <f>IFERROR(VLOOKUP(B48,'TARIFA MASTER'!$B$5:$J$3754,5,0),0)</f>
        <v>0</v>
      </c>
      <c r="I48" s="361"/>
      <c r="J48" s="361"/>
      <c r="K48" s="16">
        <f>IFERROR(VLOOKUP(B48,'TARIFA MASTER'!$B$5:$G$3752,6,0),0)</f>
        <v>0</v>
      </c>
      <c r="L48" s="17">
        <f t="shared" si="3"/>
        <v>0</v>
      </c>
      <c r="M48" s="18"/>
      <c r="N48" s="19"/>
    </row>
    <row r="49" spans="2:14" ht="15" customHeight="1">
      <c r="B49" s="294"/>
      <c r="C49" s="273"/>
      <c r="D49" s="15">
        <f>IFERROR(VLOOKUP(B49,'TARIFA MASTER'!$B$5:$C$3741,2,0),0)</f>
        <v>0</v>
      </c>
      <c r="E49" s="15">
        <f>IFERROR(VLOOKUP(B49,'TARIFA MASTER'!B23:L3501,3,0),0)</f>
        <v>0</v>
      </c>
      <c r="F49" s="15">
        <f>IFERROR(VLOOKUP(B49,'TARIFA MASTER'!$B$15:$E$3702,4,0),0)</f>
        <v>0</v>
      </c>
      <c r="G49" s="274">
        <f>IFERROR(VLOOKUP(B49,'TARIFA MASTER'!$B$5:$L$4699,11,0),0)</f>
        <v>0</v>
      </c>
      <c r="H49" s="361">
        <f>IFERROR(VLOOKUP(B49,'TARIFA MASTER'!$B$5:$J$3754,5,0),0)</f>
        <v>0</v>
      </c>
      <c r="I49" s="361"/>
      <c r="J49" s="361"/>
      <c r="K49" s="16">
        <f>IFERROR(VLOOKUP(B49,'TARIFA MASTER'!$B$5:$G$3752,6,0),0)</f>
        <v>0</v>
      </c>
      <c r="L49" s="17">
        <f t="shared" si="3"/>
        <v>0</v>
      </c>
      <c r="M49" s="18"/>
      <c r="N49" s="19"/>
    </row>
    <row r="50" spans="2:14" ht="15" customHeight="1">
      <c r="B50" s="294"/>
      <c r="C50" s="273"/>
      <c r="D50" s="15">
        <f>IFERROR(VLOOKUP(B50,'TARIFA MASTER'!$B$5:$C$3741,2,0),0)</f>
        <v>0</v>
      </c>
      <c r="E50" s="15">
        <f>IFERROR(VLOOKUP(B50,'TARIFA MASTER'!B24:L3502,3,0),0)</f>
        <v>0</v>
      </c>
      <c r="F50" s="15">
        <f>IFERROR(VLOOKUP(B50,'TARIFA MASTER'!$B$15:$E$3702,4,0),0)</f>
        <v>0</v>
      </c>
      <c r="G50" s="274">
        <f>IFERROR(VLOOKUP(B50,'TARIFA MASTER'!$B$5:$L$4699,11,0),0)</f>
        <v>0</v>
      </c>
      <c r="H50" s="361">
        <f>IFERROR(VLOOKUP(B50,'TARIFA MASTER'!$B$5:$J$3754,5,0),0)</f>
        <v>0</v>
      </c>
      <c r="I50" s="361"/>
      <c r="J50" s="361"/>
      <c r="K50" s="16">
        <f>IFERROR(VLOOKUP(B50,'TARIFA MASTER'!$B$5:$G$3752,6,0),0)</f>
        <v>0</v>
      </c>
      <c r="L50" s="17">
        <f t="shared" si="3"/>
        <v>0</v>
      </c>
      <c r="M50" s="18"/>
      <c r="N50" s="19"/>
    </row>
    <row r="51" spans="2:14" ht="15" customHeight="1">
      <c r="B51" s="294"/>
      <c r="C51" s="273"/>
      <c r="D51" s="15">
        <f>IFERROR(VLOOKUP(B51,'TARIFA MASTER'!$B$5:$C$3741,2,0),0)</f>
        <v>0</v>
      </c>
      <c r="E51" s="15">
        <f>IFERROR(VLOOKUP(B51,'TARIFA MASTER'!B25:L3503,3,0),0)</f>
        <v>0</v>
      </c>
      <c r="F51" s="15">
        <f>IFERROR(VLOOKUP(B51,'TARIFA MASTER'!$B$15:$E$3702,4,0),0)</f>
        <v>0</v>
      </c>
      <c r="G51" s="274">
        <f>IFERROR(VLOOKUP(B51,'TARIFA MASTER'!$B$5:$L$4699,11,0),0)</f>
        <v>0</v>
      </c>
      <c r="H51" s="361">
        <f>IFERROR(VLOOKUP(B51,'TARIFA MASTER'!$B$5:$J$3754,5,0),0)</f>
        <v>0</v>
      </c>
      <c r="I51" s="361"/>
      <c r="J51" s="361"/>
      <c r="K51" s="16">
        <f>IFERROR(VLOOKUP(B51,'TARIFA MASTER'!$B$5:$G$3752,6,0),0)</f>
        <v>0</v>
      </c>
      <c r="L51" s="17">
        <f t="shared" si="3"/>
        <v>0</v>
      </c>
      <c r="M51" s="18"/>
      <c r="N51" s="19"/>
    </row>
    <row r="52" spans="2:14" ht="15" customHeight="1">
      <c r="B52" s="294"/>
      <c r="C52" s="273"/>
      <c r="D52" s="15">
        <f>IFERROR(VLOOKUP(B52,'TARIFA MASTER'!$B$5:$C$3741,2,0),0)</f>
        <v>0</v>
      </c>
      <c r="E52" s="15">
        <f>IFERROR(VLOOKUP(B52,'TARIFA MASTER'!B26:L3504,3,0),0)</f>
        <v>0</v>
      </c>
      <c r="F52" s="15">
        <f>IFERROR(VLOOKUP(B52,'TARIFA MASTER'!$B$15:$E$3702,4,0),0)</f>
        <v>0</v>
      </c>
      <c r="G52" s="274">
        <f>IFERROR(VLOOKUP(B52,'TARIFA MASTER'!$B$5:$L$4699,11,0),0)</f>
        <v>0</v>
      </c>
      <c r="H52" s="361">
        <f>IFERROR(VLOOKUP(B52,'TARIFA MASTER'!$B$5:$J$3754,5,0),0)</f>
        <v>0</v>
      </c>
      <c r="I52" s="361"/>
      <c r="J52" s="361"/>
      <c r="K52" s="16">
        <f>IFERROR(VLOOKUP(B52,'TARIFA MASTER'!$B$5:$G$3752,6,0),0)</f>
        <v>0</v>
      </c>
      <c r="L52" s="17">
        <f t="shared" si="3"/>
        <v>0</v>
      </c>
      <c r="M52" s="18"/>
      <c r="N52" s="19"/>
    </row>
    <row r="53" spans="2:14" ht="15" customHeight="1">
      <c r="B53" s="294"/>
      <c r="C53" s="273"/>
      <c r="D53" s="15">
        <f>IFERROR(VLOOKUP(B53,'TARIFA MASTER'!$B$5:$C$3741,2,0),0)</f>
        <v>0</v>
      </c>
      <c r="E53" s="15">
        <f>IFERROR(VLOOKUP(B53,'TARIFA MASTER'!B27:L3505,3,0),0)</f>
        <v>0</v>
      </c>
      <c r="F53" s="15">
        <f>IFERROR(VLOOKUP(B53,'TARIFA MASTER'!$B$15:$E$3702,4,0),0)</f>
        <v>0</v>
      </c>
      <c r="G53" s="274">
        <f>IFERROR(VLOOKUP(B53,'TARIFA MASTER'!$B$5:$L$4699,11,0),0)</f>
        <v>0</v>
      </c>
      <c r="H53" s="361">
        <f>IFERROR(VLOOKUP(B53,'TARIFA MASTER'!$B$5:$J$3754,5,0),0)</f>
        <v>0</v>
      </c>
      <c r="I53" s="361"/>
      <c r="J53" s="361"/>
      <c r="K53" s="16">
        <f>IFERROR(VLOOKUP(B53,'TARIFA MASTER'!$B$5:$G$3752,6,0),0)</f>
        <v>0</v>
      </c>
      <c r="L53" s="17">
        <f t="shared" si="3"/>
        <v>0</v>
      </c>
      <c r="M53" s="18"/>
      <c r="N53" s="19"/>
    </row>
    <row r="54" spans="2:14" ht="15" customHeight="1">
      <c r="B54" s="294"/>
      <c r="C54" s="273"/>
      <c r="D54" s="15">
        <f>IFERROR(VLOOKUP(B54,'TARIFA MASTER'!$B$5:$C$3741,2,0),0)</f>
        <v>0</v>
      </c>
      <c r="E54" s="15">
        <f>IFERROR(VLOOKUP(B54,'TARIFA MASTER'!B28:L3506,3,0),0)</f>
        <v>0</v>
      </c>
      <c r="F54" s="15">
        <f>IFERROR(VLOOKUP(B54,'TARIFA MASTER'!$B$15:$E$3702,4,0),0)</f>
        <v>0</v>
      </c>
      <c r="G54" s="274">
        <f>IFERROR(VLOOKUP(B54,'TARIFA MASTER'!$B$5:$L$4699,11,0),0)</f>
        <v>0</v>
      </c>
      <c r="H54" s="361">
        <f>IFERROR(VLOOKUP(B54,'TARIFA MASTER'!$B$5:$J$3754,5,0),0)</f>
        <v>0</v>
      </c>
      <c r="I54" s="361"/>
      <c r="J54" s="361"/>
      <c r="K54" s="16">
        <f>IFERROR(VLOOKUP(B54,'TARIFA MASTER'!$B$5:$G$3752,6,0),0)</f>
        <v>0</v>
      </c>
      <c r="L54" s="17">
        <f t="shared" si="3"/>
        <v>0</v>
      </c>
      <c r="M54" s="18"/>
      <c r="N54" s="19"/>
    </row>
    <row r="55" spans="2:14" ht="15" customHeight="1">
      <c r="B55" s="294"/>
      <c r="C55" s="273"/>
      <c r="D55" s="15">
        <f>IFERROR(VLOOKUP(B55,'TARIFA MASTER'!$B$5:$C$3741,2,0),0)</f>
        <v>0</v>
      </c>
      <c r="E55" s="15">
        <f>IFERROR(VLOOKUP(B55,'TARIFA MASTER'!B29:L3507,3,0),0)</f>
        <v>0</v>
      </c>
      <c r="F55" s="15">
        <f>IFERROR(VLOOKUP(B55,'TARIFA MASTER'!$B$15:$E$3702,4,0),0)</f>
        <v>0</v>
      </c>
      <c r="G55" s="274">
        <f>IFERROR(VLOOKUP(B55,'TARIFA MASTER'!$B$5:$L$4699,11,0),0)</f>
        <v>0</v>
      </c>
      <c r="H55" s="361">
        <f>IFERROR(VLOOKUP(B55,'TARIFA MASTER'!$B$5:$J$3754,5,0),0)</f>
        <v>0</v>
      </c>
      <c r="I55" s="361"/>
      <c r="J55" s="361"/>
      <c r="K55" s="16">
        <f>IFERROR(VLOOKUP(B55,'TARIFA MASTER'!$B$5:$G$3752,6,0),0)</f>
        <v>0</v>
      </c>
      <c r="L55" s="17">
        <f t="shared" si="3"/>
        <v>0</v>
      </c>
      <c r="M55" s="18"/>
      <c r="N55" s="19"/>
    </row>
    <row r="56" spans="2:14" ht="15" customHeight="1">
      <c r="B56" s="294"/>
      <c r="C56" s="273"/>
      <c r="D56" s="15">
        <f>IFERROR(VLOOKUP(B56,'TARIFA MASTER'!$B$5:$C$3741,2,0),0)</f>
        <v>0</v>
      </c>
      <c r="E56" s="15">
        <f>IFERROR(VLOOKUP(B56,'TARIFA MASTER'!B30:L3508,3,0),0)</f>
        <v>0</v>
      </c>
      <c r="F56" s="15">
        <f>IFERROR(VLOOKUP(B56,'TARIFA MASTER'!$B$15:$E$3702,4,0),0)</f>
        <v>0</v>
      </c>
      <c r="G56" s="274">
        <f>IFERROR(VLOOKUP(B56,'TARIFA MASTER'!$B$5:$L$4699,11,0),0)</f>
        <v>0</v>
      </c>
      <c r="H56" s="361">
        <f>IFERROR(VLOOKUP(B56,'TARIFA MASTER'!$B$5:$J$3754,5,0),0)</f>
        <v>0</v>
      </c>
      <c r="I56" s="361"/>
      <c r="J56" s="361"/>
      <c r="K56" s="16">
        <f>IFERROR(VLOOKUP(B56,'TARIFA MASTER'!$B$5:$G$3752,6,0),0)</f>
        <v>0</v>
      </c>
      <c r="L56" s="17">
        <f t="shared" si="3"/>
        <v>0</v>
      </c>
      <c r="M56" s="18"/>
      <c r="N56" s="19"/>
    </row>
    <row r="57" spans="2:14" ht="15" customHeight="1">
      <c r="B57" s="294"/>
      <c r="C57" s="273"/>
      <c r="D57" s="15">
        <f>IFERROR(VLOOKUP(B57,'TARIFA MASTER'!$B$5:$C$3741,2,0),0)</f>
        <v>0</v>
      </c>
      <c r="E57" s="15">
        <f>IFERROR(VLOOKUP(B57,'TARIFA MASTER'!B31:L3509,3,0),0)</f>
        <v>0</v>
      </c>
      <c r="F57" s="15">
        <f>IFERROR(VLOOKUP(B57,'TARIFA MASTER'!$B$15:$E$3702,4,0),0)</f>
        <v>0</v>
      </c>
      <c r="G57" s="274">
        <f>IFERROR(VLOOKUP(B57,'TARIFA MASTER'!$B$5:$L$4699,11,0),0)</f>
        <v>0</v>
      </c>
      <c r="H57" s="361">
        <f>IFERROR(VLOOKUP(B57,'TARIFA MASTER'!$B$5:$J$3754,5,0),0)</f>
        <v>0</v>
      </c>
      <c r="I57" s="361"/>
      <c r="J57" s="361"/>
      <c r="K57" s="16">
        <f>IFERROR(VLOOKUP(B57,'TARIFA MASTER'!$B$5:$G$3752,6,0),0)</f>
        <v>0</v>
      </c>
      <c r="L57" s="17">
        <f t="shared" si="3"/>
        <v>0</v>
      </c>
      <c r="M57" s="18"/>
      <c r="N57" s="19"/>
    </row>
    <row r="58" spans="2:14" ht="15" customHeight="1">
      <c r="B58" s="294"/>
      <c r="C58" s="273"/>
      <c r="D58" s="15">
        <f>IFERROR(VLOOKUP(B58,'TARIFA MASTER'!$B$5:$C$3741,2,0),0)</f>
        <v>0</v>
      </c>
      <c r="E58" s="15">
        <f>IFERROR(VLOOKUP(B58,'TARIFA MASTER'!B32:L3510,3,0),0)</f>
        <v>0</v>
      </c>
      <c r="F58" s="15">
        <f>IFERROR(VLOOKUP(B58,'TARIFA MASTER'!$B$15:$E$3702,4,0),0)</f>
        <v>0</v>
      </c>
      <c r="G58" s="274">
        <f>IFERROR(VLOOKUP(B58,'TARIFA MASTER'!$B$5:$L$4699,11,0),0)</f>
        <v>0</v>
      </c>
      <c r="H58" s="361">
        <f>IFERROR(VLOOKUP(B58,'TARIFA MASTER'!$B$5:$J$3754,5,0),0)</f>
        <v>0</v>
      </c>
      <c r="I58" s="361"/>
      <c r="J58" s="361"/>
      <c r="K58" s="16">
        <f>IFERROR(VLOOKUP(B58,'TARIFA MASTER'!$B$5:$G$3752,6,0),0)</f>
        <v>0</v>
      </c>
      <c r="L58" s="17">
        <f t="shared" si="3"/>
        <v>0</v>
      </c>
      <c r="M58" s="18"/>
      <c r="N58" s="19"/>
    </row>
    <row r="59" spans="2:14" ht="15" customHeight="1">
      <c r="B59" s="294"/>
      <c r="C59" s="273"/>
      <c r="D59" s="15">
        <f>IFERROR(VLOOKUP(B59,'TARIFA MASTER'!$B$5:$C$3741,2,0),0)</f>
        <v>0</v>
      </c>
      <c r="E59" s="15">
        <f>IFERROR(VLOOKUP(B59,'TARIFA MASTER'!B34:L3511,3,0),0)</f>
        <v>0</v>
      </c>
      <c r="F59" s="15">
        <f>IFERROR(VLOOKUP(B59,'TARIFA MASTER'!$B$15:$E$3702,4,0),0)</f>
        <v>0</v>
      </c>
      <c r="G59" s="274">
        <f>IFERROR(VLOOKUP(B59,'TARIFA MASTER'!$B$5:$L$4699,11,0),0)</f>
        <v>0</v>
      </c>
      <c r="H59" s="361">
        <f>IFERROR(VLOOKUP(B59,'TARIFA MASTER'!$B$5:$J$3754,5,0),0)</f>
        <v>0</v>
      </c>
      <c r="I59" s="361"/>
      <c r="J59" s="361"/>
      <c r="K59" s="16">
        <f>IFERROR(VLOOKUP(B59,'TARIFA MASTER'!$B$5:$G$3752,6,0),0)</f>
        <v>0</v>
      </c>
      <c r="L59" s="17">
        <f t="shared" si="3"/>
        <v>0</v>
      </c>
      <c r="M59" s="18"/>
      <c r="N59" s="19"/>
    </row>
    <row r="60" spans="2:14" ht="15" customHeight="1">
      <c r="B60" s="294"/>
      <c r="C60" s="273"/>
      <c r="D60" s="15">
        <f>IFERROR(VLOOKUP(B60,'TARIFA MASTER'!$B$5:$C$3741,2,0),0)</f>
        <v>0</v>
      </c>
      <c r="E60" s="15">
        <f>IFERROR(VLOOKUP(B60,'TARIFA MASTER'!B36:L3512,3,0),0)</f>
        <v>0</v>
      </c>
      <c r="F60" s="15">
        <f>IFERROR(VLOOKUP(B60,'TARIFA MASTER'!$B$15:$E$3702,4,0),0)</f>
        <v>0</v>
      </c>
      <c r="G60" s="274">
        <f>IFERROR(VLOOKUP(B60,'TARIFA MASTER'!$B$5:$L$4699,11,0),0)</f>
        <v>0</v>
      </c>
      <c r="H60" s="361">
        <f>IFERROR(VLOOKUP(B60,'TARIFA MASTER'!$B$5:$J$3754,5,0),0)</f>
        <v>0</v>
      </c>
      <c r="I60" s="361"/>
      <c r="J60" s="361"/>
      <c r="K60" s="16">
        <f>IFERROR(VLOOKUP(B60,'TARIFA MASTER'!$B$5:$G$3752,6,0),0)</f>
        <v>0</v>
      </c>
      <c r="L60" s="17">
        <f t="shared" si="3"/>
        <v>0</v>
      </c>
      <c r="M60" s="18"/>
      <c r="N60" s="19"/>
    </row>
    <row r="61" spans="2:14" ht="15" customHeight="1">
      <c r="B61" s="294"/>
      <c r="C61" s="273"/>
      <c r="D61" s="15">
        <f>IFERROR(VLOOKUP(B61,'TARIFA MASTER'!$B$5:$C$3741,2,0),0)</f>
        <v>0</v>
      </c>
      <c r="E61" s="15">
        <f>IFERROR(VLOOKUP(B61,'TARIFA MASTER'!B37:L3513,3,0),0)</f>
        <v>0</v>
      </c>
      <c r="F61" s="15">
        <f>IFERROR(VLOOKUP(B61,'TARIFA MASTER'!$B$15:$E$3702,4,0),0)</f>
        <v>0</v>
      </c>
      <c r="G61" s="274">
        <f>IFERROR(VLOOKUP(B61,'TARIFA MASTER'!$B$5:$L$4699,11,0),0)</f>
        <v>0</v>
      </c>
      <c r="H61" s="361">
        <f>IFERROR(VLOOKUP(B61,'TARIFA MASTER'!$B$5:$J$3754,5,0),0)</f>
        <v>0</v>
      </c>
      <c r="I61" s="361"/>
      <c r="J61" s="361"/>
      <c r="K61" s="16">
        <f>IFERROR(VLOOKUP(B61,'TARIFA MASTER'!$B$5:$G$3752,6,0),0)</f>
        <v>0</v>
      </c>
      <c r="L61" s="17">
        <f t="shared" si="3"/>
        <v>0</v>
      </c>
      <c r="M61" s="18"/>
      <c r="N61" s="19"/>
    </row>
    <row r="62" spans="2:14" ht="15" customHeight="1">
      <c r="B62" s="294"/>
      <c r="C62" s="273"/>
      <c r="D62" s="15">
        <f>IFERROR(VLOOKUP(B62,'TARIFA MASTER'!$B$5:$C$3741,2,0),0)</f>
        <v>0</v>
      </c>
      <c r="E62" s="15">
        <f>IFERROR(VLOOKUP(B62,'TARIFA MASTER'!B38:L3514,3,0),0)</f>
        <v>0</v>
      </c>
      <c r="F62" s="15">
        <f>IFERROR(VLOOKUP(B62,'TARIFA MASTER'!$B$15:$E$3702,4,0),0)</f>
        <v>0</v>
      </c>
      <c r="G62" s="274">
        <f>IFERROR(VLOOKUP(B62,'TARIFA MASTER'!$B$5:$L$4699,11,0),0)</f>
        <v>0</v>
      </c>
      <c r="H62" s="361">
        <f>IFERROR(VLOOKUP(B62,'TARIFA MASTER'!$B$5:$J$3754,5,0),0)</f>
        <v>0</v>
      </c>
      <c r="I62" s="361"/>
      <c r="J62" s="361"/>
      <c r="K62" s="16">
        <f>IFERROR(VLOOKUP(B62,'TARIFA MASTER'!$B$5:$G$3752,6,0),0)</f>
        <v>0</v>
      </c>
      <c r="L62" s="17">
        <f t="shared" si="3"/>
        <v>0</v>
      </c>
      <c r="M62" s="18"/>
      <c r="N62" s="19"/>
    </row>
    <row r="63" spans="2:14" ht="15" customHeight="1">
      <c r="B63" s="294"/>
      <c r="C63" s="273"/>
      <c r="D63" s="15">
        <f>IFERROR(VLOOKUP(B63,'TARIFA MASTER'!$B$5:$C$3741,2,0),0)</f>
        <v>0</v>
      </c>
      <c r="E63" s="15">
        <f>IFERROR(VLOOKUP(B63,'TARIFA MASTER'!B39:L3515,3,0),0)</f>
        <v>0</v>
      </c>
      <c r="F63" s="15">
        <f>IFERROR(VLOOKUP(B63,'TARIFA MASTER'!$B$15:$E$3702,4,0),0)</f>
        <v>0</v>
      </c>
      <c r="G63" s="274">
        <f>IFERROR(VLOOKUP(B63,'TARIFA MASTER'!$B$5:$L$4699,11,0),0)</f>
        <v>0</v>
      </c>
      <c r="H63" s="361">
        <f>IFERROR(VLOOKUP(B63,'TARIFA MASTER'!$B$5:$J$3754,5,0),0)</f>
        <v>0</v>
      </c>
      <c r="I63" s="361"/>
      <c r="J63" s="361"/>
      <c r="K63" s="16">
        <f>IFERROR(VLOOKUP(B63,'TARIFA MASTER'!$B$5:$G$3752,6,0),0)</f>
        <v>0</v>
      </c>
      <c r="L63" s="17">
        <f t="shared" si="3"/>
        <v>0</v>
      </c>
      <c r="M63" s="18"/>
      <c r="N63" s="19"/>
    </row>
    <row r="64" spans="2:14" ht="15" customHeight="1">
      <c r="B64" s="294"/>
      <c r="C64" s="273"/>
      <c r="D64" s="15">
        <f>IFERROR(VLOOKUP(B64,'TARIFA MASTER'!$B$5:$C$3741,2,0),0)</f>
        <v>0</v>
      </c>
      <c r="E64" s="15">
        <f>IFERROR(VLOOKUP(B64,'TARIFA MASTER'!B40:L3516,3,0),0)</f>
        <v>0</v>
      </c>
      <c r="F64" s="15">
        <f>IFERROR(VLOOKUP(B64,'TARIFA MASTER'!$B$15:$E$3702,4,0),0)</f>
        <v>0</v>
      </c>
      <c r="G64" s="274">
        <f>IFERROR(VLOOKUP(B64,'TARIFA MASTER'!$B$5:$L$4699,11,0),0)</f>
        <v>0</v>
      </c>
      <c r="H64" s="361">
        <f>IFERROR(VLOOKUP(B64,'TARIFA MASTER'!$B$5:$J$3754,5,0),0)</f>
        <v>0</v>
      </c>
      <c r="I64" s="361"/>
      <c r="J64" s="361"/>
      <c r="K64" s="16">
        <f>IFERROR(VLOOKUP(B64,'TARIFA MASTER'!$B$5:$G$3752,6,0),0)</f>
        <v>0</v>
      </c>
      <c r="L64" s="17">
        <f t="shared" si="3"/>
        <v>0</v>
      </c>
      <c r="M64" s="18"/>
      <c r="N64" s="19"/>
    </row>
    <row r="65" spans="2:14" ht="15" customHeight="1">
      <c r="B65" s="294"/>
      <c r="C65" s="273"/>
      <c r="D65" s="15">
        <f>IFERROR(VLOOKUP(B65,'TARIFA MASTER'!$B$5:$C$3741,2,0),0)</f>
        <v>0</v>
      </c>
      <c r="E65" s="15">
        <f>IFERROR(VLOOKUP(B65,'TARIFA MASTER'!B41:L3517,3,0),0)</f>
        <v>0</v>
      </c>
      <c r="F65" s="15">
        <f>IFERROR(VLOOKUP(B65,'TARIFA MASTER'!$B$15:$E$3702,4,0),0)</f>
        <v>0</v>
      </c>
      <c r="G65" s="274">
        <f>IFERROR(VLOOKUP(B65,'TARIFA MASTER'!$B$5:$L$4699,11,0),0)</f>
        <v>0</v>
      </c>
      <c r="H65" s="361">
        <f>IFERROR(VLOOKUP(B65,'TARIFA MASTER'!$B$5:$J$3754,5,0),0)</f>
        <v>0</v>
      </c>
      <c r="I65" s="361"/>
      <c r="J65" s="361"/>
      <c r="K65" s="16">
        <f>IFERROR(VLOOKUP(B65,'TARIFA MASTER'!$B$5:$G$3752,6,0),0)</f>
        <v>0</v>
      </c>
      <c r="L65" s="17">
        <f t="shared" si="3"/>
        <v>0</v>
      </c>
      <c r="M65" s="18"/>
      <c r="N65" s="19"/>
    </row>
    <row r="66" spans="2:14" ht="15" customHeight="1">
      <c r="B66" s="294"/>
      <c r="C66" s="273"/>
      <c r="D66" s="15">
        <f>IFERROR(VLOOKUP(B66,'TARIFA MASTER'!$B$5:$C$3741,2,0),0)</f>
        <v>0</v>
      </c>
      <c r="E66" s="15">
        <f>IFERROR(VLOOKUP(B66,'TARIFA MASTER'!B42:L3518,3,0),0)</f>
        <v>0</v>
      </c>
      <c r="F66" s="15">
        <f>IFERROR(VLOOKUP(B66,'TARIFA MASTER'!$B$15:$E$3702,4,0),0)</f>
        <v>0</v>
      </c>
      <c r="G66" s="274">
        <f>IFERROR(VLOOKUP(B66,'TARIFA MASTER'!$B$5:$L$4699,11,0),0)</f>
        <v>0</v>
      </c>
      <c r="H66" s="361">
        <f>IFERROR(VLOOKUP(B66,'TARIFA MASTER'!$B$5:$J$3754,5,0),0)</f>
        <v>0</v>
      </c>
      <c r="I66" s="361"/>
      <c r="J66" s="361"/>
      <c r="K66" s="16">
        <f>IFERROR(VLOOKUP(B66,'TARIFA MASTER'!$B$5:$G$3752,6,0),0)</f>
        <v>0</v>
      </c>
      <c r="L66" s="17">
        <f t="shared" si="3"/>
        <v>0</v>
      </c>
      <c r="M66" s="18"/>
      <c r="N66" s="19"/>
    </row>
    <row r="67" spans="2:14" ht="15" customHeight="1">
      <c r="B67" s="294"/>
      <c r="C67" s="273"/>
      <c r="D67" s="15">
        <f>IFERROR(VLOOKUP(B67,'TARIFA MASTER'!$B$5:$C$3741,2,0),0)</f>
        <v>0</v>
      </c>
      <c r="E67" s="15">
        <f>IFERROR(VLOOKUP(B67,'TARIFA MASTER'!B43:L3519,3,0),0)</f>
        <v>0</v>
      </c>
      <c r="F67" s="15">
        <f>IFERROR(VLOOKUP(B67,'TARIFA MASTER'!$B$15:$E$3702,4,0),0)</f>
        <v>0</v>
      </c>
      <c r="G67" s="274">
        <f>IFERROR(VLOOKUP(B67,'TARIFA MASTER'!$B$5:$L$4699,11,0),0)</f>
        <v>0</v>
      </c>
      <c r="H67" s="361">
        <f>IFERROR(VLOOKUP(B67,'TARIFA MASTER'!$B$5:$J$3754,5,0),0)</f>
        <v>0</v>
      </c>
      <c r="I67" s="361"/>
      <c r="J67" s="361"/>
      <c r="K67" s="16">
        <f>IFERROR(VLOOKUP(B67,'TARIFA MASTER'!$B$5:$G$3752,6,0),0)</f>
        <v>0</v>
      </c>
      <c r="L67" s="17">
        <f t="shared" si="3"/>
        <v>0</v>
      </c>
      <c r="M67" s="18"/>
      <c r="N67" s="19"/>
    </row>
    <row r="68" spans="2:14" ht="15" customHeight="1">
      <c r="B68" s="294"/>
      <c r="C68" s="273"/>
      <c r="D68" s="15">
        <f>IFERROR(VLOOKUP(B68,'TARIFA MASTER'!$B$5:$C$3741,2,0),0)</f>
        <v>0</v>
      </c>
      <c r="E68" s="15">
        <f>IFERROR(VLOOKUP(B68,'TARIFA MASTER'!B44:L3520,3,0),0)</f>
        <v>0</v>
      </c>
      <c r="F68" s="15">
        <f>IFERROR(VLOOKUP(B68,'TARIFA MASTER'!$B$15:$E$3702,4,0),0)</f>
        <v>0</v>
      </c>
      <c r="G68" s="274">
        <f>IFERROR(VLOOKUP(B68,'TARIFA MASTER'!$B$5:$L$4699,11,0),0)</f>
        <v>0</v>
      </c>
      <c r="H68" s="361">
        <f>IFERROR(VLOOKUP(B68,'TARIFA MASTER'!$B$5:$J$3754,5,0),0)</f>
        <v>0</v>
      </c>
      <c r="I68" s="361"/>
      <c r="J68" s="361"/>
      <c r="K68" s="16">
        <f>IFERROR(VLOOKUP(B68,'TARIFA MASTER'!$B$5:$G$3752,6,0),0)</f>
        <v>0</v>
      </c>
      <c r="L68" s="17">
        <f t="shared" si="3"/>
        <v>0</v>
      </c>
      <c r="M68" s="18"/>
      <c r="N68" s="19"/>
    </row>
    <row r="69" spans="2:14" ht="15" customHeight="1">
      <c r="B69" s="294"/>
      <c r="C69" s="273"/>
      <c r="D69" s="15">
        <f>IFERROR(VLOOKUP(B69,'TARIFA MASTER'!$B$5:$C$3741,2,0),0)</f>
        <v>0</v>
      </c>
      <c r="E69" s="15">
        <f>IFERROR(VLOOKUP(B69,'TARIFA MASTER'!B45:L3521,3,0),0)</f>
        <v>0</v>
      </c>
      <c r="F69" s="15">
        <f>IFERROR(VLOOKUP(B69,'TARIFA MASTER'!$B$15:$E$3702,4,0),0)</f>
        <v>0</v>
      </c>
      <c r="G69" s="274">
        <f>IFERROR(VLOOKUP(B69,'TARIFA MASTER'!$B$5:$L$4699,11,0),0)</f>
        <v>0</v>
      </c>
      <c r="H69" s="361">
        <f>IFERROR(VLOOKUP(B69,'TARIFA MASTER'!$B$5:$J$3754,5,0),0)</f>
        <v>0</v>
      </c>
      <c r="I69" s="361"/>
      <c r="J69" s="361"/>
      <c r="K69" s="16">
        <f>IFERROR(VLOOKUP(B69,'TARIFA MASTER'!$B$5:$G$3752,6,0),0)</f>
        <v>0</v>
      </c>
      <c r="L69" s="17">
        <f t="shared" si="3"/>
        <v>0</v>
      </c>
      <c r="M69" s="18"/>
      <c r="N69" s="19"/>
    </row>
    <row r="70" spans="2:14" ht="15" customHeight="1">
      <c r="B70" s="294"/>
      <c r="C70" s="273"/>
      <c r="D70" s="15">
        <f>IFERROR(VLOOKUP(B70,'TARIFA MASTER'!$B$5:$C$3741,2,0),0)</f>
        <v>0</v>
      </c>
      <c r="E70" s="15">
        <f>IFERROR(VLOOKUP(B70,'TARIFA MASTER'!B13:L3472,3,0),0)</f>
        <v>0</v>
      </c>
      <c r="F70" s="15">
        <f>IFERROR(VLOOKUP(B70,'TARIFA MASTER'!$B$15:$E$3702,4,0),0)</f>
        <v>0</v>
      </c>
      <c r="G70" s="274">
        <f>IFERROR(VLOOKUP(B70,'TARIFA MASTER'!$B$5:$L$4699,11,0),0)</f>
        <v>0</v>
      </c>
      <c r="H70" s="361">
        <f>IFERROR(VLOOKUP(B70,'TARIFA MASTER'!$B$5:$J$3754,5,0),0)</f>
        <v>0</v>
      </c>
      <c r="I70" s="361"/>
      <c r="J70" s="361"/>
      <c r="K70" s="16">
        <f>IFERROR(VLOOKUP(B70,'TARIFA MASTER'!$B$5:$G$3752,6,0),0)</f>
        <v>0</v>
      </c>
      <c r="L70" s="17">
        <f t="shared" si="2"/>
        <v>0</v>
      </c>
      <c r="M70" s="18"/>
      <c r="N70" s="19"/>
    </row>
    <row r="71" spans="2:14" ht="15" customHeight="1">
      <c r="B71" s="294"/>
      <c r="C71" s="273"/>
      <c r="D71" s="15">
        <f>IFERROR(VLOOKUP(B71,'TARIFA MASTER'!$B$5:$C$3741,2,0),0)</f>
        <v>0</v>
      </c>
      <c r="E71" s="15">
        <f>IFERROR(VLOOKUP(B71,'TARIFA MASTER'!B13:L3473,3,0),0)</f>
        <v>0</v>
      </c>
      <c r="F71" s="15">
        <f>IFERROR(VLOOKUP(B71,'TARIFA MASTER'!$B$15:$E$3702,4,0),0)</f>
        <v>0</v>
      </c>
      <c r="G71" s="274">
        <f>IFERROR(VLOOKUP(B71,'TARIFA MASTER'!$B$5:$L$4699,11,0),0)</f>
        <v>0</v>
      </c>
      <c r="H71" s="361">
        <f>IFERROR(VLOOKUP(B71,'TARIFA MASTER'!$B$5:$J$3754,5,0),0)</f>
        <v>0</v>
      </c>
      <c r="I71" s="361"/>
      <c r="J71" s="361"/>
      <c r="K71" s="16">
        <f>IFERROR(VLOOKUP(B71,'TARIFA MASTER'!$B$5:$G$3752,6,0),0)</f>
        <v>0</v>
      </c>
      <c r="L71" s="17">
        <f t="shared" si="2"/>
        <v>0</v>
      </c>
      <c r="M71" s="18"/>
      <c r="N71" s="19"/>
    </row>
    <row r="72" spans="2:14" ht="15" customHeight="1">
      <c r="B72" s="294"/>
      <c r="C72" s="273"/>
      <c r="D72" s="15">
        <f>IFERROR(VLOOKUP(B72,'TARIFA MASTER'!$B$5:$C$3741,2,0),0)</f>
        <v>0</v>
      </c>
      <c r="E72" s="15">
        <f>IFERROR(VLOOKUP(B72,'TARIFA MASTER'!B13:L3474,3,0),0)</f>
        <v>0</v>
      </c>
      <c r="F72" s="15">
        <f>IFERROR(VLOOKUP(B72,'TARIFA MASTER'!$B$15:$E$3702,4,0),0)</f>
        <v>0</v>
      </c>
      <c r="G72" s="274">
        <f>IFERROR(VLOOKUP(B72,'TARIFA MASTER'!$B$5:$L$4699,11,0),0)</f>
        <v>0</v>
      </c>
      <c r="H72" s="361">
        <f>IFERROR(VLOOKUP(B72,'TARIFA MASTER'!$B$5:$J$3754,5,0),0)</f>
        <v>0</v>
      </c>
      <c r="I72" s="361"/>
      <c r="J72" s="361"/>
      <c r="K72" s="16">
        <f>IFERROR(VLOOKUP(B72,'TARIFA MASTER'!$B$5:$G$3752,6,0),0)</f>
        <v>0</v>
      </c>
      <c r="L72" s="17">
        <f t="shared" si="2"/>
        <v>0</v>
      </c>
      <c r="M72" s="18"/>
      <c r="N72" s="19"/>
    </row>
    <row r="73" spans="2:14" ht="15" customHeight="1">
      <c r="B73" s="294"/>
      <c r="C73" s="273"/>
      <c r="D73" s="15">
        <f>IFERROR(VLOOKUP(B73,'TARIFA MASTER'!$B$5:$C$3741,2,0),0)</f>
        <v>0</v>
      </c>
      <c r="E73" s="15">
        <f>IFERROR(VLOOKUP(B73,'TARIFA MASTER'!B13:L3475,3,0),0)</f>
        <v>0</v>
      </c>
      <c r="F73" s="15">
        <f>IFERROR(VLOOKUP(B73,'TARIFA MASTER'!$B$15:$E$3702,4,0),0)</f>
        <v>0</v>
      </c>
      <c r="G73" s="274">
        <f>IFERROR(VLOOKUP(B73,'TARIFA MASTER'!$B$5:$L$4699,11,0),0)</f>
        <v>0</v>
      </c>
      <c r="H73" s="361">
        <f>IFERROR(VLOOKUP(B73,'TARIFA MASTER'!$B$5:$J$3754,5,0),0)</f>
        <v>0</v>
      </c>
      <c r="I73" s="361"/>
      <c r="J73" s="361"/>
      <c r="K73" s="16">
        <f>IFERROR(VLOOKUP(B73,'TARIFA MASTER'!$B$5:$G$3752,6,0),0)</f>
        <v>0</v>
      </c>
      <c r="L73" s="17">
        <f t="shared" si="2"/>
        <v>0</v>
      </c>
      <c r="M73" s="18"/>
      <c r="N73" s="19"/>
    </row>
    <row r="74" spans="2:14" ht="15" customHeight="1">
      <c r="B74" s="294"/>
      <c r="C74" s="273"/>
      <c r="D74" s="15">
        <f>IFERROR(VLOOKUP(B74,'TARIFA MASTER'!$B$5:$C$3741,2,0),0)</f>
        <v>0</v>
      </c>
      <c r="E74" s="15">
        <f>IFERROR(VLOOKUP(B74,'TARIFA MASTER'!B13:L3476,3,0),0)</f>
        <v>0</v>
      </c>
      <c r="F74" s="15">
        <f>IFERROR(VLOOKUP(B74,'TARIFA MASTER'!$B$15:$E$3702,4,0),0)</f>
        <v>0</v>
      </c>
      <c r="G74" s="274">
        <f>IFERROR(VLOOKUP(B74,'TARIFA MASTER'!$B$5:$L$4699,11,0),0)</f>
        <v>0</v>
      </c>
      <c r="H74" s="361">
        <f>IFERROR(VLOOKUP(B74,'TARIFA MASTER'!$B$5:$J$3754,5,0),0)</f>
        <v>0</v>
      </c>
      <c r="I74" s="361"/>
      <c r="J74" s="361"/>
      <c r="K74" s="16">
        <f>IFERROR(VLOOKUP(B74,'TARIFA MASTER'!$B$5:$G$3752,6,0),0)</f>
        <v>0</v>
      </c>
      <c r="L74" s="17">
        <f t="shared" si="2"/>
        <v>0</v>
      </c>
      <c r="M74" s="18"/>
      <c r="N74" s="19"/>
    </row>
    <row r="75" spans="2:14" ht="15" customHeight="1">
      <c r="B75" s="294"/>
      <c r="C75" s="273"/>
      <c r="D75" s="15">
        <f>IFERROR(VLOOKUP(B75,'TARIFA MASTER'!$B$5:$C$3741,2,0),0)</f>
        <v>0</v>
      </c>
      <c r="E75" s="15">
        <f>IFERROR(VLOOKUP(B75,'TARIFA MASTER'!B13:L3477,3,0),0)</f>
        <v>0</v>
      </c>
      <c r="F75" s="15">
        <f>IFERROR(VLOOKUP(B75,'TARIFA MASTER'!$B$15:$E$3702,4,0),0)</f>
        <v>0</v>
      </c>
      <c r="G75" s="274">
        <f>IFERROR(VLOOKUP(B75,'TARIFA MASTER'!$B$5:$L$4699,11,0),0)</f>
        <v>0</v>
      </c>
      <c r="H75" s="361">
        <f>IFERROR(VLOOKUP(B75,'TARIFA MASTER'!$B$5:$J$3754,5,0),0)</f>
        <v>0</v>
      </c>
      <c r="I75" s="361"/>
      <c r="J75" s="361"/>
      <c r="K75" s="16">
        <f>IFERROR(VLOOKUP(B75,'TARIFA MASTER'!$B$5:$G$3752,6,0),0)</f>
        <v>0</v>
      </c>
      <c r="L75" s="17">
        <f t="shared" si="2"/>
        <v>0</v>
      </c>
      <c r="M75" s="18"/>
      <c r="N75" s="19"/>
    </row>
    <row r="76" spans="2:14" ht="15" customHeight="1">
      <c r="B76" s="294"/>
      <c r="C76" s="273"/>
      <c r="D76" s="15">
        <f>IFERROR(VLOOKUP(B76,'TARIFA MASTER'!$B$5:$C$3741,2,0),0)</f>
        <v>0</v>
      </c>
      <c r="E76" s="15">
        <f>IFERROR(VLOOKUP(B76,'TARIFA MASTER'!B13:L3477,3,0),0)</f>
        <v>0</v>
      </c>
      <c r="F76" s="15">
        <f>IFERROR(VLOOKUP(B76,'TARIFA MASTER'!$B$15:$E$3702,4,0),0)</f>
        <v>0</v>
      </c>
      <c r="G76" s="274">
        <f>IFERROR(VLOOKUP(B76,'TARIFA MASTER'!$B$5:$L$4699,11,0),0)</f>
        <v>0</v>
      </c>
      <c r="H76" s="361">
        <f>IFERROR(VLOOKUP(B76,'TARIFA MASTER'!$B$5:$J$3754,5,0),0)</f>
        <v>0</v>
      </c>
      <c r="I76" s="361"/>
      <c r="J76" s="361"/>
      <c r="K76" s="16">
        <f>IFERROR(VLOOKUP(B76,'TARIFA MASTER'!$B$5:$G$3752,6,0),0)</f>
        <v>0</v>
      </c>
      <c r="L76" s="17">
        <f t="shared" si="2"/>
        <v>0</v>
      </c>
      <c r="M76" s="18"/>
      <c r="N76" s="19"/>
    </row>
    <row r="77" spans="2:14" ht="15" customHeight="1">
      <c r="B77" s="294"/>
      <c r="C77" s="273"/>
      <c r="D77" s="15">
        <f>IFERROR(VLOOKUP(B77,'TARIFA MASTER'!$B$5:$C$3741,2,0),0)</f>
        <v>0</v>
      </c>
      <c r="E77" s="15">
        <f>IFERROR(VLOOKUP(B77,'TARIFA MASTER'!B13:L3478,3,0),0)</f>
        <v>0</v>
      </c>
      <c r="F77" s="15">
        <f>IFERROR(VLOOKUP(B77,'TARIFA MASTER'!$B$15:$E$3702,4,0),0)</f>
        <v>0</v>
      </c>
      <c r="G77" s="274">
        <f>IFERROR(VLOOKUP(B77,'TARIFA MASTER'!$B$5:$L$4699,11,0),0)</f>
        <v>0</v>
      </c>
      <c r="H77" s="361">
        <f>IFERROR(VLOOKUP(B77,'TARIFA MASTER'!$B$5:$J$3754,5,0),0)</f>
        <v>0</v>
      </c>
      <c r="I77" s="361"/>
      <c r="J77" s="361"/>
      <c r="K77" s="16">
        <f>IFERROR(VLOOKUP(B77,'TARIFA MASTER'!$B$5:$G$3752,6,0),0)</f>
        <v>0</v>
      </c>
      <c r="L77" s="17">
        <f t="shared" si="2"/>
        <v>0</v>
      </c>
      <c r="M77" s="18"/>
      <c r="N77" s="19"/>
    </row>
    <row r="78" spans="2:14" ht="15" customHeight="1">
      <c r="B78" s="294"/>
      <c r="C78" s="273"/>
      <c r="D78" s="15">
        <f>IFERROR(VLOOKUP(B78,'TARIFA MASTER'!$B$5:$C$3741,2,0),0)</f>
        <v>0</v>
      </c>
      <c r="E78" s="15">
        <f>IFERROR(VLOOKUP(B78,'TARIFA MASTER'!B13:L3479,3,0),0)</f>
        <v>0</v>
      </c>
      <c r="F78" s="15">
        <f>IFERROR(VLOOKUP(B78,'TARIFA MASTER'!$B$15:$E$3702,4,0),0)</f>
        <v>0</v>
      </c>
      <c r="G78" s="274">
        <f>IFERROR(VLOOKUP(B78,'TARIFA MASTER'!$B$5:$L$4699,11,0),0)</f>
        <v>0</v>
      </c>
      <c r="H78" s="361">
        <f>IFERROR(VLOOKUP(B78,'TARIFA MASTER'!$B$5:$J$3754,5,0),0)</f>
        <v>0</v>
      </c>
      <c r="I78" s="361"/>
      <c r="J78" s="361"/>
      <c r="K78" s="16">
        <f>IFERROR(VLOOKUP(B78,'TARIFA MASTER'!$B$5:$G$3752,6,0),0)</f>
        <v>0</v>
      </c>
      <c r="L78" s="17">
        <f t="shared" si="2"/>
        <v>0</v>
      </c>
      <c r="M78" s="18"/>
      <c r="N78" s="19"/>
    </row>
    <row r="79" spans="2:14" ht="15" customHeight="1">
      <c r="B79" s="294"/>
      <c r="C79" s="273"/>
      <c r="D79" s="15">
        <f>IFERROR(VLOOKUP(B79,'TARIFA MASTER'!$B$5:$C$3741,2,0),0)</f>
        <v>0</v>
      </c>
      <c r="E79" s="15">
        <f>IFERROR(VLOOKUP(B79,'TARIFA MASTER'!B13:L3479,3,0),0)</f>
        <v>0</v>
      </c>
      <c r="F79" s="15">
        <f>IFERROR(VLOOKUP(B79,'TARIFA MASTER'!$B$15:$E$3702,4,0),0)</f>
        <v>0</v>
      </c>
      <c r="G79" s="274">
        <f>IFERROR(VLOOKUP(B79,'TARIFA MASTER'!$B$5:$L$4699,11,0),0)</f>
        <v>0</v>
      </c>
      <c r="H79" s="361">
        <f>IFERROR(VLOOKUP(B79,'TARIFA MASTER'!$B$5:$J$3754,5,0),0)</f>
        <v>0</v>
      </c>
      <c r="I79" s="361"/>
      <c r="J79" s="361"/>
      <c r="K79" s="16">
        <f>IFERROR(VLOOKUP(B79,'TARIFA MASTER'!$B$5:$G$3752,6,0),0)</f>
        <v>0</v>
      </c>
      <c r="L79" s="17">
        <f t="shared" si="2"/>
        <v>0</v>
      </c>
      <c r="M79" s="18"/>
      <c r="N79" s="19"/>
    </row>
    <row r="80" spans="2:14" ht="15" customHeight="1">
      <c r="B80" s="318"/>
      <c r="C80" s="273"/>
      <c r="D80" s="15">
        <f>IFERROR(VLOOKUP(B80,'TARIFA MASTER'!$B$5:$C$3741,2,0),0)</f>
        <v>0</v>
      </c>
      <c r="E80" s="15">
        <f>IFERROR(VLOOKUP(B80,'TARIFA MASTER'!B13:L3480,3,0),0)</f>
        <v>0</v>
      </c>
      <c r="F80" s="15">
        <f>IFERROR(VLOOKUP(B80,'TARIFA MASTER'!$B$15:$E$3702,4,0),0)</f>
        <v>0</v>
      </c>
      <c r="G80" s="274">
        <f>IFERROR(VLOOKUP(B80,'TARIFA MASTER'!$B$5:$L$4699,11,0),0)</f>
        <v>0</v>
      </c>
      <c r="H80" s="361">
        <f>IFERROR(VLOOKUP(B80,'TARIFA MASTER'!$B$5:$J$3754,5,0),0)</f>
        <v>0</v>
      </c>
      <c r="I80" s="361"/>
      <c r="J80" s="361"/>
      <c r="K80" s="16">
        <f>IFERROR(VLOOKUP(B80,'TARIFA MASTER'!$B$5:$G$3752,6,0),0)</f>
        <v>0</v>
      </c>
      <c r="L80" s="17">
        <f t="shared" si="2"/>
        <v>0</v>
      </c>
      <c r="M80" s="18"/>
      <c r="N80" s="19"/>
    </row>
    <row r="81" spans="2:14" ht="15" customHeight="1">
      <c r="B81" s="318"/>
      <c r="C81" s="273"/>
      <c r="D81" s="15">
        <f>IFERROR(VLOOKUP(B81,'TARIFA MASTER'!$B$5:$C$3741,2,0),0)</f>
        <v>0</v>
      </c>
      <c r="E81" s="15">
        <f>IFERROR(VLOOKUP(B81,'TARIFA MASTER'!B13:L3481,3,0),0)</f>
        <v>0</v>
      </c>
      <c r="F81" s="15">
        <f>IFERROR(VLOOKUP(B81,'TARIFA MASTER'!$B$15:$E$3702,4,0),0)</f>
        <v>0</v>
      </c>
      <c r="G81" s="274">
        <f>IFERROR(VLOOKUP(B81,'TARIFA MASTER'!$B$5:$L$4699,11,0),0)</f>
        <v>0</v>
      </c>
      <c r="H81" s="361">
        <f>IFERROR(VLOOKUP(B81,'TARIFA MASTER'!$B$5:$J$3754,5,0),0)</f>
        <v>0</v>
      </c>
      <c r="I81" s="361"/>
      <c r="J81" s="361"/>
      <c r="K81" s="16">
        <f>IFERROR(VLOOKUP(B81,'TARIFA MASTER'!$B$5:$G$3752,6,0),0)</f>
        <v>0</v>
      </c>
      <c r="L81" s="17">
        <f t="shared" si="2"/>
        <v>0</v>
      </c>
      <c r="M81" s="18"/>
      <c r="N81" s="19"/>
    </row>
    <row r="82" spans="2:14" ht="15" customHeight="1">
      <c r="B82" s="318"/>
      <c r="C82" s="273"/>
      <c r="D82" s="15">
        <f>IFERROR(VLOOKUP(B82,'TARIFA MASTER'!$B$5:$C$3741,2,0),0)</f>
        <v>0</v>
      </c>
      <c r="E82" s="15">
        <f>IFERROR(VLOOKUP(B82,'TARIFA MASTER'!B13:L3482,3,0),0)</f>
        <v>0</v>
      </c>
      <c r="F82" s="15">
        <f>IFERROR(VLOOKUP(B82,'TARIFA MASTER'!$B$15:$E$3702,4,0),0)</f>
        <v>0</v>
      </c>
      <c r="G82" s="274">
        <f>IFERROR(VLOOKUP(B82,'TARIFA MASTER'!$B$5:$L$4699,11,0),0)</f>
        <v>0</v>
      </c>
      <c r="H82" s="361">
        <f>IFERROR(VLOOKUP(B82,'TARIFA MASTER'!$B$5:$J$3754,5,0),0)</f>
        <v>0</v>
      </c>
      <c r="I82" s="361"/>
      <c r="J82" s="361"/>
      <c r="K82" s="16">
        <f>IFERROR(VLOOKUP(B82,'TARIFA MASTER'!$B$5:$G$3752,6,0),0)</f>
        <v>0</v>
      </c>
      <c r="L82" s="17">
        <f t="shared" si="2"/>
        <v>0</v>
      </c>
      <c r="M82" s="18"/>
      <c r="N82" s="19"/>
    </row>
    <row r="83" spans="2:14" ht="15" customHeight="1">
      <c r="B83" s="318"/>
      <c r="C83" s="273"/>
      <c r="D83" s="15">
        <f>IFERROR(VLOOKUP(B83,'TARIFA MASTER'!$B$5:$C$3741,2,0),0)</f>
        <v>0</v>
      </c>
      <c r="E83" s="15">
        <f>IFERROR(VLOOKUP(B83,'TARIFA MASTER'!B13:L3483,3,0),0)</f>
        <v>0</v>
      </c>
      <c r="F83" s="15">
        <f>IFERROR(VLOOKUP(B83,'TARIFA MASTER'!$B$15:$E$3702,4,0),0)</f>
        <v>0</v>
      </c>
      <c r="G83" s="274">
        <f>IFERROR(VLOOKUP(B83,'TARIFA MASTER'!$B$5:$L$4699,11,0),0)</f>
        <v>0</v>
      </c>
      <c r="H83" s="361">
        <f>IFERROR(VLOOKUP(B83,'TARIFA MASTER'!$B$5:$J$3754,5,0),0)</f>
        <v>0</v>
      </c>
      <c r="I83" s="361"/>
      <c r="J83" s="361"/>
      <c r="K83" s="16">
        <f>IFERROR(VLOOKUP(B83,'TARIFA MASTER'!$B$5:$G$3752,6,0),0)</f>
        <v>0</v>
      </c>
      <c r="L83" s="17">
        <f t="shared" si="2"/>
        <v>0</v>
      </c>
      <c r="M83" s="18"/>
      <c r="N83" s="19"/>
    </row>
    <row r="84" spans="2:14" ht="15" customHeight="1">
      <c r="B84" s="318"/>
      <c r="C84" s="273"/>
      <c r="D84" s="15">
        <f>IFERROR(VLOOKUP(B84,'TARIFA MASTER'!$B$5:$C$3741,2,0),0)</f>
        <v>0</v>
      </c>
      <c r="E84" s="15">
        <f>IFERROR(VLOOKUP(B84,'TARIFA MASTER'!B13:L3484,3,0),0)</f>
        <v>0</v>
      </c>
      <c r="F84" s="15">
        <f>IFERROR(VLOOKUP(B84,'TARIFA MASTER'!$B$15:$E$3702,4,0),0)</f>
        <v>0</v>
      </c>
      <c r="G84" s="274">
        <f>IFERROR(VLOOKUP(B84,'TARIFA MASTER'!$B$5:$L$4699,11,0),0)</f>
        <v>0</v>
      </c>
      <c r="H84" s="361">
        <f>IFERROR(VLOOKUP(B84,'TARIFA MASTER'!$B$5:$J$3754,5,0),0)</f>
        <v>0</v>
      </c>
      <c r="I84" s="361"/>
      <c r="J84" s="361"/>
      <c r="K84" s="16">
        <f>IFERROR(VLOOKUP(B84,'TARIFA MASTER'!$B$5:$G$3752,6,0),0)</f>
        <v>0</v>
      </c>
      <c r="L84" s="17">
        <f t="shared" si="2"/>
        <v>0</v>
      </c>
      <c r="M84" s="18"/>
      <c r="N84" s="19"/>
    </row>
    <row r="85" spans="2:14" ht="15" customHeight="1">
      <c r="B85" s="318"/>
      <c r="C85" s="273"/>
      <c r="D85" s="15">
        <f>IFERROR(VLOOKUP(B85,'TARIFA MASTER'!$B$5:$C$3741,2,0),0)</f>
        <v>0</v>
      </c>
      <c r="E85" s="15">
        <f>IFERROR(VLOOKUP(B85,'TARIFA MASTER'!B13:L3472,3,0),0)</f>
        <v>0</v>
      </c>
      <c r="F85" s="15">
        <f>IFERROR(VLOOKUP(B85,'TARIFA MASTER'!$B$15:$E$3702,4,0),0)</f>
        <v>0</v>
      </c>
      <c r="G85" s="274">
        <f>IFERROR(VLOOKUP(B85,'TARIFA MASTER'!$B$5:$L$4699,11,0),0)</f>
        <v>0</v>
      </c>
      <c r="H85" s="361">
        <f>IFERROR(VLOOKUP(B85,'TARIFA MASTER'!$B$5:$J$3754,5,0),0)</f>
        <v>0</v>
      </c>
      <c r="I85" s="361"/>
      <c r="J85" s="361"/>
      <c r="K85" s="16">
        <f>IFERROR(VLOOKUP(B85,'TARIFA MASTER'!$B$5:$G$3752,6,0),0)</f>
        <v>0</v>
      </c>
      <c r="L85" s="17">
        <f t="shared" si="0"/>
        <v>0</v>
      </c>
      <c r="M85" s="18">
        <f>IFERROR(VLOOKUP(B85,[2]PESOS!A$2:D$3072,4,0),0)</f>
        <v>0</v>
      </c>
      <c r="N85" s="19">
        <f t="shared" si="1"/>
        <v>0</v>
      </c>
    </row>
    <row r="86" spans="2:14" ht="15" customHeight="1">
      <c r="B86" s="318"/>
      <c r="C86" s="273"/>
      <c r="D86" s="15">
        <f>IFERROR(VLOOKUP(B86,'TARIFA MASTER'!$B$5:$C$3741,2,0),0)</f>
        <v>0</v>
      </c>
      <c r="E86" s="15">
        <f>IFERROR(VLOOKUP(B86,'TARIFA MASTER'!B13:L3473,3,0),0)</f>
        <v>0</v>
      </c>
      <c r="F86" s="15">
        <f>IFERROR(VLOOKUP(B86,'TARIFA MASTER'!$B$15:$E$3702,4,0),0)</f>
        <v>0</v>
      </c>
      <c r="G86" s="274">
        <f>IFERROR(VLOOKUP(B86,'TARIFA MASTER'!$B$5:$L$4699,11,0),0)</f>
        <v>0</v>
      </c>
      <c r="H86" s="361">
        <f>IFERROR(VLOOKUP(B86,'TARIFA MASTER'!$B$5:$J$3754,5,0),0)</f>
        <v>0</v>
      </c>
      <c r="I86" s="361"/>
      <c r="J86" s="361"/>
      <c r="K86" s="16">
        <f>IFERROR(VLOOKUP(B86,'TARIFA MASTER'!$B$5:$G$3752,6,0),0)</f>
        <v>0</v>
      </c>
      <c r="L86" s="17">
        <f t="shared" si="0"/>
        <v>0</v>
      </c>
      <c r="M86" s="18">
        <f>IFERROR(VLOOKUP(B86,[2]PESOS!A$2:D$3072,4,0),0)</f>
        <v>0</v>
      </c>
      <c r="N86" s="19">
        <f t="shared" si="1"/>
        <v>0</v>
      </c>
    </row>
    <row r="87" spans="2:14" ht="15" customHeight="1">
      <c r="B87" s="318"/>
      <c r="C87" s="273"/>
      <c r="D87" s="15">
        <f>IFERROR(VLOOKUP(B87,'TARIFA MASTER'!$B$5:$C$3741,2,0),0)</f>
        <v>0</v>
      </c>
      <c r="E87" s="15">
        <f>IFERROR(VLOOKUP(B87,'TARIFA MASTER'!B13:L3474,3,0),0)</f>
        <v>0</v>
      </c>
      <c r="F87" s="15">
        <f>IFERROR(VLOOKUP(B87,'TARIFA MASTER'!$B$15:$E$3702,4,0),0)</f>
        <v>0</v>
      </c>
      <c r="G87" s="274">
        <f>IFERROR(VLOOKUP(B87,'TARIFA MASTER'!$B$5:$L$4699,11,0),0)</f>
        <v>0</v>
      </c>
      <c r="H87" s="361">
        <f>IFERROR(VLOOKUP(B87,'TARIFA MASTER'!$B$5:$J$3754,5,0),0)</f>
        <v>0</v>
      </c>
      <c r="I87" s="361"/>
      <c r="J87" s="361"/>
      <c r="K87" s="16">
        <f>IFERROR(VLOOKUP(B87,'TARIFA MASTER'!$B$5:$G$3752,6,0),0)</f>
        <v>0</v>
      </c>
      <c r="L87" s="17">
        <f t="shared" si="0"/>
        <v>0</v>
      </c>
      <c r="M87" s="18">
        <f>IFERROR(VLOOKUP(B87,[2]PESOS!A$2:D$3072,4,0),0)</f>
        <v>0</v>
      </c>
      <c r="N87" s="19">
        <f t="shared" si="1"/>
        <v>0</v>
      </c>
    </row>
    <row r="88" spans="2:14" ht="15" customHeight="1">
      <c r="B88" s="318"/>
      <c r="C88" s="273"/>
      <c r="D88" s="15">
        <f>IFERROR(VLOOKUP(B88,'TARIFA MASTER'!$B$5:$C$3741,2,0),0)</f>
        <v>0</v>
      </c>
      <c r="E88" s="15">
        <f>IFERROR(VLOOKUP(B88,'TARIFA MASTER'!B13:L3475,3,0),0)</f>
        <v>0</v>
      </c>
      <c r="F88" s="15">
        <f>IFERROR(VLOOKUP(B88,'TARIFA MASTER'!$B$15:$E$3702,4,0),0)</f>
        <v>0</v>
      </c>
      <c r="G88" s="274">
        <f>IFERROR(VLOOKUP(B88,'TARIFA MASTER'!$B$5:$L$4699,11,0),0)</f>
        <v>0</v>
      </c>
      <c r="H88" s="361">
        <f>IFERROR(VLOOKUP(B88,'TARIFA MASTER'!$B$5:$J$3754,5,0),0)</f>
        <v>0</v>
      </c>
      <c r="I88" s="361"/>
      <c r="J88" s="361"/>
      <c r="K88" s="16">
        <f>IFERROR(VLOOKUP(B88,'TARIFA MASTER'!$B$5:$G$3752,6,0),0)</f>
        <v>0</v>
      </c>
      <c r="L88" s="17">
        <f t="shared" si="0"/>
        <v>0</v>
      </c>
      <c r="M88" s="18">
        <f>IFERROR(VLOOKUP(B88,[2]PESOS!A$2:D$3072,4,0),0)</f>
        <v>0</v>
      </c>
      <c r="N88" s="19">
        <f t="shared" si="1"/>
        <v>0</v>
      </c>
    </row>
    <row r="89" spans="2:14" ht="15" customHeight="1">
      <c r="B89" s="318"/>
      <c r="C89" s="273"/>
      <c r="D89" s="15">
        <f>IFERROR(VLOOKUP(B89,'TARIFA MASTER'!$B$5:$C$3741,2,0),0)</f>
        <v>0</v>
      </c>
      <c r="E89" s="15">
        <f>IFERROR(VLOOKUP(B89,'TARIFA MASTER'!B13:L3476,3,0),0)</f>
        <v>0</v>
      </c>
      <c r="F89" s="15">
        <f>IFERROR(VLOOKUP(B89,'TARIFA MASTER'!$B$15:$E$3702,4,0),0)</f>
        <v>0</v>
      </c>
      <c r="G89" s="274">
        <f>IFERROR(VLOOKUP(B89,'TARIFA MASTER'!$B$5:$L$4699,11,0),0)</f>
        <v>0</v>
      </c>
      <c r="H89" s="361">
        <f>IFERROR(VLOOKUP(B89,'TARIFA MASTER'!$B$5:$J$3754,5,0),0)</f>
        <v>0</v>
      </c>
      <c r="I89" s="361"/>
      <c r="J89" s="361"/>
      <c r="K89" s="16">
        <f>IFERROR(VLOOKUP(B89,'TARIFA MASTER'!$B$5:$G$3752,6,0),0)</f>
        <v>0</v>
      </c>
      <c r="L89" s="17">
        <f t="shared" si="0"/>
        <v>0</v>
      </c>
      <c r="M89" s="18">
        <f>IFERROR(VLOOKUP(B89,[2]PESOS!A$2:D$3072,4,0),0)</f>
        <v>0</v>
      </c>
      <c r="N89" s="19">
        <f t="shared" si="1"/>
        <v>0</v>
      </c>
    </row>
    <row r="90" spans="2:14" ht="15" customHeight="1">
      <c r="B90" s="318"/>
      <c r="C90" s="273"/>
      <c r="D90" s="15">
        <f>IFERROR(VLOOKUP(B90,'TARIFA MASTER'!$B$5:$C$3741,2,0),0)</f>
        <v>0</v>
      </c>
      <c r="E90" s="15">
        <f>IFERROR(VLOOKUP(B90,'TARIFA MASTER'!B13:L3477,3,0),0)</f>
        <v>0</v>
      </c>
      <c r="F90" s="15">
        <f>IFERROR(VLOOKUP(B90,'TARIFA MASTER'!$B$15:$E$3702,4,0),0)</f>
        <v>0</v>
      </c>
      <c r="G90" s="274">
        <f>IFERROR(VLOOKUP(B90,'TARIFA MASTER'!$B$5:$L$4699,11,0),0)</f>
        <v>0</v>
      </c>
      <c r="H90" s="361">
        <f>IFERROR(VLOOKUP(B90,'TARIFA MASTER'!$B$5:$J$3754,5,0),0)</f>
        <v>0</v>
      </c>
      <c r="I90" s="361"/>
      <c r="J90" s="361"/>
      <c r="K90" s="16">
        <f>IFERROR(VLOOKUP(B90,'TARIFA MASTER'!$B$5:$G$3752,6,0),0)</f>
        <v>0</v>
      </c>
      <c r="L90" s="17">
        <f t="shared" si="0"/>
        <v>0</v>
      </c>
      <c r="M90" s="18">
        <f>IFERROR(VLOOKUP(B90,[2]PESOS!A$2:D$3072,4,0),0)</f>
        <v>0</v>
      </c>
      <c r="N90" s="19">
        <f t="shared" si="1"/>
        <v>0</v>
      </c>
    </row>
    <row r="91" spans="2:14" ht="15" customHeight="1">
      <c r="B91" s="318"/>
      <c r="C91" s="273"/>
      <c r="D91" s="15">
        <f>IFERROR(VLOOKUP(B91,'TARIFA MASTER'!$B$5:$C$3741,2,0),0)</f>
        <v>0</v>
      </c>
      <c r="E91" s="15">
        <f>IFERROR(VLOOKUP(B91,'TARIFA MASTER'!B13:L3477,3,0),0)</f>
        <v>0</v>
      </c>
      <c r="F91" s="15">
        <f>IFERROR(VLOOKUP(B91,'TARIFA MASTER'!$B$15:$E$3702,4,0),0)</f>
        <v>0</v>
      </c>
      <c r="G91" s="274">
        <f>IFERROR(VLOOKUP(B91,'TARIFA MASTER'!$B$5:$L$4699,11,0),0)</f>
        <v>0</v>
      </c>
      <c r="H91" s="361">
        <f>IFERROR(VLOOKUP(B91,'TARIFA MASTER'!$B$5:$J$3754,5,0),0)</f>
        <v>0</v>
      </c>
      <c r="I91" s="361"/>
      <c r="J91" s="361"/>
      <c r="K91" s="16">
        <f>IFERROR(VLOOKUP(B91,'TARIFA MASTER'!$B$5:$G$3752,6,0),0)</f>
        <v>0</v>
      </c>
      <c r="L91" s="17">
        <f t="shared" si="0"/>
        <v>0</v>
      </c>
      <c r="M91" s="18">
        <f>IFERROR(VLOOKUP(B91,[2]PESOS!A$2:D$3072,4,0),0)</f>
        <v>0</v>
      </c>
      <c r="N91" s="19">
        <f t="shared" si="1"/>
        <v>0</v>
      </c>
    </row>
    <row r="92" spans="2:14" ht="15" customHeight="1">
      <c r="B92" s="318"/>
      <c r="C92" s="273"/>
      <c r="D92" s="15">
        <f>IFERROR(VLOOKUP(B92,'TARIFA MASTER'!$B$5:$C$3741,2,0),0)</f>
        <v>0</v>
      </c>
      <c r="E92" s="15">
        <f>IFERROR(VLOOKUP(B92,'TARIFA MASTER'!B13:L3478,3,0),0)</f>
        <v>0</v>
      </c>
      <c r="F92" s="15">
        <f>IFERROR(VLOOKUP(B92,'TARIFA MASTER'!$B$15:$E$3702,4,0),0)</f>
        <v>0</v>
      </c>
      <c r="G92" s="274">
        <f>IFERROR(VLOOKUP(B92,'TARIFA MASTER'!$B$5:$L$4699,11,0),0)</f>
        <v>0</v>
      </c>
      <c r="H92" s="361">
        <f>IFERROR(VLOOKUP(B92,'TARIFA MASTER'!$B$5:$J$3754,5,0),0)</f>
        <v>0</v>
      </c>
      <c r="I92" s="361"/>
      <c r="J92" s="361"/>
      <c r="K92" s="16">
        <f>IFERROR(VLOOKUP(B92,'TARIFA MASTER'!$B$5:$G$3752,6,0),0)</f>
        <v>0</v>
      </c>
      <c r="L92" s="17">
        <f t="shared" si="0"/>
        <v>0</v>
      </c>
      <c r="M92" s="18">
        <f>IFERROR(VLOOKUP(B92,[2]PESOS!A$2:D$3072,4,0),0)</f>
        <v>0</v>
      </c>
      <c r="N92" s="19">
        <f t="shared" si="1"/>
        <v>0</v>
      </c>
    </row>
    <row r="93" spans="2:14" ht="15" customHeight="1">
      <c r="B93" s="318"/>
      <c r="C93" s="273"/>
      <c r="D93" s="15">
        <f>IFERROR(VLOOKUP(B93,'TARIFA MASTER'!$B$5:$C$3741,2,0),0)</f>
        <v>0</v>
      </c>
      <c r="E93" s="15">
        <f>IFERROR(VLOOKUP(B93,'TARIFA MASTER'!B13:L3479,3,0),0)</f>
        <v>0</v>
      </c>
      <c r="F93" s="15">
        <f>IFERROR(VLOOKUP(B93,'TARIFA MASTER'!$B$15:$E$3702,4,0),0)</f>
        <v>0</v>
      </c>
      <c r="G93" s="274">
        <f>IFERROR(VLOOKUP(B93,'TARIFA MASTER'!$B$5:$L$4699,11,0),0)</f>
        <v>0</v>
      </c>
      <c r="H93" s="361">
        <f>IFERROR(VLOOKUP(B93,'TARIFA MASTER'!$B$5:$J$3754,5,0),0)</f>
        <v>0</v>
      </c>
      <c r="I93" s="361"/>
      <c r="J93" s="361"/>
      <c r="K93" s="16">
        <f>IFERROR(VLOOKUP(B93,'TARIFA MASTER'!$B$5:$G$3752,6,0),0)</f>
        <v>0</v>
      </c>
      <c r="L93" s="17">
        <f t="shared" ref="L93:L101" si="4">+G93*C93</f>
        <v>0</v>
      </c>
      <c r="M93" s="18">
        <f>IFERROR(VLOOKUP(B93,[2]PESOS!A$2:D$3072,4,0),0)</f>
        <v>0</v>
      </c>
      <c r="N93" s="19">
        <f t="shared" ref="N93:N101" si="5">+M93*C93</f>
        <v>0</v>
      </c>
    </row>
    <row r="94" spans="2:14" ht="15" customHeight="1">
      <c r="B94" s="318"/>
      <c r="C94" s="273"/>
      <c r="D94" s="15">
        <f>IFERROR(VLOOKUP(B94,'TARIFA MASTER'!$B$5:$C$3741,2,0),0)</f>
        <v>0</v>
      </c>
      <c r="E94" s="15">
        <f>IFERROR(VLOOKUP(B94,'TARIFA MASTER'!B13:L3479,3,0),0)</f>
        <v>0</v>
      </c>
      <c r="F94" s="15">
        <f>IFERROR(VLOOKUP(B94,'TARIFA MASTER'!$B$15:$E$3702,4,0),0)</f>
        <v>0</v>
      </c>
      <c r="G94" s="274">
        <f>IFERROR(VLOOKUP(B94,'TARIFA MASTER'!$B$5:$L$4699,11,0),0)</f>
        <v>0</v>
      </c>
      <c r="H94" s="361">
        <f>IFERROR(VLOOKUP(B94,'TARIFA MASTER'!$B$5:$J$3754,5,0),0)</f>
        <v>0</v>
      </c>
      <c r="I94" s="361"/>
      <c r="J94" s="361"/>
      <c r="K94" s="16">
        <f>IFERROR(VLOOKUP(B94,'TARIFA MASTER'!$B$5:$G$3752,6,0),0)</f>
        <v>0</v>
      </c>
      <c r="L94" s="17">
        <f t="shared" si="4"/>
        <v>0</v>
      </c>
      <c r="M94" s="18">
        <f>IFERROR(VLOOKUP(B94,[2]PESOS!A$2:D$3072,4,0),0)</f>
        <v>0</v>
      </c>
      <c r="N94" s="19">
        <f t="shared" si="5"/>
        <v>0</v>
      </c>
    </row>
    <row r="95" spans="2:14" ht="15" customHeight="1">
      <c r="B95" s="318"/>
      <c r="C95" s="273"/>
      <c r="D95" s="15">
        <f>IFERROR(VLOOKUP(B95,'TARIFA MASTER'!$B$5:$C$3741,2,0),0)</f>
        <v>0</v>
      </c>
      <c r="E95" s="15">
        <f>IFERROR(VLOOKUP(B95,'TARIFA MASTER'!B13:L3480,3,0),0)</f>
        <v>0</v>
      </c>
      <c r="F95" s="15">
        <f>IFERROR(VLOOKUP(B95,'TARIFA MASTER'!$B$15:$E$3702,4,0),0)</f>
        <v>0</v>
      </c>
      <c r="G95" s="274">
        <f>IFERROR(VLOOKUP(B95,'TARIFA MASTER'!$B$5:$L$4699,11,0),0)</f>
        <v>0</v>
      </c>
      <c r="H95" s="361">
        <f>IFERROR(VLOOKUP(B95,'TARIFA MASTER'!$B$5:$J$3754,5,0),0)</f>
        <v>0</v>
      </c>
      <c r="I95" s="361"/>
      <c r="J95" s="361"/>
      <c r="K95" s="16">
        <f>IFERROR(VLOOKUP(B95,'TARIFA MASTER'!$B$5:$G$3752,6,0),0)</f>
        <v>0</v>
      </c>
      <c r="L95" s="17">
        <f t="shared" si="4"/>
        <v>0</v>
      </c>
      <c r="M95" s="18">
        <f>IFERROR(VLOOKUP(B95,[2]PESOS!A$2:D$3072,4,0),0)</f>
        <v>0</v>
      </c>
      <c r="N95" s="19">
        <f t="shared" si="5"/>
        <v>0</v>
      </c>
    </row>
    <row r="96" spans="2:14" ht="15" customHeight="1">
      <c r="B96" s="318"/>
      <c r="C96" s="273"/>
      <c r="D96" s="15">
        <f>IFERROR(VLOOKUP(B96,'TARIFA MASTER'!$B$5:$C$3741,2,0),0)</f>
        <v>0</v>
      </c>
      <c r="E96" s="15">
        <f>IFERROR(VLOOKUP(B96,'TARIFA MASTER'!B13:L3481,3,0),0)</f>
        <v>0</v>
      </c>
      <c r="F96" s="15">
        <f>IFERROR(VLOOKUP(B96,'TARIFA MASTER'!$B$15:$E$3702,4,0),0)</f>
        <v>0</v>
      </c>
      <c r="G96" s="274">
        <f>IFERROR(VLOOKUP(B96,'TARIFA MASTER'!$B$5:$L$4699,11,0),0)</f>
        <v>0</v>
      </c>
      <c r="H96" s="361">
        <f>IFERROR(VLOOKUP(B96,'TARIFA MASTER'!$B$5:$J$3754,5,0),0)</f>
        <v>0</v>
      </c>
      <c r="I96" s="361"/>
      <c r="J96" s="361"/>
      <c r="K96" s="16">
        <f>IFERROR(VLOOKUP(B96,'TARIFA MASTER'!$B$5:$G$3752,6,0),0)</f>
        <v>0</v>
      </c>
      <c r="L96" s="17">
        <f t="shared" si="4"/>
        <v>0</v>
      </c>
      <c r="M96" s="18">
        <f>IFERROR(VLOOKUP(B96,[2]PESOS!A$2:D$3072,4,0),0)</f>
        <v>0</v>
      </c>
      <c r="N96" s="19">
        <f t="shared" si="5"/>
        <v>0</v>
      </c>
    </row>
    <row r="97" spans="2:14" ht="15" customHeight="1">
      <c r="B97" s="318"/>
      <c r="C97" s="273"/>
      <c r="D97" s="15">
        <f>IFERROR(VLOOKUP(B97,'TARIFA MASTER'!$B$5:$C$3741,2,0),0)</f>
        <v>0</v>
      </c>
      <c r="E97" s="15">
        <f>IFERROR(VLOOKUP(B97,'TARIFA MASTER'!B13:L3482,3,0),0)</f>
        <v>0</v>
      </c>
      <c r="F97" s="15">
        <f>IFERROR(VLOOKUP(B97,'TARIFA MASTER'!$B$15:$E$3702,4,0),0)</f>
        <v>0</v>
      </c>
      <c r="G97" s="274">
        <f>IFERROR(VLOOKUP(B97,'TARIFA MASTER'!$B$5:$L$4699,11,0),0)</f>
        <v>0</v>
      </c>
      <c r="H97" s="361">
        <f>IFERROR(VLOOKUP(B97,'TARIFA MASTER'!$B$5:$J$3754,5,0),0)</f>
        <v>0</v>
      </c>
      <c r="I97" s="361"/>
      <c r="J97" s="361"/>
      <c r="K97" s="16">
        <f>IFERROR(VLOOKUP(B97,'TARIFA MASTER'!$B$5:$G$3752,6,0),0)</f>
        <v>0</v>
      </c>
      <c r="L97" s="17">
        <f t="shared" si="4"/>
        <v>0</v>
      </c>
      <c r="M97" s="18">
        <f>IFERROR(VLOOKUP(B97,[2]PESOS!A$2:D$3072,4,0),0)</f>
        <v>0</v>
      </c>
      <c r="N97" s="19">
        <f t="shared" si="5"/>
        <v>0</v>
      </c>
    </row>
    <row r="98" spans="2:14" ht="15" customHeight="1">
      <c r="B98" s="318"/>
      <c r="C98" s="273"/>
      <c r="D98" s="15">
        <f>IFERROR(VLOOKUP(B98,'TARIFA MASTER'!$B$5:$C$3741,2,0),0)</f>
        <v>0</v>
      </c>
      <c r="E98" s="15">
        <f>IFERROR(VLOOKUP(B98,'TARIFA MASTER'!B13:L3483,3,0),0)</f>
        <v>0</v>
      </c>
      <c r="F98" s="15">
        <f>IFERROR(VLOOKUP(B98,'TARIFA MASTER'!$B$15:$E$3702,4,0),0)</f>
        <v>0</v>
      </c>
      <c r="G98" s="274">
        <f>IFERROR(VLOOKUP(B98,'TARIFA MASTER'!$B$5:$L$4699,11,0),0)</f>
        <v>0</v>
      </c>
      <c r="H98" s="361">
        <f>IFERROR(VLOOKUP(B98,'TARIFA MASTER'!$B$5:$J$3754,5,0),0)</f>
        <v>0</v>
      </c>
      <c r="I98" s="361"/>
      <c r="J98" s="361"/>
      <c r="K98" s="16">
        <f>IFERROR(VLOOKUP(B98,'TARIFA MASTER'!$B$5:$G$3752,6,0),0)</f>
        <v>0</v>
      </c>
      <c r="L98" s="17">
        <f t="shared" si="4"/>
        <v>0</v>
      </c>
      <c r="M98" s="18">
        <f>IFERROR(VLOOKUP(B98,[2]PESOS!A$2:D$3072,4,0),0)</f>
        <v>0</v>
      </c>
      <c r="N98" s="19">
        <f t="shared" si="5"/>
        <v>0</v>
      </c>
    </row>
    <row r="99" spans="2:14" ht="15" customHeight="1">
      <c r="B99" s="318"/>
      <c r="C99" s="273"/>
      <c r="D99" s="15">
        <f>IFERROR(VLOOKUP(B99,'TARIFA MASTER'!$B$5:$C$3741,2,0),0)</f>
        <v>0</v>
      </c>
      <c r="E99" s="15">
        <f>IFERROR(VLOOKUP(B99,'TARIFA MASTER'!B13:L3484,3,0),0)</f>
        <v>0</v>
      </c>
      <c r="F99" s="15">
        <f>IFERROR(VLOOKUP(B99,'TARIFA MASTER'!$B$15:$E$3702,4,0),0)</f>
        <v>0</v>
      </c>
      <c r="G99" s="274">
        <f>IFERROR(VLOOKUP(B99,'TARIFA MASTER'!$B$5:$L$4699,11,0),0)</f>
        <v>0</v>
      </c>
      <c r="H99" s="361">
        <f>IFERROR(VLOOKUP(B99,'TARIFA MASTER'!$B$5:$J$3754,5,0),0)</f>
        <v>0</v>
      </c>
      <c r="I99" s="361"/>
      <c r="J99" s="361"/>
      <c r="K99" s="16">
        <f>IFERROR(VLOOKUP(B99,'TARIFA MASTER'!$B$5:$G$3752,6,0),0)</f>
        <v>0</v>
      </c>
      <c r="L99" s="17">
        <f t="shared" si="4"/>
        <v>0</v>
      </c>
      <c r="M99" s="18">
        <f>IFERROR(VLOOKUP(B99,[2]PESOS!A$2:D$3072,4,0),0)</f>
        <v>0</v>
      </c>
      <c r="N99" s="19">
        <f t="shared" si="5"/>
        <v>0</v>
      </c>
    </row>
    <row r="100" spans="2:14" ht="15" customHeight="1">
      <c r="B100" s="318"/>
      <c r="C100" s="273"/>
      <c r="D100" s="15">
        <f>IFERROR(VLOOKUP(B100,'TARIFA MASTER'!$B$5:$C$3741,2,0),0)</f>
        <v>0</v>
      </c>
      <c r="E100" s="15">
        <f>IFERROR(VLOOKUP(B100,'TARIFA MASTER'!B13:L3485,3,0),0)</f>
        <v>0</v>
      </c>
      <c r="F100" s="15">
        <f>IFERROR(VLOOKUP(B100,'TARIFA MASTER'!$B$15:$E$3702,4,0),0)</f>
        <v>0</v>
      </c>
      <c r="G100" s="274">
        <f>IFERROR(VLOOKUP(B100,'TARIFA MASTER'!$B$5:$L$4699,11,0),0)</f>
        <v>0</v>
      </c>
      <c r="H100" s="361">
        <f>IFERROR(VLOOKUP(B100,'TARIFA MASTER'!$B$5:$J$3754,5,0),0)</f>
        <v>0</v>
      </c>
      <c r="I100" s="361"/>
      <c r="J100" s="361"/>
      <c r="K100" s="16">
        <f>IFERROR(VLOOKUP(B100,'TARIFA MASTER'!$B$5:$G$3752,6,0),0)</f>
        <v>0</v>
      </c>
      <c r="L100" s="17">
        <f t="shared" si="4"/>
        <v>0</v>
      </c>
      <c r="M100" s="18">
        <f>IFERROR(VLOOKUP(B100,[2]PESOS!A$2:D$3072,4,0),0)</f>
        <v>0</v>
      </c>
      <c r="N100" s="19">
        <f t="shared" si="5"/>
        <v>0</v>
      </c>
    </row>
    <row r="101" spans="2:14" ht="15" customHeight="1">
      <c r="B101" s="318"/>
      <c r="C101" s="273"/>
      <c r="D101" s="15">
        <f>IFERROR(VLOOKUP(B101,'TARIFA MASTER'!$B$5:$C$3741,2,0),0)</f>
        <v>0</v>
      </c>
      <c r="E101" s="15">
        <f>IFERROR(VLOOKUP(B101,'TARIFA MASTER'!B13:L3486,3,0),0)</f>
        <v>0</v>
      </c>
      <c r="F101" s="15">
        <f>IFERROR(VLOOKUP(B101,'TARIFA MASTER'!$B$15:$E$3702,4,0),0)</f>
        <v>0</v>
      </c>
      <c r="G101" s="274">
        <f>IFERROR(VLOOKUP(B101,'TARIFA MASTER'!$B$5:$L$4699,11,0),0)</f>
        <v>0</v>
      </c>
      <c r="H101" s="361">
        <f>IFERROR(VLOOKUP(B101,'TARIFA MASTER'!$B$5:$J$3754,5,0),0)</f>
        <v>0</v>
      </c>
      <c r="I101" s="361"/>
      <c r="J101" s="361"/>
      <c r="K101" s="16">
        <f>IFERROR(VLOOKUP(B101,'TARIFA MASTER'!$B$5:$G$3752,6,0),0)</f>
        <v>0</v>
      </c>
      <c r="L101" s="17">
        <f t="shared" si="4"/>
        <v>0</v>
      </c>
      <c r="M101" s="18">
        <f>IFERROR(VLOOKUP(B101,[2]PESOS!A$2:D$3072,4,0),0)</f>
        <v>0</v>
      </c>
      <c r="N101" s="19">
        <f t="shared" si="5"/>
        <v>0</v>
      </c>
    </row>
    <row r="102" spans="2:14" ht="15" customHeight="1">
      <c r="B102" s="318"/>
      <c r="C102" s="273"/>
      <c r="D102" s="15">
        <f>IFERROR(VLOOKUP(B102,'TARIFA MASTER'!$B$5:$C$3741,2,0),0)</f>
        <v>0</v>
      </c>
      <c r="E102" s="15">
        <f>IFERROR(VLOOKUP(B102,'TARIFA MASTER'!B13:L3487,3,0),0)</f>
        <v>0</v>
      </c>
      <c r="F102" s="15">
        <f>IFERROR(VLOOKUP(B102,'TARIFA MASTER'!$B$15:$E$3702,4,0),0)</f>
        <v>0</v>
      </c>
      <c r="G102" s="274">
        <f>IFERROR(VLOOKUP(B102,'TARIFA MASTER'!$B$5:$L$4699,11,0),0)</f>
        <v>0</v>
      </c>
      <c r="H102" s="361">
        <f>IFERROR(VLOOKUP(B102,'TARIFA MASTER'!$B$5:$J$3754,5,0),0)</f>
        <v>0</v>
      </c>
      <c r="I102" s="361"/>
      <c r="J102" s="361"/>
      <c r="K102" s="16">
        <f>IFERROR(VLOOKUP(B102,'TARIFA MASTER'!$B$5:$G$3752,6,0),0)</f>
        <v>0</v>
      </c>
      <c r="L102" s="17">
        <f t="shared" ref="L102:L113" si="6">+G102*C102</f>
        <v>0</v>
      </c>
      <c r="M102" s="18">
        <f>IFERROR(VLOOKUP(B102,[2]PESOS!A$2:D$3072,4,0),0)</f>
        <v>0</v>
      </c>
      <c r="N102" s="19">
        <f t="shared" ref="N102:N113" si="7">+M102*C102</f>
        <v>0</v>
      </c>
    </row>
    <row r="103" spans="2:14" ht="15" customHeight="1">
      <c r="B103" s="318"/>
      <c r="C103" s="273"/>
      <c r="D103" s="15">
        <f>IFERROR(VLOOKUP(B103,'TARIFA MASTER'!$B$5:$C$3741,2,0),0)</f>
        <v>0</v>
      </c>
      <c r="E103" s="15">
        <f>IFERROR(VLOOKUP(B103,'TARIFA MASTER'!B13:L3488,3,0),0)</f>
        <v>0</v>
      </c>
      <c r="F103" s="15">
        <f>IFERROR(VLOOKUP(B103,'TARIFA MASTER'!$B$15:$E$3702,4,0),0)</f>
        <v>0</v>
      </c>
      <c r="G103" s="274">
        <f>IFERROR(VLOOKUP(B103,'TARIFA MASTER'!$B$5:$L$4699,11,0),0)</f>
        <v>0</v>
      </c>
      <c r="H103" s="361">
        <f>IFERROR(VLOOKUP(B103,'TARIFA MASTER'!$B$5:$J$3754,5,0),0)</f>
        <v>0</v>
      </c>
      <c r="I103" s="361"/>
      <c r="J103" s="361"/>
      <c r="K103" s="16">
        <f>IFERROR(VLOOKUP(B103,'TARIFA MASTER'!$B$5:$G$3752,6,0),0)</f>
        <v>0</v>
      </c>
      <c r="L103" s="17">
        <f t="shared" si="6"/>
        <v>0</v>
      </c>
      <c r="M103" s="18">
        <f>IFERROR(VLOOKUP(B103,[2]PESOS!A$2:D$3072,4,0),0)</f>
        <v>0</v>
      </c>
      <c r="N103" s="19">
        <f t="shared" si="7"/>
        <v>0</v>
      </c>
    </row>
    <row r="104" spans="2:14" ht="15" customHeight="1">
      <c r="B104" s="318"/>
      <c r="C104" s="273"/>
      <c r="D104" s="15">
        <f>IFERROR(VLOOKUP(B104,'TARIFA MASTER'!$B$5:$C$3741,2,0),0)</f>
        <v>0</v>
      </c>
      <c r="E104" s="15">
        <f>IFERROR(VLOOKUP(B104,'TARIFA MASTER'!B13:L3489,3,0),0)</f>
        <v>0</v>
      </c>
      <c r="F104" s="15">
        <f>IFERROR(VLOOKUP(B104,'TARIFA MASTER'!$B$15:$E$3702,4,0),0)</f>
        <v>0</v>
      </c>
      <c r="G104" s="274">
        <f>IFERROR(VLOOKUP(B104,'TARIFA MASTER'!$B$5:$L$4699,11,0),0)</f>
        <v>0</v>
      </c>
      <c r="H104" s="361">
        <f>IFERROR(VLOOKUP(B104,'TARIFA MASTER'!$B$5:$J$3754,5,0),0)</f>
        <v>0</v>
      </c>
      <c r="I104" s="361"/>
      <c r="J104" s="361"/>
      <c r="K104" s="16">
        <f>IFERROR(VLOOKUP(B104,'TARIFA MASTER'!$B$5:$G$3752,6,0),0)</f>
        <v>0</v>
      </c>
      <c r="L104" s="17">
        <f t="shared" si="6"/>
        <v>0</v>
      </c>
      <c r="M104" s="18">
        <f>IFERROR(VLOOKUP(B104,[2]PESOS!A$2:D$3072,4,0),0)</f>
        <v>0</v>
      </c>
      <c r="N104" s="19">
        <f t="shared" si="7"/>
        <v>0</v>
      </c>
    </row>
    <row r="105" spans="2:14" ht="15" customHeight="1">
      <c r="B105" s="318"/>
      <c r="C105" s="273"/>
      <c r="D105" s="15">
        <f>IFERROR(VLOOKUP(B105,'TARIFA MASTER'!$B$5:$C$3741,2,0),0)</f>
        <v>0</v>
      </c>
      <c r="E105" s="15">
        <f>IFERROR(VLOOKUP(B105,'TARIFA MASTER'!B13:L3490,3,0),0)</f>
        <v>0</v>
      </c>
      <c r="F105" s="15">
        <f>IFERROR(VLOOKUP(B105,'TARIFA MASTER'!$B$15:$E$3702,4,0),0)</f>
        <v>0</v>
      </c>
      <c r="G105" s="274">
        <f>IFERROR(VLOOKUP(B105,'TARIFA MASTER'!$B$5:$L$4699,11,0),0)</f>
        <v>0</v>
      </c>
      <c r="H105" s="361">
        <f>IFERROR(VLOOKUP(B105,'TARIFA MASTER'!$B$5:$J$3754,5,0),0)</f>
        <v>0</v>
      </c>
      <c r="I105" s="361"/>
      <c r="J105" s="361"/>
      <c r="K105" s="16">
        <f>IFERROR(VLOOKUP(B105,'TARIFA MASTER'!$B$5:$G$3752,6,0),0)</f>
        <v>0</v>
      </c>
      <c r="L105" s="17">
        <f t="shared" si="6"/>
        <v>0</v>
      </c>
      <c r="M105" s="18">
        <f>IFERROR(VLOOKUP(B105,[2]PESOS!A$2:D$3072,4,0),0)</f>
        <v>0</v>
      </c>
      <c r="N105" s="19">
        <f t="shared" si="7"/>
        <v>0</v>
      </c>
    </row>
    <row r="106" spans="2:14" ht="15" customHeight="1">
      <c r="B106" s="318"/>
      <c r="C106" s="273"/>
      <c r="D106" s="15">
        <f>IFERROR(VLOOKUP(B106,'TARIFA MASTER'!$B$5:$C$3741,2,0),0)</f>
        <v>0</v>
      </c>
      <c r="E106" s="15">
        <f>IFERROR(VLOOKUP(B106,'TARIFA MASTER'!B13:L3511,3,0),0)</f>
        <v>0</v>
      </c>
      <c r="F106" s="15">
        <f>IFERROR(VLOOKUP(B106,'TARIFA MASTER'!$B$15:$E$3702,4,0),0)</f>
        <v>0</v>
      </c>
      <c r="G106" s="274">
        <f>IFERROR(VLOOKUP(B106,'TARIFA MASTER'!$B$5:$L$4699,11,0),0)</f>
        <v>0</v>
      </c>
      <c r="H106" s="361">
        <f>IFERROR(VLOOKUP(B106,'TARIFA MASTER'!$B$5:$J$3754,5,0),0)</f>
        <v>0</v>
      </c>
      <c r="I106" s="361"/>
      <c r="J106" s="361"/>
      <c r="K106" s="16">
        <f>IFERROR(VLOOKUP(B106,'TARIFA MASTER'!$B$5:$G$3752,6,0),0)</f>
        <v>0</v>
      </c>
      <c r="L106" s="17">
        <f t="shared" si="6"/>
        <v>0</v>
      </c>
      <c r="M106" s="18">
        <f>IFERROR(VLOOKUP(B106,[2]PESOS!A$2:D$3072,4,0),0)</f>
        <v>0</v>
      </c>
      <c r="N106" s="19">
        <f t="shared" si="7"/>
        <v>0</v>
      </c>
    </row>
    <row r="107" spans="2:14" ht="15" customHeight="1">
      <c r="B107" s="318"/>
      <c r="C107" s="273"/>
      <c r="D107" s="15">
        <f>IFERROR(VLOOKUP(B107,'TARIFA MASTER'!$B$5:$C$3741,2,0),0)</f>
        <v>0</v>
      </c>
      <c r="E107" s="15">
        <f>IFERROR(VLOOKUP(B107,'TARIFA MASTER'!B13:L3512,3,0),0)</f>
        <v>0</v>
      </c>
      <c r="F107" s="15">
        <f>IFERROR(VLOOKUP(B107,'TARIFA MASTER'!$B$15:$E$3702,4,0),0)</f>
        <v>0</v>
      </c>
      <c r="G107" s="274">
        <f>IFERROR(VLOOKUP(B107,'TARIFA MASTER'!$B$5:$L$4699,11,0),0)</f>
        <v>0</v>
      </c>
      <c r="H107" s="361">
        <f>IFERROR(VLOOKUP(B107,'TARIFA MASTER'!$B$5:$J$3754,5,0),0)</f>
        <v>0</v>
      </c>
      <c r="I107" s="361"/>
      <c r="J107" s="361"/>
      <c r="K107" s="16">
        <f>IFERROR(VLOOKUP(B107,'TARIFA MASTER'!$B$5:$G$3752,6,0),0)</f>
        <v>0</v>
      </c>
      <c r="L107" s="17">
        <f t="shared" si="6"/>
        <v>0</v>
      </c>
      <c r="M107" s="18">
        <f>IFERROR(VLOOKUP(B107,[2]PESOS!A$2:D$3072,4,0),0)</f>
        <v>0</v>
      </c>
      <c r="N107" s="19">
        <f t="shared" si="7"/>
        <v>0</v>
      </c>
    </row>
    <row r="108" spans="2:14" ht="15" customHeight="1">
      <c r="B108" s="318"/>
      <c r="C108" s="273"/>
      <c r="D108" s="15">
        <f>IFERROR(VLOOKUP(B108,'TARIFA MASTER'!$B$5:$C$3741,2,0),0)</f>
        <v>0</v>
      </c>
      <c r="E108" s="15">
        <f>IFERROR(VLOOKUP(B108,'TARIFA MASTER'!B13:L3513,3,0),0)</f>
        <v>0</v>
      </c>
      <c r="F108" s="15">
        <f>IFERROR(VLOOKUP(B108,'TARIFA MASTER'!$B$15:$E$3702,4,0),0)</f>
        <v>0</v>
      </c>
      <c r="G108" s="274">
        <f>IFERROR(VLOOKUP(B108,'TARIFA MASTER'!$B$5:$L$4699,11,0),0)</f>
        <v>0</v>
      </c>
      <c r="H108" s="361">
        <f>IFERROR(VLOOKUP(B108,'TARIFA MASTER'!$B$5:$J$3754,5,0),0)</f>
        <v>0</v>
      </c>
      <c r="I108" s="361"/>
      <c r="J108" s="361"/>
      <c r="K108" s="16">
        <f>IFERROR(VLOOKUP(B108,'TARIFA MASTER'!$B$5:$G$3752,6,0),0)</f>
        <v>0</v>
      </c>
      <c r="L108" s="17">
        <f t="shared" si="6"/>
        <v>0</v>
      </c>
      <c r="M108" s="18">
        <f>IFERROR(VLOOKUP(B108,[2]PESOS!A$2:D$3072,4,0),0)</f>
        <v>0</v>
      </c>
      <c r="N108" s="19">
        <f t="shared" si="7"/>
        <v>0</v>
      </c>
    </row>
    <row r="109" spans="2:14" ht="15" customHeight="1">
      <c r="B109" s="318"/>
      <c r="C109" s="273"/>
      <c r="D109" s="15">
        <f>IFERROR(VLOOKUP(B109,'TARIFA MASTER'!$B$5:$C$3741,2,0),0)</f>
        <v>0</v>
      </c>
      <c r="E109" s="15">
        <f>IFERROR(VLOOKUP(B109,'TARIFA MASTER'!B13:L3514,3,0),0)</f>
        <v>0</v>
      </c>
      <c r="F109" s="15">
        <f>IFERROR(VLOOKUP(B109,'TARIFA MASTER'!$B$15:$E$3702,4,0),0)</f>
        <v>0</v>
      </c>
      <c r="G109" s="274">
        <f>IFERROR(VLOOKUP(B109,'TARIFA MASTER'!$B$5:$L$4699,11,0),0)</f>
        <v>0</v>
      </c>
      <c r="H109" s="361">
        <f>IFERROR(VLOOKUP(B109,'TARIFA MASTER'!$B$5:$J$3754,5,0),0)</f>
        <v>0</v>
      </c>
      <c r="I109" s="361"/>
      <c r="J109" s="361"/>
      <c r="K109" s="16">
        <f>IFERROR(VLOOKUP(B109,'TARIFA MASTER'!$B$5:$G$3752,6,0),0)</f>
        <v>0</v>
      </c>
      <c r="L109" s="17">
        <f t="shared" si="6"/>
        <v>0</v>
      </c>
      <c r="M109" s="18">
        <f>IFERROR(VLOOKUP(B109,[2]PESOS!A$2:D$3072,4,0),0)</f>
        <v>0</v>
      </c>
      <c r="N109" s="19">
        <f t="shared" si="7"/>
        <v>0</v>
      </c>
    </row>
    <row r="110" spans="2:14" ht="15" customHeight="1">
      <c r="B110" s="318"/>
      <c r="C110" s="273"/>
      <c r="D110" s="15">
        <f>IFERROR(VLOOKUP(B110,'TARIFA MASTER'!$B$5:$C$3741,2,0),0)</f>
        <v>0</v>
      </c>
      <c r="E110" s="15">
        <f>IFERROR(VLOOKUP(B110,'TARIFA MASTER'!B13:L3515,3,0),0)</f>
        <v>0</v>
      </c>
      <c r="F110" s="15">
        <f>IFERROR(VLOOKUP(B110,'TARIFA MASTER'!$B$15:$E$3702,4,0),0)</f>
        <v>0</v>
      </c>
      <c r="G110" s="274">
        <f>IFERROR(VLOOKUP(B110,'TARIFA MASTER'!$B$5:$L$4699,11,0),0)</f>
        <v>0</v>
      </c>
      <c r="H110" s="361">
        <f>IFERROR(VLOOKUP(B110,'TARIFA MASTER'!$B$5:$J$3754,5,0),0)</f>
        <v>0</v>
      </c>
      <c r="I110" s="361"/>
      <c r="J110" s="361"/>
      <c r="K110" s="16">
        <f>IFERROR(VLOOKUP(B110,'TARIFA MASTER'!$B$5:$G$3752,6,0),0)</f>
        <v>0</v>
      </c>
      <c r="L110" s="17">
        <f t="shared" si="6"/>
        <v>0</v>
      </c>
      <c r="M110" s="18">
        <f>IFERROR(VLOOKUP(B110,[2]PESOS!A$2:D$3072,4,0),0)</f>
        <v>0</v>
      </c>
      <c r="N110" s="19">
        <f t="shared" si="7"/>
        <v>0</v>
      </c>
    </row>
    <row r="111" spans="2:14" ht="15" customHeight="1">
      <c r="B111" s="318"/>
      <c r="C111" s="273"/>
      <c r="D111" s="15">
        <f>IFERROR(VLOOKUP(B111,'TARIFA MASTER'!$B$5:$C$3741,2,0),0)</f>
        <v>0</v>
      </c>
      <c r="E111" s="15">
        <f>IFERROR(VLOOKUP(B111,'TARIFA MASTER'!B13:L3516,3,0),0)</f>
        <v>0</v>
      </c>
      <c r="F111" s="15">
        <f>IFERROR(VLOOKUP(B111,'TARIFA MASTER'!$B$15:$E$3702,4,0),0)</f>
        <v>0</v>
      </c>
      <c r="G111" s="274">
        <f>IFERROR(VLOOKUP(B111,'TARIFA MASTER'!$B$5:$L$4699,11,0),0)</f>
        <v>0</v>
      </c>
      <c r="H111" s="361">
        <f>IFERROR(VLOOKUP(B111,'TARIFA MASTER'!$B$5:$J$3754,5,0),0)</f>
        <v>0</v>
      </c>
      <c r="I111" s="361"/>
      <c r="J111" s="361"/>
      <c r="K111" s="16">
        <f>IFERROR(VLOOKUP(B111,'TARIFA MASTER'!$B$5:$G$3752,6,0),0)</f>
        <v>0</v>
      </c>
      <c r="L111" s="17">
        <f t="shared" si="6"/>
        <v>0</v>
      </c>
      <c r="M111" s="18">
        <f>IFERROR(VLOOKUP(B111,[2]PESOS!A$2:D$3072,4,0),0)</f>
        <v>0</v>
      </c>
      <c r="N111" s="19">
        <f t="shared" si="7"/>
        <v>0</v>
      </c>
    </row>
    <row r="112" spans="2:14" ht="15" customHeight="1">
      <c r="B112" s="318"/>
      <c r="C112" s="273"/>
      <c r="D112" s="15">
        <f>IFERROR(VLOOKUP(B112,'TARIFA MASTER'!$B$5:$C$3741,2,0),0)</f>
        <v>0</v>
      </c>
      <c r="E112" s="15">
        <f>IFERROR(VLOOKUP(B112,'TARIFA MASTER'!B13:L3517,3,0),0)</f>
        <v>0</v>
      </c>
      <c r="F112" s="15">
        <f>IFERROR(VLOOKUP(B112,'TARIFA MASTER'!$B$15:$E$3702,4,0),0)</f>
        <v>0</v>
      </c>
      <c r="G112" s="274">
        <f>IFERROR(VLOOKUP(B112,'TARIFA MASTER'!$B$5:$L$4699,11,0),0)</f>
        <v>0</v>
      </c>
      <c r="H112" s="361">
        <f>IFERROR(VLOOKUP(B112,'TARIFA MASTER'!$B$5:$J$3754,5,0),0)</f>
        <v>0</v>
      </c>
      <c r="I112" s="361"/>
      <c r="J112" s="361"/>
      <c r="K112" s="16">
        <f>IFERROR(VLOOKUP(B112,'TARIFA MASTER'!$B$5:$G$3752,6,0),0)</f>
        <v>0</v>
      </c>
      <c r="L112" s="17">
        <f t="shared" si="6"/>
        <v>0</v>
      </c>
      <c r="M112" s="18">
        <f>IFERROR(VLOOKUP(B112,[2]PESOS!A$2:D$3072,4,0),0)</f>
        <v>0</v>
      </c>
      <c r="N112" s="19">
        <f t="shared" si="7"/>
        <v>0</v>
      </c>
    </row>
    <row r="113" spans="2:14" ht="15" customHeight="1">
      <c r="B113" s="318"/>
      <c r="C113" s="273"/>
      <c r="D113" s="15">
        <f>IFERROR(VLOOKUP(B113,'TARIFA MASTER'!$B$5:$C$3741,2,0),0)</f>
        <v>0</v>
      </c>
      <c r="E113" s="15">
        <f>IFERROR(VLOOKUP(B113,'TARIFA MASTER'!B13:L3518,3,0),0)</f>
        <v>0</v>
      </c>
      <c r="F113" s="15">
        <f>IFERROR(VLOOKUP(B113,'TARIFA MASTER'!$B$15:$E$3702,4,0),0)</f>
        <v>0</v>
      </c>
      <c r="G113" s="274">
        <f>IFERROR(VLOOKUP(B113,'TARIFA MASTER'!$B$5:$L$4699,11,0),0)</f>
        <v>0</v>
      </c>
      <c r="H113" s="361">
        <f>IFERROR(VLOOKUP(B113,'TARIFA MASTER'!$B$5:$J$3754,5,0),0)</f>
        <v>0</v>
      </c>
      <c r="I113" s="361"/>
      <c r="J113" s="361"/>
      <c r="K113" s="16">
        <f>IFERROR(VLOOKUP(B113,'TARIFA MASTER'!$B$5:$G$3752,6,0),0)</f>
        <v>0</v>
      </c>
      <c r="L113" s="17">
        <f t="shared" si="6"/>
        <v>0</v>
      </c>
      <c r="M113" s="18">
        <f>IFERROR(VLOOKUP(B113,[2]PESOS!A$2:D$3072,4,0),0)</f>
        <v>0</v>
      </c>
      <c r="N113" s="19">
        <f t="shared" si="7"/>
        <v>0</v>
      </c>
    </row>
    <row r="114" spans="2:14" ht="15" customHeight="1">
      <c r="B114" s="318"/>
      <c r="C114" s="273"/>
      <c r="D114" s="15">
        <f>IFERROR(VLOOKUP(B114,'TARIFA MASTER'!$B$5:$C$3741,2,0),0)</f>
        <v>0</v>
      </c>
      <c r="E114" s="15">
        <f>IFERROR(VLOOKUP(B114,'TARIFA MASTER'!B13:L3519,3,0),0)</f>
        <v>0</v>
      </c>
      <c r="F114" s="15">
        <f>IFERROR(VLOOKUP(B114,'TARIFA MASTER'!$B$15:$E$3702,4,0),0)</f>
        <v>0</v>
      </c>
      <c r="G114" s="274">
        <f>IFERROR(VLOOKUP(B114,'TARIFA MASTER'!$B$5:$L$4699,11,0),0)</f>
        <v>0</v>
      </c>
      <c r="H114" s="361">
        <f>IFERROR(VLOOKUP(B114,'TARIFA MASTER'!$B$5:$J$3754,5,0),0)</f>
        <v>0</v>
      </c>
      <c r="I114" s="361"/>
      <c r="J114" s="361"/>
      <c r="K114" s="16">
        <f>IFERROR(VLOOKUP(B114,'TARIFA MASTER'!$B$5:$G$3752,6,0),0)</f>
        <v>0</v>
      </c>
      <c r="L114" s="17">
        <f t="shared" ref="L114:L123" si="8">+G114*C114</f>
        <v>0</v>
      </c>
      <c r="M114" s="18">
        <f>IFERROR(VLOOKUP(B114,[2]PESOS!A$2:D$3072,4,0),0)</f>
        <v>0</v>
      </c>
      <c r="N114" s="19">
        <f t="shared" ref="N114:N123" si="9">+M114*C114</f>
        <v>0</v>
      </c>
    </row>
    <row r="115" spans="2:14" ht="15" customHeight="1">
      <c r="B115" s="318"/>
      <c r="C115" s="273"/>
      <c r="D115" s="15">
        <f>IFERROR(VLOOKUP(B115,'TARIFA MASTER'!$B$5:$C$3741,2,0),0)</f>
        <v>0</v>
      </c>
      <c r="E115" s="15">
        <f>IFERROR(VLOOKUP(B115,'TARIFA MASTER'!B13:L3520,3,0),0)</f>
        <v>0</v>
      </c>
      <c r="F115" s="15">
        <f>IFERROR(VLOOKUP(B115,'TARIFA MASTER'!$B$15:$E$3702,4,0),0)</f>
        <v>0</v>
      </c>
      <c r="G115" s="274">
        <f>IFERROR(VLOOKUP(B115,'TARIFA MASTER'!$B$5:$L$4699,11,0),0)</f>
        <v>0</v>
      </c>
      <c r="H115" s="361">
        <f>IFERROR(VLOOKUP(B115,'TARIFA MASTER'!$B$5:$J$3754,5,0),0)</f>
        <v>0</v>
      </c>
      <c r="I115" s="361"/>
      <c r="J115" s="361"/>
      <c r="K115" s="16">
        <f>IFERROR(VLOOKUP(B115,'TARIFA MASTER'!$B$5:$G$3752,6,0),0)</f>
        <v>0</v>
      </c>
      <c r="L115" s="17">
        <f t="shared" si="8"/>
        <v>0</v>
      </c>
      <c r="M115" s="18">
        <f>IFERROR(VLOOKUP(B115,[2]PESOS!A$2:D$3072,4,0),0)</f>
        <v>0</v>
      </c>
      <c r="N115" s="19">
        <f t="shared" si="9"/>
        <v>0</v>
      </c>
    </row>
    <row r="116" spans="2:14" ht="15" customHeight="1">
      <c r="B116" s="318"/>
      <c r="C116" s="273"/>
      <c r="D116" s="15">
        <f>IFERROR(VLOOKUP(B116,'TARIFA MASTER'!$B$5:$C$3741,2,0),0)</f>
        <v>0</v>
      </c>
      <c r="E116" s="15">
        <f>IFERROR(VLOOKUP(B116,'TARIFA MASTER'!B13:L3521,3,0),0)</f>
        <v>0</v>
      </c>
      <c r="F116" s="15">
        <f>IFERROR(VLOOKUP(B116,'TARIFA MASTER'!$B$15:$E$3702,4,0),0)</f>
        <v>0</v>
      </c>
      <c r="G116" s="274">
        <f>IFERROR(VLOOKUP(B116,'TARIFA MASTER'!$B$5:$L$4699,11,0),0)</f>
        <v>0</v>
      </c>
      <c r="H116" s="361">
        <f>IFERROR(VLOOKUP(B116,'TARIFA MASTER'!$B$5:$J$3754,5,0),0)</f>
        <v>0</v>
      </c>
      <c r="I116" s="361"/>
      <c r="J116" s="361"/>
      <c r="K116" s="16">
        <f>IFERROR(VLOOKUP(B116,'TARIFA MASTER'!$B$5:$G$3752,6,0),0)</f>
        <v>0</v>
      </c>
      <c r="L116" s="17">
        <f t="shared" si="8"/>
        <v>0</v>
      </c>
      <c r="M116" s="18">
        <f>IFERROR(VLOOKUP(B116,[2]PESOS!A$2:D$3072,4,0),0)</f>
        <v>0</v>
      </c>
      <c r="N116" s="19">
        <f t="shared" si="9"/>
        <v>0</v>
      </c>
    </row>
    <row r="117" spans="2:14" ht="15" customHeight="1">
      <c r="B117" s="318"/>
      <c r="C117" s="273"/>
      <c r="D117" s="15">
        <f>IFERROR(VLOOKUP(B117,'TARIFA MASTER'!$B$5:$C$3741,2,0),0)</f>
        <v>0</v>
      </c>
      <c r="E117" s="15">
        <f>IFERROR(VLOOKUP(B117,'TARIFA MASTER'!B13:L3522,3,0),0)</f>
        <v>0</v>
      </c>
      <c r="F117" s="15">
        <f>IFERROR(VLOOKUP(B117,'TARIFA MASTER'!$B$15:$E$3702,4,0),0)</f>
        <v>0</v>
      </c>
      <c r="G117" s="274">
        <f>IFERROR(VLOOKUP(B117,'TARIFA MASTER'!$B$5:$L$4699,11,0),0)</f>
        <v>0</v>
      </c>
      <c r="H117" s="361">
        <f>IFERROR(VLOOKUP(B117,'TARIFA MASTER'!$B$5:$J$3754,5,0),0)</f>
        <v>0</v>
      </c>
      <c r="I117" s="361"/>
      <c r="J117" s="361"/>
      <c r="K117" s="16">
        <f>IFERROR(VLOOKUP(B117,'TARIFA MASTER'!$B$5:$G$3752,6,0),0)</f>
        <v>0</v>
      </c>
      <c r="L117" s="17">
        <f t="shared" si="8"/>
        <v>0</v>
      </c>
      <c r="M117" s="18">
        <f>IFERROR(VLOOKUP(B117,[2]PESOS!A$2:D$3072,4,0),0)</f>
        <v>0</v>
      </c>
      <c r="N117" s="19">
        <f t="shared" si="9"/>
        <v>0</v>
      </c>
    </row>
    <row r="118" spans="2:14" ht="15" customHeight="1">
      <c r="B118" s="318"/>
      <c r="C118" s="273"/>
      <c r="D118" s="15">
        <f>IFERROR(VLOOKUP(B118,'TARIFA MASTER'!$B$5:$C$3741,2,0),0)</f>
        <v>0</v>
      </c>
      <c r="E118" s="15">
        <f>IFERROR(VLOOKUP(B118,'TARIFA MASTER'!B13:L3523,3,0),0)</f>
        <v>0</v>
      </c>
      <c r="F118" s="15">
        <f>IFERROR(VLOOKUP(B118,'TARIFA MASTER'!$B$15:$E$3702,4,0),0)</f>
        <v>0</v>
      </c>
      <c r="G118" s="274">
        <f>IFERROR(VLOOKUP(B118,'TARIFA MASTER'!$B$5:$L$4699,11,0),0)</f>
        <v>0</v>
      </c>
      <c r="H118" s="361">
        <f>IFERROR(VLOOKUP(B118,'TARIFA MASTER'!$B$5:$J$3754,5,0),0)</f>
        <v>0</v>
      </c>
      <c r="I118" s="361"/>
      <c r="J118" s="361"/>
      <c r="K118" s="16">
        <f>IFERROR(VLOOKUP(B118,'TARIFA MASTER'!$B$5:$G$3752,6,0),0)</f>
        <v>0</v>
      </c>
      <c r="L118" s="17">
        <f t="shared" si="8"/>
        <v>0</v>
      </c>
      <c r="M118" s="18">
        <f>IFERROR(VLOOKUP(B118,[2]PESOS!A$2:D$3072,4,0),0)</f>
        <v>0</v>
      </c>
      <c r="N118" s="19">
        <f t="shared" si="9"/>
        <v>0</v>
      </c>
    </row>
    <row r="119" spans="2:14" ht="15" customHeight="1">
      <c r="B119" s="318"/>
      <c r="C119" s="273"/>
      <c r="D119" s="15">
        <f>IFERROR(VLOOKUP(B119,'TARIFA MASTER'!$B$5:$C$3741,2,0),0)</f>
        <v>0</v>
      </c>
      <c r="E119" s="15">
        <f>IFERROR(VLOOKUP(B119,'TARIFA MASTER'!B13:L3524,3,0),0)</f>
        <v>0</v>
      </c>
      <c r="F119" s="15">
        <f>IFERROR(VLOOKUP(B119,'TARIFA MASTER'!$B$15:$E$3702,4,0),0)</f>
        <v>0</v>
      </c>
      <c r="G119" s="274">
        <f>IFERROR(VLOOKUP(B119,'TARIFA MASTER'!$B$5:$L$4699,11,0),0)</f>
        <v>0</v>
      </c>
      <c r="H119" s="361">
        <f>IFERROR(VLOOKUP(B119,'TARIFA MASTER'!$B$5:$J$3754,5,0),0)</f>
        <v>0</v>
      </c>
      <c r="I119" s="361"/>
      <c r="J119" s="361"/>
      <c r="K119" s="16">
        <f>IFERROR(VLOOKUP(B119,'TARIFA MASTER'!$B$5:$G$3752,6,0),0)</f>
        <v>0</v>
      </c>
      <c r="L119" s="17">
        <f t="shared" si="8"/>
        <v>0</v>
      </c>
      <c r="M119" s="18">
        <f>IFERROR(VLOOKUP(B119,[2]PESOS!A$2:D$3072,4,0),0)</f>
        <v>0</v>
      </c>
      <c r="N119" s="19">
        <f t="shared" si="9"/>
        <v>0</v>
      </c>
    </row>
    <row r="120" spans="2:14" ht="15" customHeight="1">
      <c r="B120" s="318"/>
      <c r="C120" s="273"/>
      <c r="D120" s="15">
        <f>IFERROR(VLOOKUP(B120,'TARIFA MASTER'!$B$5:$C$3741,2,0),0)</f>
        <v>0</v>
      </c>
      <c r="E120" s="15">
        <f>IFERROR(VLOOKUP(B120,'TARIFA MASTER'!B13:L3525,3,0),0)</f>
        <v>0</v>
      </c>
      <c r="F120" s="15">
        <f>IFERROR(VLOOKUP(B120,'TARIFA MASTER'!$B$15:$E$3702,4,0),0)</f>
        <v>0</v>
      </c>
      <c r="G120" s="274">
        <f>IFERROR(VLOOKUP(B120,'TARIFA MASTER'!$B$5:$L$4699,11,0),0)</f>
        <v>0</v>
      </c>
      <c r="H120" s="361">
        <f>IFERROR(VLOOKUP(B120,'TARIFA MASTER'!$B$5:$J$3754,5,0),0)</f>
        <v>0</v>
      </c>
      <c r="I120" s="361"/>
      <c r="J120" s="361"/>
      <c r="K120" s="16">
        <f>IFERROR(VLOOKUP(B120,'TARIFA MASTER'!$B$5:$G$3752,6,0),0)</f>
        <v>0</v>
      </c>
      <c r="L120" s="17">
        <f t="shared" si="8"/>
        <v>0</v>
      </c>
      <c r="M120" s="18">
        <f>IFERROR(VLOOKUP(B120,[2]PESOS!A$2:D$3072,4,0),0)</f>
        <v>0</v>
      </c>
      <c r="N120" s="19">
        <f t="shared" si="9"/>
        <v>0</v>
      </c>
    </row>
    <row r="121" spans="2:14" ht="15" customHeight="1">
      <c r="B121" s="318"/>
      <c r="C121" s="273"/>
      <c r="D121" s="15">
        <f>IFERROR(VLOOKUP(B121,'TARIFA MASTER'!$B$5:$C$3741,2,0),0)</f>
        <v>0</v>
      </c>
      <c r="E121" s="15">
        <f>IFERROR(VLOOKUP(B121,'TARIFA MASTER'!B13:L3526,3,0),0)</f>
        <v>0</v>
      </c>
      <c r="F121" s="15">
        <f>IFERROR(VLOOKUP(B121,'TARIFA MASTER'!$B$15:$E$3702,4,0),0)</f>
        <v>0</v>
      </c>
      <c r="G121" s="274">
        <f>IFERROR(VLOOKUP(B121,'TARIFA MASTER'!$B$5:$L$4699,11,0),0)</f>
        <v>0</v>
      </c>
      <c r="H121" s="361">
        <f>IFERROR(VLOOKUP(B121,'TARIFA MASTER'!$B$5:$J$3754,5,0),0)</f>
        <v>0</v>
      </c>
      <c r="I121" s="361"/>
      <c r="J121" s="361"/>
      <c r="K121" s="16">
        <f>IFERROR(VLOOKUP(B121,'TARIFA MASTER'!$B$5:$G$3752,6,0),0)</f>
        <v>0</v>
      </c>
      <c r="L121" s="17">
        <f t="shared" si="8"/>
        <v>0</v>
      </c>
      <c r="M121" s="18">
        <f>IFERROR(VLOOKUP(B121,[2]PESOS!A$2:D$3072,4,0),0)</f>
        <v>0</v>
      </c>
      <c r="N121" s="19">
        <f t="shared" si="9"/>
        <v>0</v>
      </c>
    </row>
    <row r="122" spans="2:14" ht="15" customHeight="1">
      <c r="B122" s="318"/>
      <c r="C122" s="273"/>
      <c r="D122" s="15">
        <f>IFERROR(VLOOKUP(B122,'TARIFA MASTER'!$B$5:$C$3741,2,0),0)</f>
        <v>0</v>
      </c>
      <c r="E122" s="15">
        <f>IFERROR(VLOOKUP(B122,'TARIFA MASTER'!B13:L3527,3,0),0)</f>
        <v>0</v>
      </c>
      <c r="F122" s="15">
        <f>IFERROR(VLOOKUP(B122,'TARIFA MASTER'!$B$15:$E$3702,4,0),0)</f>
        <v>0</v>
      </c>
      <c r="G122" s="274">
        <f>IFERROR(VLOOKUP(B122,'TARIFA MASTER'!$B$5:$L$4699,11,0),0)</f>
        <v>0</v>
      </c>
      <c r="H122" s="361">
        <f>IFERROR(VLOOKUP(B122,'TARIFA MASTER'!$B$5:$J$3754,5,0),0)</f>
        <v>0</v>
      </c>
      <c r="I122" s="361"/>
      <c r="J122" s="361"/>
      <c r="K122" s="16">
        <f>IFERROR(VLOOKUP(B122,'TARIFA MASTER'!$B$5:$G$3752,6,0),0)</f>
        <v>0</v>
      </c>
      <c r="L122" s="17">
        <f t="shared" si="8"/>
        <v>0</v>
      </c>
      <c r="M122" s="18">
        <f>IFERROR(VLOOKUP(B122,[2]PESOS!A$2:D$3072,4,0),0)</f>
        <v>0</v>
      </c>
      <c r="N122" s="19">
        <f t="shared" si="9"/>
        <v>0</v>
      </c>
    </row>
    <row r="123" spans="2:14">
      <c r="B123" s="318"/>
      <c r="C123" s="273"/>
      <c r="D123" s="15">
        <f>IFERROR(VLOOKUP(B123,'TARIFA MASTER'!$B$5:$C$3741,2,0),0)</f>
        <v>0</v>
      </c>
      <c r="E123" s="15">
        <f>IFERROR(VLOOKUP(B123,'TARIFA MASTER'!B13:L3528,3,0),0)</f>
        <v>0</v>
      </c>
      <c r="F123" s="15">
        <f>IFERROR(VLOOKUP(B123,'TARIFA MASTER'!$B$15:$E$3702,4,0),0)</f>
        <v>0</v>
      </c>
      <c r="G123" s="274">
        <f>IFERROR(VLOOKUP(B123,'TARIFA MASTER'!$B$5:$L$4699,11,0),0)</f>
        <v>0</v>
      </c>
      <c r="H123" s="361">
        <f>IFERROR(VLOOKUP(B123,'TARIFA MASTER'!$B$5:$J$3754,5,0),0)</f>
        <v>0</v>
      </c>
      <c r="I123" s="361"/>
      <c r="J123" s="361"/>
      <c r="K123" s="16">
        <f>IFERROR(VLOOKUP(B123,'TARIFA MASTER'!$B$5:$G$3752,6,0),0)</f>
        <v>0</v>
      </c>
      <c r="L123" s="17">
        <f t="shared" si="8"/>
        <v>0</v>
      </c>
      <c r="M123" s="18">
        <f>IFERROR(VLOOKUP(B123,[2]PESOS!A$2:D$3072,4,0),0)</f>
        <v>0</v>
      </c>
      <c r="N123" s="19">
        <f t="shared" si="9"/>
        <v>0</v>
      </c>
    </row>
    <row r="124" spans="2:14" ht="12.75" customHeight="1" thickBot="1">
      <c r="B124" s="319"/>
      <c r="C124" s="20"/>
      <c r="D124" s="21"/>
      <c r="E124" s="21"/>
      <c r="F124" s="22"/>
      <c r="G124" s="23"/>
      <c r="H124" s="22"/>
      <c r="I124" s="22"/>
      <c r="J124" s="21"/>
      <c r="K124" s="21"/>
      <c r="L124" s="24"/>
    </row>
    <row r="125" spans="2:14" s="34" customFormat="1" ht="16.5" customHeight="1" thickBot="1">
      <c r="B125" s="25"/>
      <c r="C125" s="26"/>
      <c r="D125" s="27" t="s">
        <v>179</v>
      </c>
      <c r="E125" s="27"/>
      <c r="F125" s="28"/>
      <c r="G125" s="29"/>
      <c r="H125" s="30"/>
      <c r="I125" s="28"/>
      <c r="J125" s="28"/>
      <c r="K125" s="27" t="s">
        <v>2485</v>
      </c>
      <c r="L125" s="31">
        <f>SUM(L11:L123)</f>
        <v>0</v>
      </c>
      <c r="M125" s="32"/>
      <c r="N125" s="33">
        <f>SUM(N11:N124)</f>
        <v>0</v>
      </c>
    </row>
    <row r="126" spans="2:14" ht="11.25" customHeight="1" thickBot="1"/>
    <row r="127" spans="2:14" ht="16.5" customHeight="1" thickBot="1">
      <c r="L127" s="38">
        <f>N125</f>
        <v>0</v>
      </c>
    </row>
    <row r="128" spans="2:14" ht="16.2" thickBot="1">
      <c r="B128" s="362" t="s">
        <v>180</v>
      </c>
      <c r="C128" s="363"/>
      <c r="D128" s="363"/>
      <c r="E128" s="363"/>
      <c r="F128" s="363"/>
      <c r="G128" s="363"/>
      <c r="H128" s="363"/>
      <c r="I128" s="363"/>
      <c r="J128" s="363"/>
      <c r="K128" s="363"/>
      <c r="L128" s="364"/>
      <c r="N128" s="39"/>
    </row>
    <row r="129" spans="2:12" ht="5.25" customHeight="1">
      <c r="B129" s="321"/>
      <c r="C129" s="13"/>
      <c r="D129" s="13"/>
      <c r="E129" s="13"/>
      <c r="F129" s="34"/>
      <c r="G129" s="40"/>
      <c r="H129" s="34"/>
      <c r="I129" s="34"/>
      <c r="J129" s="13"/>
      <c r="K129" s="13"/>
      <c r="L129" s="13"/>
    </row>
    <row r="130" spans="2:12">
      <c r="B130" s="322" t="s">
        <v>181</v>
      </c>
      <c r="C130" s="41"/>
      <c r="D130" s="42"/>
      <c r="E130" s="42"/>
      <c r="F130" s="43"/>
      <c r="G130" s="44"/>
      <c r="H130" s="34"/>
      <c r="I130" s="34"/>
      <c r="J130" s="13"/>
      <c r="K130" s="13"/>
      <c r="L130" s="45"/>
    </row>
    <row r="131" spans="2:12" ht="5.25" customHeight="1" thickBot="1">
      <c r="B131" s="321"/>
      <c r="C131" s="13"/>
      <c r="D131" s="13"/>
      <c r="E131" s="13"/>
      <c r="F131" s="34"/>
      <c r="G131" s="40"/>
      <c r="H131" s="46"/>
      <c r="I131" s="46"/>
      <c r="J131" s="47"/>
      <c r="K131" s="47"/>
      <c r="L131" s="13"/>
    </row>
    <row r="132" spans="2:12">
      <c r="B132" s="323" t="s">
        <v>182</v>
      </c>
      <c r="C132" s="48"/>
      <c r="D132" s="49"/>
      <c r="E132" s="49"/>
      <c r="F132" s="50"/>
      <c r="G132" s="51"/>
      <c r="H132" s="52"/>
      <c r="I132" s="52"/>
      <c r="J132" s="53"/>
      <c r="K132" s="53"/>
      <c r="L132" s="54"/>
    </row>
    <row r="133" spans="2:12">
      <c r="B133" s="324" t="s">
        <v>2517</v>
      </c>
      <c r="C133" s="55"/>
      <c r="D133" s="55"/>
      <c r="E133" s="55"/>
      <c r="F133" s="56"/>
      <c r="G133" s="57"/>
      <c r="H133" s="58"/>
      <c r="I133" s="58"/>
      <c r="J133" s="59"/>
      <c r="K133" s="59"/>
      <c r="L133" s="60"/>
    </row>
    <row r="134" spans="2:12">
      <c r="B134" s="324" t="s">
        <v>183</v>
      </c>
      <c r="C134" s="55"/>
      <c r="D134" s="61"/>
      <c r="E134" s="61"/>
      <c r="F134" s="56"/>
      <c r="G134" s="57"/>
      <c r="H134" s="58"/>
      <c r="I134" s="58"/>
      <c r="J134" s="62"/>
      <c r="K134" s="62"/>
      <c r="L134" s="60"/>
    </row>
    <row r="135" spans="2:12">
      <c r="B135" s="324" t="s">
        <v>184</v>
      </c>
      <c r="C135" s="55"/>
      <c r="D135" s="61"/>
      <c r="E135" s="61"/>
      <c r="F135" s="56"/>
      <c r="G135" s="57"/>
      <c r="H135" s="58"/>
      <c r="I135" s="58"/>
      <c r="J135" s="62"/>
      <c r="K135" s="62"/>
      <c r="L135" s="60"/>
    </row>
    <row r="136" spans="2:12">
      <c r="B136" s="324" t="s">
        <v>185</v>
      </c>
      <c r="C136" s="55"/>
      <c r="D136" s="61"/>
      <c r="E136" s="61"/>
      <c r="F136" s="56"/>
      <c r="G136" s="57"/>
      <c r="H136" s="58"/>
      <c r="I136" s="58"/>
      <c r="J136" s="62"/>
      <c r="K136" s="62"/>
      <c r="L136" s="60"/>
    </row>
    <row r="137" spans="2:12" ht="16.2" thickBot="1">
      <c r="B137" s="325" t="s">
        <v>312</v>
      </c>
      <c r="C137" s="63"/>
      <c r="D137" s="64"/>
      <c r="E137" s="64"/>
      <c r="F137" s="63"/>
      <c r="G137" s="65"/>
      <c r="H137" s="66"/>
      <c r="I137" s="66"/>
      <c r="J137" s="67"/>
      <c r="K137" s="67"/>
      <c r="L137" s="68"/>
    </row>
    <row r="138" spans="2:12" ht="5.25" customHeight="1">
      <c r="B138" s="321"/>
      <c r="C138" s="13"/>
      <c r="D138" s="13"/>
      <c r="E138" s="13"/>
      <c r="F138" s="34"/>
      <c r="G138" s="40"/>
      <c r="H138" s="34"/>
      <c r="I138" s="34"/>
      <c r="J138" s="69"/>
      <c r="K138" s="70"/>
      <c r="L138" s="13"/>
    </row>
    <row r="139" spans="2:12" ht="6.75" customHeight="1">
      <c r="B139" s="326"/>
      <c r="C139" s="71"/>
      <c r="D139" s="42"/>
      <c r="E139" s="42"/>
      <c r="F139" s="71"/>
      <c r="G139" s="72"/>
      <c r="H139" s="73"/>
      <c r="I139" s="73"/>
      <c r="J139" s="74"/>
      <c r="K139" s="74"/>
      <c r="L139" s="13"/>
    </row>
    <row r="140" spans="2:12">
      <c r="B140" s="327" t="s">
        <v>186</v>
      </c>
      <c r="C140" s="75"/>
      <c r="D140" s="76"/>
      <c r="E140" s="76"/>
      <c r="F140" s="70"/>
      <c r="G140" s="77"/>
      <c r="H140" s="78"/>
      <c r="I140" s="78"/>
      <c r="J140" s="70"/>
      <c r="K140" s="70"/>
      <c r="L140" s="13"/>
    </row>
    <row r="141" spans="2:12" ht="6" customHeight="1">
      <c r="B141" s="327"/>
      <c r="C141" s="75"/>
      <c r="D141" s="76"/>
      <c r="E141" s="76"/>
      <c r="F141" s="70"/>
      <c r="G141" s="77"/>
      <c r="H141" s="78"/>
      <c r="I141" s="78"/>
      <c r="J141" s="70"/>
      <c r="K141" s="70"/>
      <c r="L141" s="13"/>
    </row>
    <row r="142" spans="2:12">
      <c r="B142" s="328" t="s">
        <v>187</v>
      </c>
      <c r="C142" s="70"/>
      <c r="D142" s="80"/>
      <c r="E142" s="80"/>
      <c r="F142" s="70"/>
      <c r="G142" s="77"/>
      <c r="H142" s="78"/>
      <c r="I142" s="78"/>
      <c r="J142" s="70"/>
      <c r="K142" s="70"/>
      <c r="L142" s="13"/>
    </row>
    <row r="143" spans="2:12">
      <c r="B143" s="328" t="s">
        <v>188</v>
      </c>
      <c r="C143" s="70"/>
      <c r="D143" s="80"/>
      <c r="E143" s="80"/>
      <c r="F143" s="70"/>
      <c r="G143" s="77"/>
      <c r="H143" s="78"/>
      <c r="I143" s="78"/>
      <c r="J143" s="70"/>
      <c r="K143" s="70"/>
      <c r="L143" s="13"/>
    </row>
    <row r="144" spans="2:12">
      <c r="B144" s="328" t="s">
        <v>189</v>
      </c>
      <c r="C144" s="70"/>
      <c r="D144" s="80"/>
      <c r="E144" s="80"/>
      <c r="F144" s="70"/>
      <c r="G144" s="77"/>
      <c r="H144" s="78"/>
      <c r="I144" s="78"/>
      <c r="J144" s="70"/>
      <c r="K144" s="70"/>
      <c r="L144" s="13"/>
    </row>
    <row r="145" spans="2:12">
      <c r="B145" s="328" t="s">
        <v>190</v>
      </c>
      <c r="C145" s="70"/>
      <c r="D145" s="80"/>
      <c r="E145" s="80"/>
      <c r="F145" s="70"/>
      <c r="G145" s="77"/>
      <c r="H145" s="78"/>
      <c r="I145" s="78"/>
      <c r="J145" s="70"/>
      <c r="K145" s="70"/>
      <c r="L145" s="13"/>
    </row>
    <row r="146" spans="2:12">
      <c r="B146" s="328"/>
      <c r="C146" s="70"/>
      <c r="D146" s="80"/>
      <c r="E146" s="80"/>
      <c r="F146" s="70"/>
      <c r="G146" s="77"/>
      <c r="H146" s="78"/>
      <c r="I146" s="78"/>
      <c r="J146" s="70"/>
      <c r="K146" s="70"/>
      <c r="L146" s="13"/>
    </row>
    <row r="147" spans="2:12">
      <c r="B147" s="329"/>
      <c r="C147" s="81"/>
      <c r="D147" s="13"/>
      <c r="E147" s="13"/>
      <c r="F147" s="13"/>
      <c r="G147" s="82"/>
      <c r="H147" s="13"/>
      <c r="I147" s="13"/>
      <c r="J147" s="13"/>
      <c r="K147" s="13"/>
      <c r="L147" s="13"/>
    </row>
    <row r="148" spans="2:12">
      <c r="B148" s="321"/>
      <c r="C148" s="13"/>
      <c r="D148" s="13"/>
      <c r="E148" s="13"/>
      <c r="F148" s="13"/>
      <c r="G148" s="82"/>
      <c r="H148" s="13"/>
      <c r="I148" s="13"/>
      <c r="J148" s="13"/>
      <c r="K148" s="13"/>
      <c r="L148" s="13"/>
    </row>
    <row r="149" spans="2:12">
      <c r="B149" s="321"/>
      <c r="C149" s="13"/>
      <c r="D149" s="13"/>
      <c r="E149" s="13"/>
      <c r="F149" s="13"/>
      <c r="G149" s="82"/>
      <c r="H149" s="13"/>
      <c r="I149" s="13"/>
      <c r="J149" s="13"/>
      <c r="K149" s="13"/>
      <c r="L149" s="13"/>
    </row>
    <row r="150" spans="2:12">
      <c r="B150" s="328" t="s">
        <v>191</v>
      </c>
      <c r="C150" s="70"/>
      <c r="D150" s="80"/>
      <c r="E150" s="80"/>
      <c r="F150" s="70"/>
      <c r="G150" s="77"/>
      <c r="H150" s="78"/>
      <c r="I150" s="78"/>
      <c r="J150" s="70"/>
      <c r="K150" s="70"/>
      <c r="L150" s="13"/>
    </row>
    <row r="151" spans="2:12">
      <c r="B151" s="328" t="s">
        <v>192</v>
      </c>
      <c r="C151" s="70"/>
      <c r="D151" s="76"/>
      <c r="E151" s="76"/>
      <c r="F151" s="70"/>
      <c r="G151" s="77"/>
      <c r="H151" s="78"/>
      <c r="I151" s="78"/>
      <c r="J151" s="70"/>
      <c r="K151" s="70"/>
      <c r="L151" s="13"/>
    </row>
    <row r="152" spans="2:12">
      <c r="B152" s="328"/>
      <c r="C152" s="70"/>
      <c r="D152" s="76"/>
      <c r="E152" s="76"/>
      <c r="F152" s="70"/>
      <c r="G152" s="77"/>
      <c r="H152" s="78"/>
      <c r="I152" s="78"/>
      <c r="J152" s="70"/>
      <c r="K152" s="70"/>
      <c r="L152" s="13"/>
    </row>
    <row r="153" spans="2:12">
      <c r="B153" s="328"/>
      <c r="C153" s="70"/>
      <c r="D153" s="76"/>
      <c r="E153" s="76"/>
      <c r="F153" s="70"/>
      <c r="G153" s="77"/>
      <c r="H153" s="78"/>
      <c r="I153" s="78"/>
      <c r="J153" s="70"/>
      <c r="K153" s="70"/>
      <c r="L153" s="13"/>
    </row>
    <row r="154" spans="2:12">
      <c r="B154" s="328"/>
      <c r="C154" s="70"/>
      <c r="D154" s="76"/>
      <c r="E154" s="76"/>
      <c r="F154" s="70"/>
      <c r="G154" s="77"/>
      <c r="H154" s="78"/>
      <c r="I154" s="78"/>
      <c r="J154" s="70"/>
      <c r="K154" s="70"/>
      <c r="L154" s="13"/>
    </row>
    <row r="155" spans="2:12">
      <c r="B155" s="328"/>
      <c r="C155" s="70"/>
      <c r="D155" s="76"/>
      <c r="E155" s="76"/>
      <c r="F155" s="70"/>
      <c r="G155" s="77"/>
      <c r="H155" s="78"/>
      <c r="I155" s="78"/>
      <c r="J155" s="70"/>
      <c r="K155" s="70"/>
      <c r="L155" s="13"/>
    </row>
    <row r="156" spans="2:12">
      <c r="B156" s="328" t="s">
        <v>193</v>
      </c>
      <c r="C156" s="70"/>
      <c r="D156" s="79"/>
      <c r="E156" s="79"/>
      <c r="F156" s="43"/>
      <c r="G156" s="44"/>
      <c r="H156" s="83" t="s">
        <v>286</v>
      </c>
      <c r="I156" s="83"/>
      <c r="J156" s="83"/>
      <c r="K156" s="83"/>
      <c r="L156" s="13"/>
    </row>
    <row r="157" spans="2:12">
      <c r="B157" s="321"/>
      <c r="C157" s="13"/>
      <c r="D157" s="13"/>
      <c r="E157" s="13"/>
      <c r="F157" s="34"/>
      <c r="G157" s="40"/>
      <c r="H157" s="34"/>
      <c r="I157" s="34"/>
      <c r="J157" s="13"/>
      <c r="K157" s="13"/>
      <c r="L157" s="13"/>
    </row>
    <row r="158" spans="2:12">
      <c r="B158" s="321"/>
      <c r="C158" s="13"/>
      <c r="D158" s="13"/>
      <c r="E158" s="13"/>
      <c r="F158" s="34"/>
      <c r="G158" s="40"/>
      <c r="H158" s="34"/>
      <c r="I158" s="34"/>
      <c r="J158" s="13"/>
      <c r="K158" s="13"/>
      <c r="L158" s="13"/>
    </row>
  </sheetData>
  <protectedRanges>
    <protectedRange sqref="H159:L65539 C3 H124:L127 K8:L9 F10:L10 B3:B6 C5:C6 D3:E6 F3:G4 K6:K7" name="Rango1"/>
    <protectedRange sqref="J7 H7:I9" name="Rango1_3"/>
  </protectedRanges>
  <mergeCells count="118">
    <mergeCell ref="B7:J7"/>
    <mergeCell ref="B8:J8"/>
    <mergeCell ref="H10:K10"/>
    <mergeCell ref="H11:J11"/>
    <mergeCell ref="H12:J12"/>
    <mergeCell ref="H13:J13"/>
    <mergeCell ref="H14:J14"/>
    <mergeCell ref="H15:J15"/>
    <mergeCell ref="H18:J18"/>
    <mergeCell ref="H91:J91"/>
    <mergeCell ref="H92:J92"/>
    <mergeCell ref="H85:J85"/>
    <mergeCell ref="H86:J86"/>
    <mergeCell ref="H87:J87"/>
    <mergeCell ref="H88:J88"/>
    <mergeCell ref="H89:J89"/>
    <mergeCell ref="H90:J90"/>
    <mergeCell ref="H16:J16"/>
    <mergeCell ref="H17:J17"/>
    <mergeCell ref="H70:J70"/>
    <mergeCell ref="H71:J71"/>
    <mergeCell ref="H19:J19"/>
    <mergeCell ref="H20:J20"/>
    <mergeCell ref="H21:J21"/>
    <mergeCell ref="H22:J22"/>
    <mergeCell ref="H23:J23"/>
    <mergeCell ref="H24:J24"/>
    <mergeCell ref="H25:J25"/>
    <mergeCell ref="H26:J26"/>
    <mergeCell ref="H82:J82"/>
    <mergeCell ref="H83:J83"/>
    <mergeCell ref="H84:J84"/>
    <mergeCell ref="H77:J77"/>
    <mergeCell ref="H99:J99"/>
    <mergeCell ref="H100:J100"/>
    <mergeCell ref="H101:J101"/>
    <mergeCell ref="H102:J102"/>
    <mergeCell ref="H93:J93"/>
    <mergeCell ref="H94:J94"/>
    <mergeCell ref="H95:J95"/>
    <mergeCell ref="H96:J96"/>
    <mergeCell ref="H97:J97"/>
    <mergeCell ref="B128:L128"/>
    <mergeCell ref="J5:R5"/>
    <mergeCell ref="H119:J119"/>
    <mergeCell ref="H114:J114"/>
    <mergeCell ref="H115:J115"/>
    <mergeCell ref="H116:J116"/>
    <mergeCell ref="H117:J117"/>
    <mergeCell ref="H118:J118"/>
    <mergeCell ref="H113:J113"/>
    <mergeCell ref="H106:J106"/>
    <mergeCell ref="H107:J107"/>
    <mergeCell ref="H108:J108"/>
    <mergeCell ref="H109:J109"/>
    <mergeCell ref="H112:J112"/>
    <mergeCell ref="H120:J120"/>
    <mergeCell ref="H121:J121"/>
    <mergeCell ref="H122:J122"/>
    <mergeCell ref="H123:J123"/>
    <mergeCell ref="H103:J103"/>
    <mergeCell ref="H104:J104"/>
    <mergeCell ref="H105:J105"/>
    <mergeCell ref="H110:J110"/>
    <mergeCell ref="H111:J111"/>
    <mergeCell ref="H98:J98"/>
    <mergeCell ref="H78:J78"/>
    <mergeCell ref="H79:J79"/>
    <mergeCell ref="H80:J80"/>
    <mergeCell ref="H81:J81"/>
    <mergeCell ref="H72:J72"/>
    <mergeCell ref="H73:J73"/>
    <mergeCell ref="H74:J74"/>
    <mergeCell ref="H75:J75"/>
    <mergeCell ref="H76:J76"/>
    <mergeCell ref="H32:J32"/>
    <mergeCell ref="H33:J33"/>
    <mergeCell ref="H34:J34"/>
    <mergeCell ref="H35:J35"/>
    <mergeCell ref="H36:J36"/>
    <mergeCell ref="H27:J27"/>
    <mergeCell ref="H28:J28"/>
    <mergeCell ref="H29:J29"/>
    <mergeCell ref="H30:J30"/>
    <mergeCell ref="H31:J31"/>
    <mergeCell ref="H42:J42"/>
    <mergeCell ref="H43:J43"/>
    <mergeCell ref="H44:J44"/>
    <mergeCell ref="H45:J45"/>
    <mergeCell ref="H46:J46"/>
    <mergeCell ref="H37:J37"/>
    <mergeCell ref="H38:J38"/>
    <mergeCell ref="H39:J39"/>
    <mergeCell ref="H40:J40"/>
    <mergeCell ref="H41:J41"/>
    <mergeCell ref="H52:J52"/>
    <mergeCell ref="H53:J53"/>
    <mergeCell ref="H54:J54"/>
    <mergeCell ref="H55:J55"/>
    <mergeCell ref="H56:J56"/>
    <mergeCell ref="H47:J47"/>
    <mergeCell ref="H48:J48"/>
    <mergeCell ref="H49:J49"/>
    <mergeCell ref="H50:J50"/>
    <mergeCell ref="H51:J51"/>
    <mergeCell ref="H67:J67"/>
    <mergeCell ref="H68:J68"/>
    <mergeCell ref="H69:J69"/>
    <mergeCell ref="H62:J62"/>
    <mergeCell ref="H63:J63"/>
    <mergeCell ref="H64:J64"/>
    <mergeCell ref="H65:J65"/>
    <mergeCell ref="H66:J66"/>
    <mergeCell ref="H57:J57"/>
    <mergeCell ref="H58:J58"/>
    <mergeCell ref="H59:J59"/>
    <mergeCell ref="H60:J60"/>
    <mergeCell ref="H61:J61"/>
  </mergeCells>
  <conditionalFormatting sqref="B11 B80:B123">
    <cfRule type="containsText" dxfId="8" priority="3" operator="containsText" text="41222">
      <formula>NOT(ISERROR(SEARCH("41222",B11)))</formula>
    </cfRule>
    <cfRule type="containsText" priority="4" operator="containsText" text="41222">
      <formula>NOT(ISERROR(SEARCH("41222",B11)))</formula>
    </cfRule>
    <cfRule type="beginsWith" dxfId="7" priority="5" operator="beginsWith" text="11222">
      <formula>LEFT(B11,LEN("11222"))="11222"</formula>
    </cfRule>
    <cfRule type="beginsWith" dxfId="6" priority="6" operator="beginsWith" text="31230">
      <formula>LEFT(B11,LEN("31230"))="31230"</formula>
    </cfRule>
    <cfRule type="beginsWith" dxfId="5" priority="7" operator="beginsWith" text="91319">
      <formula>LEFT(B11,LEN("91319"))="91319"</formula>
    </cfRule>
    <cfRule type="containsText" priority="8" operator="containsText" text="91319">
      <formula>NOT(ISERROR(SEARCH("91319",B11)))</formula>
    </cfRule>
    <cfRule type="beginsWith" priority="9" operator="beginsWith" text="91319">
      <formula>LEFT(B11,LEN("91319"))="91319"</formula>
    </cfRule>
  </conditionalFormatting>
  <conditionalFormatting sqref="B12:B79">
    <cfRule type="duplicateValues" dxfId="4" priority="1"/>
  </conditionalFormatting>
  <conditionalFormatting sqref="B1:G1 D2 F2">
    <cfRule type="containsText" priority="148" operator="containsText" text="POSTE DZ 36">
      <formula>NOT(ISERROR(SEARCH("POSTE DZ 36",B1)))</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tabColor rgb="FFFF0000"/>
  </sheetPr>
  <dimension ref="B1:AM1047932"/>
  <sheetViews>
    <sheetView showGridLines="0" zoomScale="115" zoomScaleNormal="115" zoomScalePageLayoutView="110" workbookViewId="0">
      <pane xSplit="4" ySplit="4" topLeftCell="E2095" activePane="bottomRight" state="frozen"/>
      <selection activeCell="A4" sqref="A4"/>
      <selection pane="topRight" activeCell="E4" sqref="E4"/>
      <selection pane="bottomLeft" activeCell="A5" sqref="A5"/>
      <selection pane="bottomRight" activeCell="F2103" sqref="F2103"/>
    </sheetView>
  </sheetViews>
  <sheetFormatPr baseColWidth="10" defaultColWidth="11.44140625" defaultRowHeight="16.2" customHeight="1"/>
  <cols>
    <col min="1" max="1" width="1.44140625" customWidth="1"/>
    <col min="2" max="2" width="14.6640625" style="305" customWidth="1"/>
    <col min="3" max="3" width="38.77734375" style="314" customWidth="1"/>
    <col min="4" max="4" width="15" style="305" customWidth="1"/>
    <col min="5" max="5" width="24.109375" style="305" customWidth="1"/>
    <col min="6" max="6" width="14.77734375" style="305" customWidth="1"/>
    <col min="7" max="7" width="10.77734375" style="305" customWidth="1"/>
    <col min="8" max="8" width="11" style="305" customWidth="1"/>
    <col min="9" max="9" width="9.77734375" style="305" customWidth="1"/>
    <col min="10" max="10" width="17.33203125" style="306" customWidth="1"/>
    <col min="11" max="11" width="11.44140625" style="276" hidden="1" customWidth="1"/>
    <col min="12" max="12" width="15" style="277" hidden="1" customWidth="1"/>
    <col min="13" max="13" width="11.44140625" style="8" hidden="1" customWidth="1"/>
    <col min="14" max="14" width="11.44140625" style="333" hidden="1" customWidth="1"/>
    <col min="15" max="15" width="11.44140625" style="8" hidden="1" customWidth="1"/>
    <col min="16" max="18" width="11.44140625" style="8" customWidth="1"/>
    <col min="19" max="39" width="11.44140625" style="8"/>
  </cols>
  <sheetData>
    <row r="1" spans="2:39" s="248" customFormat="1" ht="8.5500000000000007" hidden="1" customHeight="1">
      <c r="B1" s="247"/>
      <c r="C1" s="251" t="s">
        <v>2652</v>
      </c>
      <c r="D1" s="260" t="s">
        <v>194</v>
      </c>
      <c r="E1" s="255" t="s">
        <v>2677</v>
      </c>
      <c r="F1" s="247" t="s">
        <v>284</v>
      </c>
      <c r="G1" s="253" t="s">
        <v>2678</v>
      </c>
      <c r="H1" s="257" t="s">
        <v>2602</v>
      </c>
      <c r="I1" s="257"/>
      <c r="J1" s="248" t="s">
        <v>2654</v>
      </c>
      <c r="K1" s="249"/>
      <c r="N1" s="333" t="s">
        <v>2654</v>
      </c>
    </row>
    <row r="2" spans="2:39" s="248" customFormat="1" ht="18" hidden="1" customHeight="1">
      <c r="B2" s="250">
        <f>'PLANILLA PEDIDO'!C3</f>
        <v>0</v>
      </c>
      <c r="C2" s="252">
        <f>'PLANILLA PEDIDO'!C4</f>
        <v>0</v>
      </c>
      <c r="D2" s="259">
        <f>'PLANILLA PEDIDO'!C5</f>
        <v>0</v>
      </c>
      <c r="E2" s="256">
        <f>'PLANILLA PEDIDO'!E3</f>
        <v>0</v>
      </c>
      <c r="F2" s="250">
        <f>'PLANILLA PEDIDO'!G3</f>
        <v>0</v>
      </c>
      <c r="G2" s="254">
        <f>'PLANILLA PEDIDO'!G5</f>
        <v>0</v>
      </c>
      <c r="H2" s="258">
        <f>'PLANILLA PEDIDO'!E4</f>
        <v>0</v>
      </c>
      <c r="I2" s="258"/>
      <c r="J2" s="261">
        <f>'PLANILLA PEDIDO'!E5</f>
        <v>0</v>
      </c>
      <c r="K2" s="285">
        <v>0.05</v>
      </c>
      <c r="N2" s="333">
        <v>0</v>
      </c>
    </row>
    <row r="3" spans="2:39" s="248" customFormat="1" ht="15" hidden="1" customHeight="1">
      <c r="B3" s="250"/>
      <c r="C3" s="250"/>
      <c r="D3" s="250"/>
      <c r="E3" s="250"/>
      <c r="F3" s="250"/>
      <c r="G3" s="250"/>
      <c r="H3" s="250"/>
      <c r="I3" s="250"/>
      <c r="J3" s="250"/>
      <c r="K3" s="249"/>
      <c r="N3" s="333"/>
    </row>
    <row r="4" spans="2:39" s="227" customFormat="1" ht="16.2" customHeight="1">
      <c r="B4" s="223" t="s">
        <v>282</v>
      </c>
      <c r="C4" s="223" t="s">
        <v>8</v>
      </c>
      <c r="D4" s="223" t="s">
        <v>78</v>
      </c>
      <c r="E4" s="224" t="s">
        <v>87</v>
      </c>
      <c r="F4" s="223" t="s">
        <v>3040</v>
      </c>
      <c r="G4" s="225" t="s">
        <v>6</v>
      </c>
      <c r="H4" s="225"/>
      <c r="I4" s="225" t="s">
        <v>3152</v>
      </c>
      <c r="J4" s="282" t="s">
        <v>9</v>
      </c>
      <c r="K4" s="233" t="s">
        <v>283</v>
      </c>
      <c r="L4" s="234" t="s">
        <v>285</v>
      </c>
      <c r="M4" s="226"/>
      <c r="N4" s="333"/>
      <c r="O4" s="226"/>
      <c r="P4" s="226"/>
      <c r="Q4" s="226"/>
      <c r="R4" s="226"/>
      <c r="S4" s="356"/>
      <c r="T4" s="226"/>
      <c r="U4" s="226"/>
      <c r="V4" s="226"/>
      <c r="W4" s="226"/>
      <c r="X4" s="226"/>
      <c r="Y4" s="226"/>
      <c r="Z4" s="226"/>
      <c r="AA4" s="226"/>
      <c r="AB4" s="226"/>
      <c r="AC4" s="226"/>
      <c r="AD4" s="226"/>
      <c r="AE4" s="226"/>
      <c r="AF4" s="226"/>
      <c r="AG4" s="226"/>
      <c r="AH4" s="226"/>
      <c r="AI4" s="226"/>
      <c r="AJ4" s="226"/>
      <c r="AK4" s="226"/>
      <c r="AL4" s="226"/>
      <c r="AM4" s="226"/>
    </row>
    <row r="5" spans="2:39" s="226" customFormat="1" ht="16.2" customHeight="1">
      <c r="B5" s="289">
        <v>413231000</v>
      </c>
      <c r="C5" s="307" t="s">
        <v>3095</v>
      </c>
      <c r="D5" s="291" t="s">
        <v>81</v>
      </c>
      <c r="E5" s="291" t="s">
        <v>4</v>
      </c>
      <c r="F5" s="292">
        <v>1</v>
      </c>
      <c r="G5" s="293" t="s">
        <v>3038</v>
      </c>
      <c r="H5" s="293">
        <v>5.8</v>
      </c>
      <c r="I5" s="293">
        <f>J5/10/5.8</f>
        <v>0.32571724137931041</v>
      </c>
      <c r="J5" s="293">
        <v>18.891600000000004</v>
      </c>
      <c r="K5" s="275">
        <f t="shared" ref="K5:K71" si="0">J5</f>
        <v>18.891600000000004</v>
      </c>
      <c r="L5" s="275">
        <f t="shared" ref="L5:L71" si="1">+J5-K5*$B$2</f>
        <v>18.891600000000004</v>
      </c>
      <c r="N5" s="334">
        <v>18.165000000000003</v>
      </c>
      <c r="O5" s="332">
        <f>N5*1.04</f>
        <v>18.891600000000004</v>
      </c>
      <c r="P5" s="360"/>
      <c r="Q5" s="360"/>
    </row>
    <row r="6" spans="2:39" s="226" customFormat="1" ht="16.2" customHeight="1">
      <c r="B6" s="289">
        <v>413241000</v>
      </c>
      <c r="C6" s="307" t="s">
        <v>3096</v>
      </c>
      <c r="D6" s="291" t="s">
        <v>81</v>
      </c>
      <c r="E6" s="291" t="s">
        <v>4</v>
      </c>
      <c r="F6" s="292">
        <v>1</v>
      </c>
      <c r="G6" s="293" t="s">
        <v>3038</v>
      </c>
      <c r="H6" s="293">
        <v>5.8</v>
      </c>
      <c r="I6" s="293">
        <f>J6/10/5.8</f>
        <v>0.23323836030001419</v>
      </c>
      <c r="J6" s="293">
        <v>13.527824897400823</v>
      </c>
      <c r="K6" s="275">
        <f t="shared" si="0"/>
        <v>13.527824897400823</v>
      </c>
      <c r="L6" s="275">
        <f t="shared" si="1"/>
        <v>13.527824897400823</v>
      </c>
      <c r="N6" s="334">
        <v>13.007523939808483</v>
      </c>
      <c r="O6" s="332">
        <f t="shared" ref="O6:O72" si="2">N6*1.04</f>
        <v>13.527824897400823</v>
      </c>
      <c r="P6" s="360"/>
      <c r="Q6" s="360"/>
    </row>
    <row r="7" spans="2:39" s="226" customFormat="1" ht="16.2" customHeight="1">
      <c r="B7" s="289">
        <v>610281000</v>
      </c>
      <c r="C7" s="307" t="s">
        <v>3103</v>
      </c>
      <c r="D7" s="291" t="s">
        <v>81</v>
      </c>
      <c r="E7" s="291" t="s">
        <v>4</v>
      </c>
      <c r="F7" s="292">
        <v>6</v>
      </c>
      <c r="G7" s="293" t="s">
        <v>7</v>
      </c>
      <c r="H7" s="293">
        <v>5.8</v>
      </c>
      <c r="I7" s="293">
        <f t="shared" ref="I7:I13" si="3">J7/H7</f>
        <v>1.9505379310344828</v>
      </c>
      <c r="J7" s="293">
        <v>11.31312</v>
      </c>
      <c r="K7" s="275">
        <f t="shared" si="0"/>
        <v>11.31312</v>
      </c>
      <c r="L7" s="275">
        <f t="shared" si="1"/>
        <v>11.31312</v>
      </c>
      <c r="N7" s="334">
        <v>10.878</v>
      </c>
      <c r="O7" s="332">
        <f t="shared" si="2"/>
        <v>11.31312</v>
      </c>
      <c r="P7" s="360"/>
      <c r="Q7" s="360"/>
    </row>
    <row r="8" spans="2:39" s="226" customFormat="1" ht="16.2" customHeight="1">
      <c r="B8" s="289">
        <v>610291000</v>
      </c>
      <c r="C8" s="307" t="s">
        <v>3099</v>
      </c>
      <c r="D8" s="291" t="s">
        <v>81</v>
      </c>
      <c r="E8" s="291" t="s">
        <v>4</v>
      </c>
      <c r="F8" s="292">
        <v>6</v>
      </c>
      <c r="G8" s="293" t="s">
        <v>7</v>
      </c>
      <c r="H8" s="293">
        <v>5.8</v>
      </c>
      <c r="I8" s="293">
        <f t="shared" si="3"/>
        <v>2.1463448275862071</v>
      </c>
      <c r="J8" s="293">
        <v>12.4488</v>
      </c>
      <c r="K8" s="275">
        <f t="shared" si="0"/>
        <v>12.4488</v>
      </c>
      <c r="L8" s="275">
        <f t="shared" si="1"/>
        <v>12.4488</v>
      </c>
      <c r="N8" s="334">
        <v>11.97</v>
      </c>
      <c r="O8" s="332">
        <f t="shared" si="2"/>
        <v>12.4488</v>
      </c>
      <c r="P8" s="360"/>
      <c r="Q8" s="360"/>
    </row>
    <row r="9" spans="2:39" s="226" customFormat="1" ht="16.2" customHeight="1">
      <c r="B9" s="289">
        <v>611031000</v>
      </c>
      <c r="C9" s="307" t="s">
        <v>3100</v>
      </c>
      <c r="D9" s="291" t="s">
        <v>81</v>
      </c>
      <c r="E9" s="291" t="s">
        <v>4</v>
      </c>
      <c r="F9" s="292">
        <v>1</v>
      </c>
      <c r="G9" s="293" t="s">
        <v>7</v>
      </c>
      <c r="H9" s="293">
        <v>5.8</v>
      </c>
      <c r="I9" s="293">
        <f t="shared" si="3"/>
        <v>2.4794683711495829</v>
      </c>
      <c r="J9" s="293">
        <v>14.38091655266758</v>
      </c>
      <c r="K9" s="275">
        <f t="shared" si="0"/>
        <v>14.38091655266758</v>
      </c>
      <c r="L9" s="275">
        <f t="shared" si="1"/>
        <v>14.38091655266758</v>
      </c>
      <c r="N9" s="334">
        <v>13.827804377564981</v>
      </c>
      <c r="O9" s="332">
        <f t="shared" si="2"/>
        <v>14.38091655266758</v>
      </c>
      <c r="P9" s="360"/>
      <c r="Q9" s="360"/>
    </row>
    <row r="10" spans="2:39" s="226" customFormat="1" ht="16.2" customHeight="1">
      <c r="B10" s="289">
        <v>611041000</v>
      </c>
      <c r="C10" s="307" t="s">
        <v>3104</v>
      </c>
      <c r="D10" s="291" t="s">
        <v>81</v>
      </c>
      <c r="E10" s="291" t="s">
        <v>4</v>
      </c>
      <c r="F10" s="292">
        <v>4</v>
      </c>
      <c r="G10" s="293" t="s">
        <v>7</v>
      </c>
      <c r="H10" s="293">
        <v>5.8</v>
      </c>
      <c r="I10" s="293">
        <f t="shared" si="3"/>
        <v>2.4833586206896556</v>
      </c>
      <c r="J10" s="293">
        <v>14.403480000000002</v>
      </c>
      <c r="K10" s="275">
        <f t="shared" si="0"/>
        <v>14.403480000000002</v>
      </c>
      <c r="L10" s="275">
        <f t="shared" si="1"/>
        <v>14.403480000000002</v>
      </c>
      <c r="N10" s="334">
        <v>13.849500000000001</v>
      </c>
      <c r="O10" s="332">
        <f t="shared" si="2"/>
        <v>14.403480000000002</v>
      </c>
      <c r="P10" s="360"/>
      <c r="Q10" s="360"/>
    </row>
    <row r="11" spans="2:39" s="226" customFormat="1" ht="16.2" customHeight="1">
      <c r="B11" s="289">
        <v>612381000</v>
      </c>
      <c r="C11" s="307" t="s">
        <v>3102</v>
      </c>
      <c r="D11" s="291" t="s">
        <v>81</v>
      </c>
      <c r="E11" s="291" t="s">
        <v>4</v>
      </c>
      <c r="F11" s="292">
        <v>4</v>
      </c>
      <c r="G11" s="293" t="s">
        <v>7</v>
      </c>
      <c r="H11" s="293">
        <v>5.8</v>
      </c>
      <c r="I11" s="293">
        <f t="shared" si="3"/>
        <v>4.189137931034483</v>
      </c>
      <c r="J11" s="293">
        <v>24.297000000000001</v>
      </c>
      <c r="K11" s="275">
        <f t="shared" si="0"/>
        <v>24.297000000000001</v>
      </c>
      <c r="L11" s="275">
        <f t="shared" si="1"/>
        <v>24.297000000000001</v>
      </c>
      <c r="N11" s="334">
        <v>23.362500000000001</v>
      </c>
      <c r="O11" s="332">
        <f t="shared" si="2"/>
        <v>24.297000000000001</v>
      </c>
      <c r="P11" s="360"/>
      <c r="Q11" s="360"/>
    </row>
    <row r="12" spans="2:39" s="226" customFormat="1" ht="16.2" customHeight="1">
      <c r="B12" s="289">
        <v>613091000</v>
      </c>
      <c r="C12" s="307" t="s">
        <v>2983</v>
      </c>
      <c r="D12" s="291" t="s">
        <v>81</v>
      </c>
      <c r="E12" s="291" t="s">
        <v>4</v>
      </c>
      <c r="F12" s="292">
        <v>10</v>
      </c>
      <c r="G12" s="293" t="s">
        <v>7</v>
      </c>
      <c r="H12" s="293">
        <v>5.8</v>
      </c>
      <c r="I12" s="293">
        <f t="shared" si="3"/>
        <v>0.98844827586206907</v>
      </c>
      <c r="J12" s="293">
        <v>5.7330000000000005</v>
      </c>
      <c r="K12" s="275">
        <f t="shared" si="0"/>
        <v>5.7330000000000005</v>
      </c>
      <c r="L12" s="275">
        <f t="shared" si="1"/>
        <v>5.7330000000000005</v>
      </c>
      <c r="N12" s="334">
        <v>5.5125000000000002</v>
      </c>
      <c r="O12" s="332">
        <f t="shared" si="2"/>
        <v>5.7330000000000005</v>
      </c>
      <c r="P12" s="360"/>
      <c r="Q12" s="360"/>
    </row>
    <row r="13" spans="2:39" s="226" customFormat="1" ht="16.2" customHeight="1">
      <c r="B13" s="289">
        <v>612371000</v>
      </c>
      <c r="C13" s="307" t="s">
        <v>3101</v>
      </c>
      <c r="D13" s="291" t="s">
        <v>81</v>
      </c>
      <c r="E13" s="291" t="s">
        <v>4</v>
      </c>
      <c r="F13" s="292">
        <v>4</v>
      </c>
      <c r="G13" s="293" t="s">
        <v>7</v>
      </c>
      <c r="H13" s="293">
        <v>5.8</v>
      </c>
      <c r="I13" s="293">
        <f t="shared" si="3"/>
        <v>4.3981241379310347</v>
      </c>
      <c r="J13" s="293">
        <v>25.509119999999999</v>
      </c>
      <c r="K13" s="275">
        <f t="shared" si="0"/>
        <v>25.509119999999999</v>
      </c>
      <c r="L13" s="275">
        <f t="shared" si="1"/>
        <v>25.509119999999999</v>
      </c>
      <c r="N13" s="334">
        <v>24.527999999999999</v>
      </c>
      <c r="O13" s="332">
        <f t="shared" si="2"/>
        <v>25.509119999999999</v>
      </c>
      <c r="P13" s="360"/>
      <c r="Q13" s="360"/>
    </row>
    <row r="14" spans="2:39" s="331" customFormat="1" ht="16.2" customHeight="1">
      <c r="B14" s="289">
        <v>613081000</v>
      </c>
      <c r="C14" s="310" t="s">
        <v>3133</v>
      </c>
      <c r="D14" s="291" t="s">
        <v>81</v>
      </c>
      <c r="E14" s="291" t="s">
        <v>4</v>
      </c>
      <c r="F14" s="292">
        <v>10</v>
      </c>
      <c r="G14" s="293" t="s">
        <v>7</v>
      </c>
      <c r="H14" s="293">
        <v>5.8</v>
      </c>
      <c r="I14" s="293">
        <f>+J14/5.8</f>
        <v>0.99033103448275872</v>
      </c>
      <c r="J14" s="293">
        <v>5.7439200000000001</v>
      </c>
      <c r="K14" s="330">
        <f t="shared" si="0"/>
        <v>5.7439200000000001</v>
      </c>
      <c r="L14" s="330">
        <f t="shared" si="1"/>
        <v>5.7439200000000001</v>
      </c>
      <c r="N14" s="335">
        <v>5.5229999999999997</v>
      </c>
      <c r="O14" s="332">
        <f t="shared" si="2"/>
        <v>5.7439200000000001</v>
      </c>
      <c r="P14" s="360"/>
      <c r="Q14" s="360"/>
    </row>
    <row r="15" spans="2:39" s="8" customFormat="1" ht="16.2" customHeight="1">
      <c r="B15" s="289">
        <v>612161000</v>
      </c>
      <c r="C15" s="307" t="s">
        <v>3098</v>
      </c>
      <c r="D15" s="294" t="s">
        <v>81</v>
      </c>
      <c r="E15" s="294" t="s">
        <v>268</v>
      </c>
      <c r="F15" s="295">
        <v>1</v>
      </c>
      <c r="G15" s="293" t="s">
        <v>7</v>
      </c>
      <c r="H15" s="293">
        <v>5.8</v>
      </c>
      <c r="I15" s="293">
        <f t="shared" ref="I15:I81" si="4">J15/H15</f>
        <v>3.1495170162549551</v>
      </c>
      <c r="J15" s="293">
        <v>18.26719869427874</v>
      </c>
      <c r="K15" s="275">
        <f t="shared" si="0"/>
        <v>18.26719869427874</v>
      </c>
      <c r="L15" s="275">
        <f t="shared" si="1"/>
        <v>18.26719869427874</v>
      </c>
      <c r="N15" s="334">
        <v>17.564614129114172</v>
      </c>
      <c r="O15" s="332">
        <f t="shared" si="2"/>
        <v>18.26719869427874</v>
      </c>
      <c r="P15" s="360"/>
      <c r="Q15" s="360"/>
    </row>
    <row r="16" spans="2:39" s="8" customFormat="1" ht="16.2" customHeight="1">
      <c r="B16" s="289">
        <v>612162000</v>
      </c>
      <c r="C16" s="307" t="s">
        <v>3098</v>
      </c>
      <c r="D16" s="294" t="s">
        <v>1</v>
      </c>
      <c r="E16" s="294" t="s">
        <v>268</v>
      </c>
      <c r="F16" s="295">
        <v>1</v>
      </c>
      <c r="G16" s="293" t="s">
        <v>7</v>
      </c>
      <c r="H16" s="293">
        <v>5.8</v>
      </c>
      <c r="I16" s="293">
        <f t="shared" si="4"/>
        <v>3.0224448124472687</v>
      </c>
      <c r="J16" s="293">
        <v>17.530179912194157</v>
      </c>
      <c r="K16" s="275">
        <f t="shared" si="0"/>
        <v>17.530179912194157</v>
      </c>
      <c r="L16" s="275">
        <f t="shared" si="1"/>
        <v>17.530179912194157</v>
      </c>
      <c r="N16" s="334">
        <v>16.855942223263611</v>
      </c>
      <c r="O16" s="332">
        <f t="shared" si="2"/>
        <v>17.530179912194157</v>
      </c>
      <c r="P16" s="360"/>
      <c r="Q16" s="360"/>
    </row>
    <row r="17" spans="2:18" s="8" customFormat="1" ht="16.2" customHeight="1">
      <c r="B17" s="289">
        <v>612164013</v>
      </c>
      <c r="C17" s="307" t="s">
        <v>3098</v>
      </c>
      <c r="D17" s="294" t="s">
        <v>1</v>
      </c>
      <c r="E17" s="294" t="s">
        <v>2</v>
      </c>
      <c r="F17" s="295">
        <v>1</v>
      </c>
      <c r="G17" s="293" t="s">
        <v>7</v>
      </c>
      <c r="H17" s="293">
        <v>5.8</v>
      </c>
      <c r="I17" s="293">
        <f t="shared" si="4"/>
        <v>6.1619060641804184</v>
      </c>
      <c r="J17" s="293">
        <v>35.739055172246424</v>
      </c>
      <c r="K17" s="275">
        <f t="shared" si="0"/>
        <v>35.739055172246424</v>
      </c>
      <c r="L17" s="275">
        <f t="shared" si="1"/>
        <v>35.739055172246424</v>
      </c>
      <c r="N17" s="334">
        <v>34.364476127160025</v>
      </c>
      <c r="O17" s="332">
        <f t="shared" si="2"/>
        <v>35.739055172246424</v>
      </c>
      <c r="P17" s="360"/>
      <c r="Q17" s="360"/>
    </row>
    <row r="18" spans="2:18" s="8" customFormat="1" ht="16.2" customHeight="1">
      <c r="B18" s="289">
        <v>612163093</v>
      </c>
      <c r="C18" s="307" t="s">
        <v>3098</v>
      </c>
      <c r="D18" s="294" t="s">
        <v>17</v>
      </c>
      <c r="E18" s="294" t="s">
        <v>10</v>
      </c>
      <c r="F18" s="295">
        <v>1</v>
      </c>
      <c r="G18" s="293" t="s">
        <v>7</v>
      </c>
      <c r="H18" s="293">
        <v>5.8</v>
      </c>
      <c r="I18" s="293">
        <f t="shared" si="4"/>
        <v>6.6244282588311512</v>
      </c>
      <c r="J18" s="293">
        <v>38.421683901220675</v>
      </c>
      <c r="K18" s="275">
        <f t="shared" si="0"/>
        <v>38.421683901220675</v>
      </c>
      <c r="L18" s="275">
        <f t="shared" si="1"/>
        <v>38.421683901220675</v>
      </c>
      <c r="N18" s="334">
        <v>36.943926828096799</v>
      </c>
      <c r="O18" s="332">
        <f t="shared" si="2"/>
        <v>38.421683901220675</v>
      </c>
      <c r="P18" s="360"/>
      <c r="Q18" s="360"/>
    </row>
    <row r="19" spans="2:18" s="8" customFormat="1" ht="16.2" customHeight="1">
      <c r="B19" s="289">
        <v>612164103</v>
      </c>
      <c r="C19" s="307" t="s">
        <v>3098</v>
      </c>
      <c r="D19" s="294" t="s">
        <v>91</v>
      </c>
      <c r="E19" s="294" t="s">
        <v>14</v>
      </c>
      <c r="F19" s="295">
        <v>1</v>
      </c>
      <c r="G19" s="293" t="s">
        <v>7</v>
      </c>
      <c r="H19" s="293">
        <v>5.8</v>
      </c>
      <c r="I19" s="293">
        <f t="shared" si="4"/>
        <v>6.1619060641804184</v>
      </c>
      <c r="J19" s="293">
        <v>35.739055172246424</v>
      </c>
      <c r="K19" s="275">
        <f t="shared" si="0"/>
        <v>35.739055172246424</v>
      </c>
      <c r="L19" s="275">
        <f t="shared" si="1"/>
        <v>35.739055172246424</v>
      </c>
      <c r="N19" s="334">
        <v>34.364476127160025</v>
      </c>
      <c r="O19" s="332">
        <f t="shared" si="2"/>
        <v>35.739055172246424</v>
      </c>
      <c r="P19" s="360"/>
      <c r="Q19" s="360"/>
    </row>
    <row r="20" spans="2:18" s="8" customFormat="1" ht="16.2" customHeight="1">
      <c r="B20" s="289">
        <v>612162143</v>
      </c>
      <c r="C20" s="307" t="s">
        <v>3098</v>
      </c>
      <c r="D20" s="294" t="s">
        <v>1</v>
      </c>
      <c r="E20" s="294" t="s">
        <v>0</v>
      </c>
      <c r="F20" s="295">
        <v>1</v>
      </c>
      <c r="G20" s="293" t="s">
        <v>7</v>
      </c>
      <c r="H20" s="293">
        <v>5.8</v>
      </c>
      <c r="I20" s="293">
        <f t="shared" si="4"/>
        <v>6.6522320180004382</v>
      </c>
      <c r="J20" s="293">
        <v>38.58294570440254</v>
      </c>
      <c r="K20" s="275">
        <f t="shared" si="0"/>
        <v>38.58294570440254</v>
      </c>
      <c r="L20" s="275">
        <f t="shared" si="1"/>
        <v>38.58294570440254</v>
      </c>
      <c r="N20" s="334">
        <v>37.098986254233211</v>
      </c>
      <c r="O20" s="332">
        <f t="shared" si="2"/>
        <v>38.58294570440254</v>
      </c>
      <c r="P20" s="360"/>
      <c r="Q20" s="360"/>
    </row>
    <row r="21" spans="2:18" s="8" customFormat="1" ht="16.2" customHeight="1">
      <c r="B21" s="295">
        <v>612163283</v>
      </c>
      <c r="C21" s="307" t="s">
        <v>3098</v>
      </c>
      <c r="D21" s="294" t="s">
        <v>17</v>
      </c>
      <c r="E21" s="294" t="s">
        <v>244</v>
      </c>
      <c r="F21" s="295">
        <v>1</v>
      </c>
      <c r="G21" s="296" t="s">
        <v>7</v>
      </c>
      <c r="H21" s="293">
        <v>5.8</v>
      </c>
      <c r="I21" s="293">
        <f t="shared" si="4"/>
        <v>7.9705640615930147</v>
      </c>
      <c r="J21" s="293">
        <v>46.229271557239485</v>
      </c>
      <c r="K21" s="275">
        <f t="shared" si="0"/>
        <v>46.229271557239485</v>
      </c>
      <c r="L21" s="275">
        <f t="shared" si="1"/>
        <v>46.229271557239485</v>
      </c>
      <c r="N21" s="334">
        <v>44.451222651191813</v>
      </c>
      <c r="O21" s="332">
        <f t="shared" si="2"/>
        <v>46.229271557239485</v>
      </c>
      <c r="P21" s="360"/>
      <c r="Q21" s="360"/>
    </row>
    <row r="22" spans="2:18" s="8" customFormat="1" ht="16.2" customHeight="1">
      <c r="B22" s="295">
        <v>612165283</v>
      </c>
      <c r="C22" s="307" t="s">
        <v>3098</v>
      </c>
      <c r="D22" s="294" t="s">
        <v>327</v>
      </c>
      <c r="E22" s="294" t="s">
        <v>244</v>
      </c>
      <c r="F22" s="295">
        <v>1</v>
      </c>
      <c r="G22" s="296" t="s">
        <v>7</v>
      </c>
      <c r="H22" s="293">
        <v>5.8</v>
      </c>
      <c r="I22" s="293">
        <f t="shared" si="4"/>
        <v>7.9705640615930147</v>
      </c>
      <c r="J22" s="293">
        <v>46.229271557239485</v>
      </c>
      <c r="K22" s="275">
        <f t="shared" si="0"/>
        <v>46.229271557239485</v>
      </c>
      <c r="L22" s="275">
        <f t="shared" si="1"/>
        <v>46.229271557239485</v>
      </c>
      <c r="N22" s="334">
        <v>44.451222651191813</v>
      </c>
      <c r="O22" s="332">
        <f t="shared" si="2"/>
        <v>46.229271557239485</v>
      </c>
      <c r="P22" s="360"/>
      <c r="Q22" s="360"/>
    </row>
    <row r="23" spans="2:18" s="8" customFormat="1" ht="16.2" customHeight="1">
      <c r="B23" s="295">
        <v>612165413</v>
      </c>
      <c r="C23" s="307" t="s">
        <v>3098</v>
      </c>
      <c r="D23" s="294" t="s">
        <v>327</v>
      </c>
      <c r="E23" s="294" t="s">
        <v>2540</v>
      </c>
      <c r="F23" s="295">
        <v>1</v>
      </c>
      <c r="G23" s="296" t="s">
        <v>7</v>
      </c>
      <c r="H23" s="293">
        <v>5.8</v>
      </c>
      <c r="I23" s="293">
        <f t="shared" si="4"/>
        <v>8.3026708974927246</v>
      </c>
      <c r="J23" s="293">
        <v>48.1554912054578</v>
      </c>
      <c r="K23" s="275">
        <f t="shared" si="0"/>
        <v>48.1554912054578</v>
      </c>
      <c r="L23" s="275">
        <f t="shared" si="1"/>
        <v>48.1554912054578</v>
      </c>
      <c r="N23" s="334">
        <v>46.303356928324803</v>
      </c>
      <c r="O23" s="332">
        <f t="shared" si="2"/>
        <v>48.1554912054578</v>
      </c>
      <c r="P23" s="360"/>
      <c r="Q23" s="360"/>
    </row>
    <row r="24" spans="2:18" s="8" customFormat="1" ht="16.2" customHeight="1">
      <c r="B24" s="295">
        <v>612162243</v>
      </c>
      <c r="C24" s="307" t="s">
        <v>3098</v>
      </c>
      <c r="D24" s="294" t="s">
        <v>1</v>
      </c>
      <c r="E24" s="294" t="s">
        <v>2506</v>
      </c>
      <c r="F24" s="295">
        <v>1</v>
      </c>
      <c r="G24" s="296" t="s">
        <v>7</v>
      </c>
      <c r="H24" s="293">
        <v>5.8</v>
      </c>
      <c r="I24" s="293">
        <f t="shared" si="4"/>
        <v>8.0891964708322242</v>
      </c>
      <c r="J24" s="293">
        <v>46.917339530826894</v>
      </c>
      <c r="K24" s="275">
        <f t="shared" si="0"/>
        <v>46.917339530826894</v>
      </c>
      <c r="L24" s="275">
        <f t="shared" si="1"/>
        <v>46.917339530826894</v>
      </c>
      <c r="N24" s="334">
        <v>45.112826471948935</v>
      </c>
      <c r="O24" s="332">
        <f t="shared" si="2"/>
        <v>46.917339530826894</v>
      </c>
      <c r="P24" s="360"/>
      <c r="Q24" s="360"/>
    </row>
    <row r="25" spans="2:18" s="8" customFormat="1" ht="16.2" customHeight="1">
      <c r="B25" s="295">
        <v>612164183</v>
      </c>
      <c r="C25" s="307" t="s">
        <v>3098</v>
      </c>
      <c r="D25" s="294" t="s">
        <v>91</v>
      </c>
      <c r="E25" s="294" t="s">
        <v>287</v>
      </c>
      <c r="F25" s="295">
        <v>1</v>
      </c>
      <c r="G25" s="296" t="s">
        <v>7</v>
      </c>
      <c r="H25" s="293">
        <v>5.8</v>
      </c>
      <c r="I25" s="293">
        <f t="shared" si="4"/>
        <v>7.0942836020580105</v>
      </c>
      <c r="J25" s="293">
        <v>41.14684489193646</v>
      </c>
      <c r="K25" s="275">
        <f t="shared" si="0"/>
        <v>41.14684489193646</v>
      </c>
      <c r="L25" s="275">
        <f t="shared" si="1"/>
        <v>41.14684489193646</v>
      </c>
      <c r="N25" s="334">
        <v>36.926192056019374</v>
      </c>
      <c r="O25" s="332">
        <f t="shared" si="2"/>
        <v>38.403239738260147</v>
      </c>
      <c r="P25" s="360"/>
      <c r="Q25" s="360"/>
      <c r="R25" s="353"/>
    </row>
    <row r="26" spans="2:18" s="8" customFormat="1" ht="16.2" customHeight="1">
      <c r="B26" s="295">
        <v>612163113</v>
      </c>
      <c r="C26" s="307" t="s">
        <v>3098</v>
      </c>
      <c r="D26" s="294" t="s">
        <v>17</v>
      </c>
      <c r="E26" s="294" t="s">
        <v>13</v>
      </c>
      <c r="F26" s="295">
        <v>1</v>
      </c>
      <c r="G26" s="296" t="s">
        <v>7</v>
      </c>
      <c r="H26" s="293">
        <v>5.8</v>
      </c>
      <c r="I26" s="293">
        <f t="shared" si="4"/>
        <v>6.1953823059004733</v>
      </c>
      <c r="J26" s="293">
        <v>35.933217374222743</v>
      </c>
      <c r="K26" s="275">
        <f t="shared" si="0"/>
        <v>35.933217374222743</v>
      </c>
      <c r="L26" s="275">
        <f t="shared" si="1"/>
        <v>35.933217374222743</v>
      </c>
      <c r="N26" s="334">
        <v>34.551170552137251</v>
      </c>
      <c r="O26" s="332">
        <f t="shared" si="2"/>
        <v>35.933217374222743</v>
      </c>
      <c r="P26" s="360"/>
      <c r="Q26" s="360"/>
    </row>
    <row r="27" spans="2:18" s="8" customFormat="1" ht="16.2" customHeight="1">
      <c r="B27" s="295">
        <v>612161373</v>
      </c>
      <c r="C27" s="307" t="s">
        <v>3098</v>
      </c>
      <c r="D27" s="294" t="s">
        <v>1</v>
      </c>
      <c r="E27" s="294" t="s">
        <v>361</v>
      </c>
      <c r="F27" s="295">
        <v>1</v>
      </c>
      <c r="G27" s="296" t="s">
        <v>7</v>
      </c>
      <c r="H27" s="293">
        <v>5.8</v>
      </c>
      <c r="I27" s="293">
        <f t="shared" si="4"/>
        <v>7.7568777196649723</v>
      </c>
      <c r="J27" s="293">
        <v>44.989890774056839</v>
      </c>
      <c r="K27" s="275">
        <f t="shared" si="0"/>
        <v>44.989890774056839</v>
      </c>
      <c r="L27" s="275">
        <f t="shared" si="1"/>
        <v>44.989890774056839</v>
      </c>
      <c r="N27" s="334">
        <v>43.259510359670038</v>
      </c>
      <c r="O27" s="332">
        <f t="shared" si="2"/>
        <v>44.989890774056839</v>
      </c>
      <c r="P27" s="360"/>
      <c r="Q27" s="360"/>
    </row>
    <row r="28" spans="2:18" s="8" customFormat="1" ht="16.2" customHeight="1">
      <c r="B28" s="295">
        <v>612164363</v>
      </c>
      <c r="C28" s="307" t="s">
        <v>3098</v>
      </c>
      <c r="D28" s="294" t="s">
        <v>91</v>
      </c>
      <c r="E28" s="294" t="s">
        <v>2574</v>
      </c>
      <c r="F28" s="295">
        <v>1</v>
      </c>
      <c r="G28" s="296" t="s">
        <v>7</v>
      </c>
      <c r="H28" s="293">
        <v>5.8</v>
      </c>
      <c r="I28" s="293">
        <f t="shared" si="4"/>
        <v>7.0569379988776522</v>
      </c>
      <c r="J28" s="293">
        <v>40.930240393490379</v>
      </c>
      <c r="K28" s="275">
        <f t="shared" si="0"/>
        <v>40.930240393490379</v>
      </c>
      <c r="L28" s="275">
        <f t="shared" si="1"/>
        <v>40.930240393490379</v>
      </c>
      <c r="N28" s="334">
        <v>39.356000378356136</v>
      </c>
      <c r="O28" s="332">
        <f t="shared" si="2"/>
        <v>40.930240393490379</v>
      </c>
      <c r="P28" s="360"/>
      <c r="Q28" s="360"/>
    </row>
    <row r="29" spans="2:18" s="8" customFormat="1" ht="16.2" customHeight="1">
      <c r="B29" s="295">
        <v>612164393</v>
      </c>
      <c r="C29" s="307" t="s">
        <v>3098</v>
      </c>
      <c r="D29" s="294" t="s">
        <v>91</v>
      </c>
      <c r="E29" s="294" t="s">
        <v>2503</v>
      </c>
      <c r="F29" s="295">
        <v>1</v>
      </c>
      <c r="G29" s="296" t="s">
        <v>7</v>
      </c>
      <c r="H29" s="293">
        <v>5.8</v>
      </c>
      <c r="I29" s="293">
        <f t="shared" si="4"/>
        <v>7.5635406618901468</v>
      </c>
      <c r="J29" s="293">
        <v>43.868535838962849</v>
      </c>
      <c r="K29" s="275">
        <f t="shared" si="0"/>
        <v>43.868535838962849</v>
      </c>
      <c r="L29" s="275">
        <f t="shared" si="1"/>
        <v>43.868535838962849</v>
      </c>
      <c r="N29" s="334">
        <v>42.1812844605412</v>
      </c>
      <c r="O29" s="332">
        <f t="shared" si="2"/>
        <v>43.868535838962849</v>
      </c>
      <c r="P29" s="360"/>
      <c r="Q29" s="360"/>
    </row>
    <row r="30" spans="2:18" s="8" customFormat="1" ht="16.2" customHeight="1">
      <c r="B30" s="295">
        <v>612163523</v>
      </c>
      <c r="C30" s="307" t="s">
        <v>3098</v>
      </c>
      <c r="D30" s="294" t="s">
        <v>17</v>
      </c>
      <c r="E30" s="294" t="s">
        <v>2767</v>
      </c>
      <c r="F30" s="295">
        <v>1</v>
      </c>
      <c r="G30" s="296" t="s">
        <v>7</v>
      </c>
      <c r="H30" s="293">
        <v>7.8</v>
      </c>
      <c r="I30" s="293">
        <f t="shared" si="4"/>
        <v>7.0051530597644387</v>
      </c>
      <c r="J30" s="293">
        <v>54.640193866162619</v>
      </c>
      <c r="K30" s="275">
        <f t="shared" si="0"/>
        <v>54.640193866162619</v>
      </c>
      <c r="L30" s="275">
        <f t="shared" si="1"/>
        <v>54.640193866162619</v>
      </c>
      <c r="N30" s="334">
        <v>52.538647948233283</v>
      </c>
      <c r="O30" s="332">
        <f t="shared" si="2"/>
        <v>54.640193866162619</v>
      </c>
      <c r="P30" s="360"/>
      <c r="Q30" s="360"/>
    </row>
    <row r="31" spans="2:18" s="8" customFormat="1" ht="16.2" customHeight="1">
      <c r="B31" s="297">
        <v>612165053</v>
      </c>
      <c r="C31" s="307" t="s">
        <v>3098</v>
      </c>
      <c r="D31" s="294" t="s">
        <v>327</v>
      </c>
      <c r="E31" s="294" t="s">
        <v>2994</v>
      </c>
      <c r="F31" s="295">
        <v>1</v>
      </c>
      <c r="G31" s="296" t="s">
        <v>7</v>
      </c>
      <c r="H31" s="293">
        <v>8.8000000000000007</v>
      </c>
      <c r="I31" s="293">
        <f t="shared" si="4"/>
        <v>4.8383045454545455</v>
      </c>
      <c r="J31" s="293">
        <v>42.577080000000002</v>
      </c>
      <c r="K31" s="275">
        <f t="shared" si="0"/>
        <v>42.577080000000002</v>
      </c>
      <c r="L31" s="275">
        <f t="shared" si="1"/>
        <v>42.577080000000002</v>
      </c>
      <c r="N31" s="334">
        <v>40.939500000000002</v>
      </c>
      <c r="O31" s="332">
        <f t="shared" si="2"/>
        <v>42.577080000000002</v>
      </c>
      <c r="P31" s="360"/>
      <c r="Q31" s="360"/>
    </row>
    <row r="32" spans="2:18" s="8" customFormat="1" ht="16.2" customHeight="1">
      <c r="B32" s="289">
        <v>610155280</v>
      </c>
      <c r="C32" s="307" t="s">
        <v>328</v>
      </c>
      <c r="D32" s="294" t="s">
        <v>327</v>
      </c>
      <c r="E32" s="294" t="s">
        <v>244</v>
      </c>
      <c r="F32" s="295">
        <v>1</v>
      </c>
      <c r="G32" s="293" t="s">
        <v>7</v>
      </c>
      <c r="H32" s="293">
        <v>5.8</v>
      </c>
      <c r="I32" s="293">
        <f t="shared" si="4"/>
        <v>6.9661262313637442</v>
      </c>
      <c r="J32" s="293">
        <v>40.403532141909714</v>
      </c>
      <c r="K32" s="275">
        <f t="shared" si="0"/>
        <v>40.403532141909714</v>
      </c>
      <c r="L32" s="275">
        <f t="shared" si="1"/>
        <v>40.403532141909714</v>
      </c>
      <c r="N32" s="334">
        <v>38.849550136451647</v>
      </c>
      <c r="O32" s="332">
        <f t="shared" si="2"/>
        <v>40.403532141909714</v>
      </c>
      <c r="P32" s="360"/>
      <c r="Q32" s="360"/>
    </row>
    <row r="33" spans="2:18" s="8" customFormat="1" ht="16.2" customHeight="1">
      <c r="B33" s="345">
        <v>610155070</v>
      </c>
      <c r="C33" s="344" t="s">
        <v>328</v>
      </c>
      <c r="D33" s="343" t="s">
        <v>327</v>
      </c>
      <c r="E33" s="342" t="s">
        <v>2539</v>
      </c>
      <c r="F33" s="341">
        <v>1</v>
      </c>
      <c r="G33" s="340" t="s">
        <v>7</v>
      </c>
      <c r="H33" s="339">
        <v>5.8</v>
      </c>
      <c r="I33" s="293">
        <f t="shared" si="4"/>
        <v>6.4745487251166542</v>
      </c>
      <c r="J33" s="355">
        <v>37.552382605676591</v>
      </c>
      <c r="K33" s="275">
        <f t="shared" ref="K33:K37" si="5">J33</f>
        <v>37.552382605676591</v>
      </c>
      <c r="L33" s="275">
        <f t="shared" ref="L33:L37" si="6">+J33-K33*$B$2</f>
        <v>37.552382605676591</v>
      </c>
      <c r="N33" s="334"/>
      <c r="O33" s="332"/>
      <c r="P33" s="360"/>
      <c r="Q33" s="360"/>
    </row>
    <row r="34" spans="2:18" s="8" customFormat="1" ht="16.2" customHeight="1">
      <c r="B34" s="295">
        <v>610155410</v>
      </c>
      <c r="C34" s="307" t="s">
        <v>328</v>
      </c>
      <c r="D34" s="294" t="s">
        <v>327</v>
      </c>
      <c r="E34" s="294" t="s">
        <v>2540</v>
      </c>
      <c r="F34" s="295">
        <v>1</v>
      </c>
      <c r="G34" s="296" t="s">
        <v>7</v>
      </c>
      <c r="H34" s="293">
        <v>5.8</v>
      </c>
      <c r="I34" s="293">
        <f t="shared" si="4"/>
        <v>7.1827864977354752</v>
      </c>
      <c r="J34" s="293">
        <v>41.660161686865756</v>
      </c>
      <c r="K34" s="275">
        <f t="shared" si="5"/>
        <v>41.660161686865756</v>
      </c>
      <c r="L34" s="275">
        <f t="shared" si="6"/>
        <v>41.660161686865756</v>
      </c>
      <c r="N34" s="334">
        <v>40.057847775832457</v>
      </c>
      <c r="O34" s="332">
        <f t="shared" si="2"/>
        <v>41.660161686865756</v>
      </c>
      <c r="P34" s="360"/>
      <c r="Q34" s="360"/>
    </row>
    <row r="35" spans="2:18" s="8" customFormat="1" ht="16.2" customHeight="1">
      <c r="B35" s="345">
        <v>612165073</v>
      </c>
      <c r="C35" s="344" t="s">
        <v>3138</v>
      </c>
      <c r="D35" s="343" t="s">
        <v>327</v>
      </c>
      <c r="E35" s="342" t="s">
        <v>2539</v>
      </c>
      <c r="F35" s="341">
        <v>1</v>
      </c>
      <c r="G35" s="340" t="s">
        <v>7</v>
      </c>
      <c r="H35" s="339">
        <v>5.8</v>
      </c>
      <c r="I35" s="293">
        <f t="shared" si="4"/>
        <v>6.8732270007692096</v>
      </c>
      <c r="J35" s="355">
        <v>39.864716604461414</v>
      </c>
      <c r="K35" s="275">
        <f t="shared" si="5"/>
        <v>39.864716604461414</v>
      </c>
      <c r="L35" s="275">
        <f t="shared" si="6"/>
        <v>39.864716604461414</v>
      </c>
      <c r="N35" s="334"/>
      <c r="O35" s="332"/>
      <c r="P35" s="360"/>
      <c r="Q35" s="360"/>
    </row>
    <row r="36" spans="2:18" s="8" customFormat="1" ht="16.2" customHeight="1">
      <c r="B36" s="295">
        <v>610152240</v>
      </c>
      <c r="C36" s="307" t="s">
        <v>328</v>
      </c>
      <c r="D36" s="294" t="s">
        <v>1</v>
      </c>
      <c r="E36" s="294" t="s">
        <v>2506</v>
      </c>
      <c r="F36" s="295">
        <v>1</v>
      </c>
      <c r="G36" s="296" t="s">
        <v>7</v>
      </c>
      <c r="H36" s="293">
        <v>5.8</v>
      </c>
      <c r="I36" s="293">
        <f t="shared" si="4"/>
        <v>7.858751867207344</v>
      </c>
      <c r="J36" s="293">
        <v>45.580760829802593</v>
      </c>
      <c r="K36" s="275">
        <f t="shared" si="5"/>
        <v>45.580760829802593</v>
      </c>
      <c r="L36" s="275">
        <f t="shared" si="6"/>
        <v>45.580760829802593</v>
      </c>
      <c r="N36" s="334">
        <v>43.827654644040955</v>
      </c>
      <c r="O36" s="332">
        <f t="shared" si="2"/>
        <v>45.580760829802593</v>
      </c>
      <c r="P36" s="360"/>
      <c r="Q36" s="360"/>
    </row>
    <row r="37" spans="2:18" s="8" customFormat="1" ht="16.2" customHeight="1">
      <c r="B37" s="295">
        <v>610151370</v>
      </c>
      <c r="C37" s="307" t="s">
        <v>328</v>
      </c>
      <c r="D37" s="294" t="s">
        <v>81</v>
      </c>
      <c r="E37" s="294" t="s">
        <v>361</v>
      </c>
      <c r="F37" s="295">
        <v>1</v>
      </c>
      <c r="G37" s="296" t="s">
        <v>7</v>
      </c>
      <c r="H37" s="293">
        <v>5.8</v>
      </c>
      <c r="I37" s="293">
        <f t="shared" si="4"/>
        <v>7.1520630806651839</v>
      </c>
      <c r="J37" s="293">
        <v>41.481965867858065</v>
      </c>
      <c r="K37" s="275">
        <f t="shared" si="5"/>
        <v>41.481965867858065</v>
      </c>
      <c r="L37" s="275">
        <f t="shared" si="6"/>
        <v>41.481965867858065</v>
      </c>
      <c r="N37" s="334">
        <v>39.886505642171215</v>
      </c>
      <c r="O37" s="332">
        <f t="shared" si="2"/>
        <v>41.481965867858065</v>
      </c>
      <c r="P37" s="360"/>
      <c r="Q37" s="360"/>
    </row>
    <row r="38" spans="2:18" s="8" customFormat="1" ht="16.2" customHeight="1">
      <c r="B38" s="295">
        <v>610154360</v>
      </c>
      <c r="C38" s="307" t="s">
        <v>328</v>
      </c>
      <c r="D38" s="294" t="s">
        <v>91</v>
      </c>
      <c r="E38" s="294" t="s">
        <v>2574</v>
      </c>
      <c r="F38" s="295">
        <v>1</v>
      </c>
      <c r="G38" s="296" t="s">
        <v>7</v>
      </c>
      <c r="H38" s="293">
        <v>5.8</v>
      </c>
      <c r="I38" s="293">
        <f t="shared" si="4"/>
        <v>7.1520630806651839</v>
      </c>
      <c r="J38" s="293">
        <v>41.481965867858065</v>
      </c>
      <c r="K38" s="275">
        <f t="shared" si="0"/>
        <v>41.481965867858065</v>
      </c>
      <c r="L38" s="275">
        <f t="shared" si="1"/>
        <v>41.481965867858065</v>
      </c>
      <c r="N38" s="334">
        <v>39.886505642171215</v>
      </c>
      <c r="O38" s="332">
        <f t="shared" si="2"/>
        <v>41.481965867858065</v>
      </c>
      <c r="P38" s="360"/>
      <c r="Q38" s="360"/>
    </row>
    <row r="39" spans="2:18" s="8" customFormat="1" ht="16.2" customHeight="1">
      <c r="B39" s="295">
        <v>610154390</v>
      </c>
      <c r="C39" s="307" t="s">
        <v>328</v>
      </c>
      <c r="D39" s="294" t="s">
        <v>91</v>
      </c>
      <c r="E39" s="294" t="s">
        <v>2503</v>
      </c>
      <c r="F39" s="295">
        <v>1</v>
      </c>
      <c r="G39" s="296" t="s">
        <v>7</v>
      </c>
      <c r="H39" s="293">
        <v>5.8</v>
      </c>
      <c r="I39" s="293">
        <f t="shared" si="4"/>
        <v>7.5656256693759545</v>
      </c>
      <c r="J39" s="293">
        <v>43.880628882380535</v>
      </c>
      <c r="K39" s="275">
        <f t="shared" si="0"/>
        <v>43.880628882380535</v>
      </c>
      <c r="L39" s="275">
        <f t="shared" si="1"/>
        <v>43.880628882380535</v>
      </c>
      <c r="N39" s="334">
        <v>42.192912386904361</v>
      </c>
      <c r="O39" s="332">
        <f t="shared" si="2"/>
        <v>43.880628882380535</v>
      </c>
      <c r="P39" s="360"/>
      <c r="Q39" s="360"/>
    </row>
    <row r="40" spans="2:18" s="8" customFormat="1" ht="16.2" customHeight="1">
      <c r="B40" s="295">
        <v>610154180</v>
      </c>
      <c r="C40" s="307" t="s">
        <v>328</v>
      </c>
      <c r="D40" s="294" t="s">
        <v>91</v>
      </c>
      <c r="E40" s="294" t="s">
        <v>287</v>
      </c>
      <c r="F40" s="295">
        <v>1</v>
      </c>
      <c r="G40" s="296" t="s">
        <v>7</v>
      </c>
      <c r="H40" s="293">
        <v>5.8</v>
      </c>
      <c r="I40" s="293">
        <f t="shared" si="4"/>
        <v>6.8487170354584883</v>
      </c>
      <c r="J40" s="293">
        <v>39.722558805659233</v>
      </c>
      <c r="K40" s="275">
        <f t="shared" si="0"/>
        <v>39.722558805659233</v>
      </c>
      <c r="L40" s="275">
        <f t="shared" si="1"/>
        <v>39.722558805659233</v>
      </c>
      <c r="N40" s="334">
        <v>33.783542512083308</v>
      </c>
      <c r="O40" s="332">
        <f t="shared" si="2"/>
        <v>35.134884212566639</v>
      </c>
      <c r="P40" s="360"/>
      <c r="Q40" s="360"/>
      <c r="R40" s="353"/>
    </row>
    <row r="41" spans="2:18" s="8" customFormat="1" ht="16.2" customHeight="1">
      <c r="B41" s="295">
        <v>610153110</v>
      </c>
      <c r="C41" s="307" t="s">
        <v>328</v>
      </c>
      <c r="D41" s="294" t="s">
        <v>17</v>
      </c>
      <c r="E41" s="294" t="s">
        <v>13</v>
      </c>
      <c r="F41" s="295">
        <v>1</v>
      </c>
      <c r="G41" s="296" t="s">
        <v>7</v>
      </c>
      <c r="H41" s="293">
        <v>5.8</v>
      </c>
      <c r="I41" s="293">
        <f t="shared" si="4"/>
        <v>5.7042398583799638</v>
      </c>
      <c r="J41" s="293">
        <v>33.084591178603787</v>
      </c>
      <c r="K41" s="275">
        <f t="shared" si="0"/>
        <v>33.084591178603787</v>
      </c>
      <c r="L41" s="275">
        <f t="shared" si="1"/>
        <v>33.084591178603787</v>
      </c>
      <c r="N41" s="334">
        <v>31.81210690250364</v>
      </c>
      <c r="O41" s="332">
        <f t="shared" si="2"/>
        <v>33.084591178603787</v>
      </c>
      <c r="P41" s="360"/>
      <c r="Q41" s="360"/>
    </row>
    <row r="42" spans="2:18" s="8" customFormat="1" ht="16.2" customHeight="1">
      <c r="B42" s="295">
        <v>610153520</v>
      </c>
      <c r="C42" s="307" t="s">
        <v>328</v>
      </c>
      <c r="D42" s="294" t="s">
        <v>17</v>
      </c>
      <c r="E42" s="294" t="s">
        <v>2767</v>
      </c>
      <c r="F42" s="295">
        <v>1</v>
      </c>
      <c r="G42" s="296" t="s">
        <v>7</v>
      </c>
      <c r="H42" s="293">
        <v>5.8</v>
      </c>
      <c r="I42" s="293">
        <f t="shared" si="4"/>
        <v>6.6732150516702147</v>
      </c>
      <c r="J42" s="293">
        <v>38.704647299687245</v>
      </c>
      <c r="K42" s="275">
        <f t="shared" si="0"/>
        <v>38.704647299687245</v>
      </c>
      <c r="L42" s="275">
        <f t="shared" si="1"/>
        <v>38.704647299687245</v>
      </c>
      <c r="N42" s="334">
        <v>37.216007018930043</v>
      </c>
      <c r="O42" s="332">
        <f t="shared" si="2"/>
        <v>38.704647299687245</v>
      </c>
      <c r="P42" s="360"/>
      <c r="Q42" s="360"/>
    </row>
    <row r="43" spans="2:18" s="8" customFormat="1" ht="16.2" customHeight="1">
      <c r="B43" s="298">
        <v>610155050</v>
      </c>
      <c r="C43" s="307" t="s">
        <v>328</v>
      </c>
      <c r="D43" s="294" t="s">
        <v>327</v>
      </c>
      <c r="E43" s="294" t="s">
        <v>2994</v>
      </c>
      <c r="F43" s="295">
        <v>1</v>
      </c>
      <c r="G43" s="296" t="s">
        <v>7</v>
      </c>
      <c r="H43" s="293">
        <v>5.8</v>
      </c>
      <c r="I43" s="293">
        <f t="shared" si="4"/>
        <v>6.966206896551725</v>
      </c>
      <c r="J43" s="293">
        <v>40.404000000000003</v>
      </c>
      <c r="K43" s="275">
        <f t="shared" si="0"/>
        <v>40.404000000000003</v>
      </c>
      <c r="L43" s="275">
        <f t="shared" si="1"/>
        <v>40.404000000000003</v>
      </c>
      <c r="N43" s="334">
        <v>38.85</v>
      </c>
      <c r="O43" s="332">
        <f t="shared" si="2"/>
        <v>40.404000000000003</v>
      </c>
      <c r="P43" s="360"/>
      <c r="Q43" s="360"/>
    </row>
    <row r="44" spans="2:18" s="8" customFormat="1" ht="16.2" customHeight="1">
      <c r="B44" s="295">
        <v>613031000</v>
      </c>
      <c r="C44" s="307" t="s">
        <v>2526</v>
      </c>
      <c r="D44" s="294" t="s">
        <v>81</v>
      </c>
      <c r="E44" s="294" t="s">
        <v>268</v>
      </c>
      <c r="F44" s="295">
        <v>10</v>
      </c>
      <c r="G44" s="296" t="s">
        <v>7</v>
      </c>
      <c r="H44" s="293">
        <v>5.8</v>
      </c>
      <c r="I44" s="293">
        <f t="shared" si="4"/>
        <v>0.80130004748644656</v>
      </c>
      <c r="J44" s="293">
        <v>4.6475402754213899</v>
      </c>
      <c r="K44" s="275">
        <f t="shared" si="0"/>
        <v>4.6475402754213899</v>
      </c>
      <c r="L44" s="275">
        <f t="shared" si="1"/>
        <v>4.6475402754213899</v>
      </c>
      <c r="N44" s="334">
        <v>4.4687887263667205</v>
      </c>
      <c r="O44" s="332">
        <f t="shared" si="2"/>
        <v>4.6475402754213899</v>
      </c>
      <c r="P44" s="360"/>
      <c r="Q44" s="360"/>
    </row>
    <row r="45" spans="2:18" s="8" customFormat="1" ht="16.2" customHeight="1">
      <c r="B45" s="295">
        <v>613032000</v>
      </c>
      <c r="C45" s="307" t="s">
        <v>329</v>
      </c>
      <c r="D45" s="294" t="s">
        <v>1</v>
      </c>
      <c r="E45" s="294" t="s">
        <v>268</v>
      </c>
      <c r="F45" s="295">
        <v>10</v>
      </c>
      <c r="G45" s="296" t="s">
        <v>7</v>
      </c>
      <c r="H45" s="293">
        <v>5.8</v>
      </c>
      <c r="I45" s="293">
        <f t="shared" si="4"/>
        <v>0.84458631290583375</v>
      </c>
      <c r="J45" s="293">
        <v>4.8986006148538355</v>
      </c>
      <c r="K45" s="275">
        <f t="shared" si="0"/>
        <v>4.8986006148538355</v>
      </c>
      <c r="L45" s="275">
        <f t="shared" si="1"/>
        <v>4.8986006148538355</v>
      </c>
      <c r="N45" s="334">
        <v>4.7101928988979189</v>
      </c>
      <c r="O45" s="332">
        <f t="shared" si="2"/>
        <v>4.8986006148538355</v>
      </c>
      <c r="P45" s="360"/>
      <c r="Q45" s="360"/>
    </row>
    <row r="46" spans="2:18" s="8" customFormat="1" ht="16.2" customHeight="1">
      <c r="B46" s="295">
        <v>613034010</v>
      </c>
      <c r="C46" s="307" t="s">
        <v>329</v>
      </c>
      <c r="D46" s="294" t="s">
        <v>91</v>
      </c>
      <c r="E46" s="294" t="s">
        <v>2</v>
      </c>
      <c r="F46" s="295">
        <v>10</v>
      </c>
      <c r="G46" s="296" t="s">
        <v>7</v>
      </c>
      <c r="H46" s="293">
        <v>5.8</v>
      </c>
      <c r="I46" s="293">
        <f t="shared" si="4"/>
        <v>1.2989008753436952</v>
      </c>
      <c r="J46" s="293">
        <v>7.5336250769934328</v>
      </c>
      <c r="K46" s="275">
        <f t="shared" si="0"/>
        <v>7.5336250769934328</v>
      </c>
      <c r="L46" s="275">
        <f t="shared" si="1"/>
        <v>7.5336250769934328</v>
      </c>
      <c r="N46" s="334">
        <v>7.2438702663398393</v>
      </c>
      <c r="O46" s="332">
        <f t="shared" si="2"/>
        <v>7.5336250769934328</v>
      </c>
      <c r="P46" s="360"/>
      <c r="Q46" s="360"/>
    </row>
    <row r="47" spans="2:18" s="8" customFormat="1" ht="16.2" customHeight="1">
      <c r="B47" s="289">
        <v>613033090</v>
      </c>
      <c r="C47" s="307" t="s">
        <v>329</v>
      </c>
      <c r="D47" s="294" t="s">
        <v>17</v>
      </c>
      <c r="E47" s="294" t="s">
        <v>10</v>
      </c>
      <c r="F47" s="295">
        <v>10</v>
      </c>
      <c r="G47" s="293" t="s">
        <v>7</v>
      </c>
      <c r="H47" s="293">
        <v>5.8</v>
      </c>
      <c r="I47" s="293">
        <f t="shared" si="4"/>
        <v>1.4210063887195095</v>
      </c>
      <c r="J47" s="293">
        <v>8.2418370545731552</v>
      </c>
      <c r="K47" s="275">
        <f t="shared" si="0"/>
        <v>8.2418370545731552</v>
      </c>
      <c r="L47" s="275">
        <f t="shared" si="1"/>
        <v>8.2418370545731552</v>
      </c>
      <c r="N47" s="334">
        <v>7.924843321704957</v>
      </c>
      <c r="O47" s="332">
        <f t="shared" si="2"/>
        <v>8.2418370545731552</v>
      </c>
      <c r="P47" s="360"/>
      <c r="Q47" s="360"/>
    </row>
    <row r="48" spans="2:18" s="8" customFormat="1" ht="16.2" customHeight="1">
      <c r="B48" s="289">
        <v>613034100</v>
      </c>
      <c r="C48" s="307" t="s">
        <v>329</v>
      </c>
      <c r="D48" s="294" t="s">
        <v>91</v>
      </c>
      <c r="E48" s="294" t="s">
        <v>14</v>
      </c>
      <c r="F48" s="295">
        <v>10</v>
      </c>
      <c r="G48" s="293" t="s">
        <v>7</v>
      </c>
      <c r="H48" s="293">
        <v>5.8</v>
      </c>
      <c r="I48" s="293">
        <f t="shared" si="4"/>
        <v>1.2989008753436952</v>
      </c>
      <c r="J48" s="293">
        <v>7.5336250769934328</v>
      </c>
      <c r="K48" s="275">
        <f t="shared" si="0"/>
        <v>7.5336250769934328</v>
      </c>
      <c r="L48" s="275">
        <f t="shared" si="1"/>
        <v>7.5336250769934328</v>
      </c>
      <c r="N48" s="334">
        <v>7.2438702663398393</v>
      </c>
      <c r="O48" s="332">
        <f t="shared" si="2"/>
        <v>7.5336250769934328</v>
      </c>
      <c r="P48" s="360"/>
      <c r="Q48" s="360"/>
    </row>
    <row r="49" spans="2:18" s="8" customFormat="1" ht="16.2" customHeight="1">
      <c r="B49" s="289">
        <v>613032140</v>
      </c>
      <c r="C49" s="307" t="s">
        <v>329</v>
      </c>
      <c r="D49" s="294" t="s">
        <v>1</v>
      </c>
      <c r="E49" s="294" t="s">
        <v>0</v>
      </c>
      <c r="F49" s="295">
        <v>10</v>
      </c>
      <c r="G49" s="293" t="s">
        <v>7</v>
      </c>
      <c r="H49" s="293">
        <v>5.8</v>
      </c>
      <c r="I49" s="293">
        <f t="shared" si="4"/>
        <v>1.4341139566416863</v>
      </c>
      <c r="J49" s="293">
        <v>8.3178609485217798</v>
      </c>
      <c r="K49" s="275">
        <f t="shared" si="0"/>
        <v>8.3178609485217798</v>
      </c>
      <c r="L49" s="275">
        <f t="shared" si="1"/>
        <v>8.3178609485217798</v>
      </c>
      <c r="N49" s="334">
        <v>7.9979432197324805</v>
      </c>
      <c r="O49" s="332">
        <f t="shared" si="2"/>
        <v>8.3178609485217798</v>
      </c>
      <c r="P49" s="360"/>
      <c r="Q49" s="360"/>
    </row>
    <row r="50" spans="2:18" s="8" customFormat="1" ht="16.2" customHeight="1">
      <c r="B50" s="289">
        <v>613035280</v>
      </c>
      <c r="C50" s="307" t="s">
        <v>329</v>
      </c>
      <c r="D50" s="294" t="s">
        <v>327</v>
      </c>
      <c r="E50" s="294" t="s">
        <v>244</v>
      </c>
      <c r="F50" s="295">
        <v>10</v>
      </c>
      <c r="G50" s="293" t="s">
        <v>7</v>
      </c>
      <c r="H50" s="293">
        <v>5.8</v>
      </c>
      <c r="I50" s="293">
        <f t="shared" si="4"/>
        <v>1.7283264957590181</v>
      </c>
      <c r="J50" s="293">
        <v>10.024293675402305</v>
      </c>
      <c r="K50" s="275">
        <f t="shared" si="0"/>
        <v>10.024293675402305</v>
      </c>
      <c r="L50" s="275">
        <f t="shared" si="1"/>
        <v>10.024293675402305</v>
      </c>
      <c r="N50" s="334">
        <v>9.6387439186560613</v>
      </c>
      <c r="O50" s="332">
        <f t="shared" si="2"/>
        <v>10.024293675402305</v>
      </c>
      <c r="P50" s="360"/>
      <c r="Q50" s="360"/>
    </row>
    <row r="51" spans="2:18" s="8" customFormat="1" ht="16.2" customHeight="1">
      <c r="B51" s="343">
        <v>613035070</v>
      </c>
      <c r="C51" s="344" t="s">
        <v>329</v>
      </c>
      <c r="D51" s="343" t="s">
        <v>327</v>
      </c>
      <c r="E51" s="342" t="s">
        <v>2539</v>
      </c>
      <c r="F51" s="341">
        <v>10</v>
      </c>
      <c r="G51" s="339" t="s">
        <v>7</v>
      </c>
      <c r="H51" s="339">
        <v>5.8</v>
      </c>
      <c r="I51" s="293">
        <f t="shared" si="4"/>
        <v>1.8844598619013557</v>
      </c>
      <c r="J51" s="355">
        <v>10.929867199027862</v>
      </c>
      <c r="K51" s="275">
        <f t="shared" ref="K51:K53" si="7">J51</f>
        <v>10.929867199027862</v>
      </c>
      <c r="L51" s="275">
        <f t="shared" ref="L51:L53" si="8">+J51-K51*$B$2</f>
        <v>10.929867199027862</v>
      </c>
      <c r="N51" s="334"/>
      <c r="O51" s="332"/>
      <c r="P51" s="360"/>
      <c r="Q51" s="360"/>
    </row>
    <row r="52" spans="2:18" s="8" customFormat="1" ht="16.2" customHeight="1">
      <c r="B52" s="289">
        <v>613035410</v>
      </c>
      <c r="C52" s="307" t="s">
        <v>329</v>
      </c>
      <c r="D52" s="294" t="s">
        <v>327</v>
      </c>
      <c r="E52" s="294" t="s">
        <v>2540</v>
      </c>
      <c r="F52" s="295">
        <v>10</v>
      </c>
      <c r="G52" s="293" t="s">
        <v>7</v>
      </c>
      <c r="H52" s="293">
        <v>5.8</v>
      </c>
      <c r="I52" s="293">
        <f t="shared" si="4"/>
        <v>1.8929181429785882</v>
      </c>
      <c r="J52" s="293">
        <v>10.978925229275811</v>
      </c>
      <c r="K52" s="275">
        <f t="shared" si="7"/>
        <v>10.978925229275811</v>
      </c>
      <c r="L52" s="275">
        <f t="shared" si="8"/>
        <v>10.978925229275811</v>
      </c>
      <c r="N52" s="334">
        <v>10.556658874303665</v>
      </c>
      <c r="O52" s="332">
        <f t="shared" si="2"/>
        <v>10.978925229275811</v>
      </c>
      <c r="P52" s="360"/>
      <c r="Q52" s="360"/>
    </row>
    <row r="53" spans="2:18" s="8" customFormat="1" ht="16.2" customHeight="1">
      <c r="B53" s="295">
        <v>613032240</v>
      </c>
      <c r="C53" s="307" t="s">
        <v>329</v>
      </c>
      <c r="D53" s="294" t="s">
        <v>1</v>
      </c>
      <c r="E53" s="294" t="s">
        <v>2506</v>
      </c>
      <c r="F53" s="295">
        <v>10</v>
      </c>
      <c r="G53" s="296" t="s">
        <v>7</v>
      </c>
      <c r="H53" s="293">
        <v>5.8</v>
      </c>
      <c r="I53" s="293">
        <f t="shared" si="4"/>
        <v>1.9564557535531013</v>
      </c>
      <c r="J53" s="293">
        <v>11.347443370607987</v>
      </c>
      <c r="K53" s="275">
        <f t="shared" si="7"/>
        <v>11.347443370607987</v>
      </c>
      <c r="L53" s="275">
        <f t="shared" si="8"/>
        <v>11.347443370607987</v>
      </c>
      <c r="N53" s="334">
        <v>10.911003240969219</v>
      </c>
      <c r="O53" s="332">
        <f t="shared" si="2"/>
        <v>11.347443370607987</v>
      </c>
      <c r="P53" s="360"/>
      <c r="Q53" s="360"/>
    </row>
    <row r="54" spans="2:18" s="8" customFormat="1" ht="16.2" customHeight="1">
      <c r="B54" s="295">
        <v>613031370</v>
      </c>
      <c r="C54" s="307" t="s">
        <v>329</v>
      </c>
      <c r="D54" s="294" t="s">
        <v>81</v>
      </c>
      <c r="E54" s="294" t="s">
        <v>361</v>
      </c>
      <c r="F54" s="295">
        <v>10</v>
      </c>
      <c r="G54" s="296" t="s">
        <v>7</v>
      </c>
      <c r="H54" s="293">
        <v>5.8</v>
      </c>
      <c r="I54" s="293">
        <f t="shared" si="4"/>
        <v>8.2864425430406463</v>
      </c>
      <c r="J54" s="293">
        <v>48.061366749635745</v>
      </c>
      <c r="K54" s="275">
        <f t="shared" si="0"/>
        <v>48.061366749635745</v>
      </c>
      <c r="L54" s="275">
        <f t="shared" si="1"/>
        <v>48.061366749635745</v>
      </c>
      <c r="N54" s="334">
        <v>46.212852643880524</v>
      </c>
      <c r="O54" s="332">
        <f t="shared" si="2"/>
        <v>48.061366749635745</v>
      </c>
      <c r="P54" s="360"/>
      <c r="Q54" s="360"/>
    </row>
    <row r="55" spans="2:18" s="8" customFormat="1" ht="16.2" customHeight="1">
      <c r="B55" s="295">
        <v>613034360</v>
      </c>
      <c r="C55" s="307" t="s">
        <v>329</v>
      </c>
      <c r="D55" s="294" t="s">
        <v>91</v>
      </c>
      <c r="E55" s="294" t="s">
        <v>2574</v>
      </c>
      <c r="F55" s="295">
        <v>10</v>
      </c>
      <c r="G55" s="296" t="s">
        <v>7</v>
      </c>
      <c r="H55" s="293">
        <v>5.8</v>
      </c>
      <c r="I55" s="293">
        <f t="shared" si="4"/>
        <v>1.895353038656409</v>
      </c>
      <c r="J55" s="293">
        <v>10.993047624207172</v>
      </c>
      <c r="K55" s="275">
        <f t="shared" si="0"/>
        <v>10.993047624207172</v>
      </c>
      <c r="L55" s="275">
        <f t="shared" si="1"/>
        <v>10.993047624207172</v>
      </c>
      <c r="N55" s="334">
        <v>10.570238100199203</v>
      </c>
      <c r="O55" s="332">
        <f t="shared" si="2"/>
        <v>10.993047624207172</v>
      </c>
      <c r="P55" s="360"/>
      <c r="Q55" s="360"/>
    </row>
    <row r="56" spans="2:18" s="8" customFormat="1" ht="16.2" customHeight="1">
      <c r="B56" s="295">
        <v>613034390</v>
      </c>
      <c r="C56" s="307" t="s">
        <v>329</v>
      </c>
      <c r="D56" s="294" t="s">
        <v>91</v>
      </c>
      <c r="E56" s="294" t="s">
        <v>2503</v>
      </c>
      <c r="F56" s="295">
        <v>10</v>
      </c>
      <c r="G56" s="296" t="s">
        <v>7</v>
      </c>
      <c r="H56" s="293">
        <v>5.8</v>
      </c>
      <c r="I56" s="293">
        <f t="shared" si="4"/>
        <v>2.0275208508411326</v>
      </c>
      <c r="J56" s="293">
        <v>11.759620934878569</v>
      </c>
      <c r="K56" s="275">
        <f t="shared" si="0"/>
        <v>11.759620934878569</v>
      </c>
      <c r="L56" s="275">
        <f t="shared" si="1"/>
        <v>11.759620934878569</v>
      </c>
      <c r="N56" s="334">
        <v>11.307327821998625</v>
      </c>
      <c r="O56" s="332">
        <f t="shared" si="2"/>
        <v>11.759620934878569</v>
      </c>
      <c r="P56" s="360"/>
      <c r="Q56" s="360"/>
    </row>
    <row r="57" spans="2:18" s="8" customFormat="1" ht="16.2" customHeight="1">
      <c r="B57" s="295">
        <v>613034180</v>
      </c>
      <c r="C57" s="307" t="s">
        <v>329</v>
      </c>
      <c r="D57" s="294" t="s">
        <v>91</v>
      </c>
      <c r="E57" s="294" t="s">
        <v>287</v>
      </c>
      <c r="F57" s="295">
        <v>10</v>
      </c>
      <c r="G57" s="296" t="s">
        <v>7</v>
      </c>
      <c r="H57" s="293">
        <v>5.8</v>
      </c>
      <c r="I57" s="293">
        <f t="shared" si="4"/>
        <v>1.876956322637223</v>
      </c>
      <c r="J57" s="293">
        <v>10.886346671295893</v>
      </c>
      <c r="K57" s="275">
        <f t="shared" si="0"/>
        <v>10.886346671295893</v>
      </c>
      <c r="L57" s="275">
        <f t="shared" si="1"/>
        <v>10.886346671295893</v>
      </c>
      <c r="N57" s="334">
        <v>7.2438702663398393</v>
      </c>
      <c r="O57" s="332">
        <f t="shared" si="2"/>
        <v>7.5336250769934328</v>
      </c>
      <c r="P57" s="360"/>
      <c r="Q57" s="360"/>
      <c r="R57" s="353"/>
    </row>
    <row r="58" spans="2:18" s="8" customFormat="1" ht="16.2" customHeight="1">
      <c r="B58" s="295">
        <v>613033110</v>
      </c>
      <c r="C58" s="307" t="s">
        <v>329</v>
      </c>
      <c r="D58" s="294" t="s">
        <v>17</v>
      </c>
      <c r="E58" s="294" t="s">
        <v>13</v>
      </c>
      <c r="F58" s="295">
        <v>10</v>
      </c>
      <c r="G58" s="296" t="s">
        <v>7</v>
      </c>
      <c r="H58" s="293">
        <v>5.8</v>
      </c>
      <c r="I58" s="293">
        <f t="shared" si="4"/>
        <v>1.341283170561554</v>
      </c>
      <c r="J58" s="293">
        <v>7.7794423892570128</v>
      </c>
      <c r="K58" s="275">
        <f t="shared" si="0"/>
        <v>7.7794423892570128</v>
      </c>
      <c r="L58" s="275">
        <f t="shared" si="1"/>
        <v>7.7794423892570128</v>
      </c>
      <c r="N58" s="334">
        <v>7.4802330665932812</v>
      </c>
      <c r="O58" s="332">
        <f t="shared" si="2"/>
        <v>7.7794423892570128</v>
      </c>
      <c r="P58" s="360"/>
      <c r="Q58" s="360"/>
    </row>
    <row r="59" spans="2:18" s="8" customFormat="1" ht="16.2" customHeight="1">
      <c r="B59" s="295">
        <v>613033520</v>
      </c>
      <c r="C59" s="307" t="s">
        <v>329</v>
      </c>
      <c r="D59" s="294" t="s">
        <v>327</v>
      </c>
      <c r="E59" s="294" t="s">
        <v>2767</v>
      </c>
      <c r="F59" s="295">
        <v>10</v>
      </c>
      <c r="G59" s="296" t="s">
        <v>7</v>
      </c>
      <c r="H59" s="293">
        <v>5.8</v>
      </c>
      <c r="I59" s="293">
        <f t="shared" si="4"/>
        <v>1.9096880421399183</v>
      </c>
      <c r="J59" s="293">
        <v>11.076190644411525</v>
      </c>
      <c r="K59" s="275">
        <f t="shared" si="0"/>
        <v>11.076190644411525</v>
      </c>
      <c r="L59" s="275">
        <f t="shared" si="1"/>
        <v>11.076190644411525</v>
      </c>
      <c r="N59" s="334">
        <v>10.650183311934159</v>
      </c>
      <c r="O59" s="332">
        <f t="shared" si="2"/>
        <v>11.076190644411525</v>
      </c>
      <c r="P59" s="360"/>
      <c r="Q59" s="360"/>
    </row>
    <row r="60" spans="2:18" s="8" customFormat="1" ht="16.2" customHeight="1">
      <c r="B60" s="297">
        <v>613035050</v>
      </c>
      <c r="C60" s="308" t="s">
        <v>3009</v>
      </c>
      <c r="D60" s="294" t="s">
        <v>327</v>
      </c>
      <c r="E60" s="294" t="s">
        <v>2994</v>
      </c>
      <c r="F60" s="295">
        <v>10</v>
      </c>
      <c r="G60" s="296" t="s">
        <v>7</v>
      </c>
      <c r="H60" s="293">
        <v>5.8</v>
      </c>
      <c r="I60" s="293">
        <f t="shared" si="4"/>
        <v>1.9656</v>
      </c>
      <c r="J60" s="293">
        <v>11.40048</v>
      </c>
      <c r="K60" s="275">
        <f t="shared" si="0"/>
        <v>11.40048</v>
      </c>
      <c r="L60" s="275">
        <f t="shared" si="1"/>
        <v>11.40048</v>
      </c>
      <c r="N60" s="334">
        <v>10.962</v>
      </c>
      <c r="O60" s="332">
        <f t="shared" si="2"/>
        <v>11.40048</v>
      </c>
      <c r="P60" s="360"/>
      <c r="Q60" s="360"/>
    </row>
    <row r="61" spans="2:18" s="8" customFormat="1" ht="16.2" customHeight="1">
      <c r="B61" s="295">
        <v>112421000</v>
      </c>
      <c r="C61" s="307" t="s">
        <v>3097</v>
      </c>
      <c r="D61" s="294" t="s">
        <v>4</v>
      </c>
      <c r="E61" s="294" t="s">
        <v>268</v>
      </c>
      <c r="F61" s="295">
        <v>1</v>
      </c>
      <c r="G61" s="296" t="s">
        <v>269</v>
      </c>
      <c r="H61" s="293">
        <v>5.8</v>
      </c>
      <c r="I61" s="293">
        <f t="shared" si="4"/>
        <v>5.6515781633660502</v>
      </c>
      <c r="J61" s="293">
        <v>32.779153347523092</v>
      </c>
      <c r="K61" s="275">
        <f t="shared" si="0"/>
        <v>32.779153347523092</v>
      </c>
      <c r="L61" s="275">
        <f t="shared" si="1"/>
        <v>32.779153347523092</v>
      </c>
      <c r="N61" s="334">
        <v>31.518416680310665</v>
      </c>
      <c r="O61" s="332">
        <f t="shared" si="2"/>
        <v>32.779153347523092</v>
      </c>
      <c r="P61" s="360"/>
      <c r="Q61" s="360"/>
    </row>
    <row r="62" spans="2:18" s="8" customFormat="1" ht="16.2" customHeight="1">
      <c r="B62" s="295">
        <v>112422000</v>
      </c>
      <c r="C62" s="307" t="s">
        <v>3097</v>
      </c>
      <c r="D62" s="294" t="s">
        <v>1</v>
      </c>
      <c r="E62" s="294" t="s">
        <v>268</v>
      </c>
      <c r="F62" s="295">
        <v>1</v>
      </c>
      <c r="G62" s="296" t="s">
        <v>269</v>
      </c>
      <c r="H62" s="293">
        <v>5.8</v>
      </c>
      <c r="I62" s="293">
        <f t="shared" si="4"/>
        <v>5.6515781633660502</v>
      </c>
      <c r="J62" s="293">
        <v>32.779153347523092</v>
      </c>
      <c r="K62" s="275">
        <f t="shared" si="0"/>
        <v>32.779153347523092</v>
      </c>
      <c r="L62" s="275">
        <f t="shared" si="1"/>
        <v>32.779153347523092</v>
      </c>
      <c r="N62" s="334">
        <v>31.518416680310665</v>
      </c>
      <c r="O62" s="332">
        <f t="shared" si="2"/>
        <v>32.779153347523092</v>
      </c>
      <c r="P62" s="360"/>
      <c r="Q62" s="360"/>
    </row>
    <row r="63" spans="2:18" s="8" customFormat="1" ht="16.2" customHeight="1">
      <c r="B63" s="295">
        <v>112424013</v>
      </c>
      <c r="C63" s="307" t="s">
        <v>3097</v>
      </c>
      <c r="D63" s="294" t="s">
        <v>80</v>
      </c>
      <c r="E63" s="294" t="s">
        <v>2</v>
      </c>
      <c r="F63" s="295">
        <v>1</v>
      </c>
      <c r="G63" s="296" t="s">
        <v>269</v>
      </c>
      <c r="H63" s="293">
        <v>5.8</v>
      </c>
      <c r="I63" s="293">
        <f t="shared" si="4"/>
        <v>8.9399356360539191</v>
      </c>
      <c r="J63" s="293">
        <v>51.851626689112727</v>
      </c>
      <c r="K63" s="275">
        <f t="shared" si="0"/>
        <v>51.851626689112727</v>
      </c>
      <c r="L63" s="275">
        <f t="shared" si="1"/>
        <v>51.851626689112727</v>
      </c>
      <c r="N63" s="334">
        <v>49.857333354916079</v>
      </c>
      <c r="O63" s="332">
        <f t="shared" si="2"/>
        <v>51.851626689112727</v>
      </c>
      <c r="P63" s="360"/>
      <c r="Q63" s="360"/>
    </row>
    <row r="64" spans="2:18" s="8" customFormat="1" ht="16.2" customHeight="1">
      <c r="B64" s="289">
        <v>112423093</v>
      </c>
      <c r="C64" s="307" t="s">
        <v>3097</v>
      </c>
      <c r="D64" s="294" t="s">
        <v>17</v>
      </c>
      <c r="E64" s="294" t="s">
        <v>10</v>
      </c>
      <c r="F64" s="295">
        <v>1</v>
      </c>
      <c r="G64" s="293" t="s">
        <v>269</v>
      </c>
      <c r="H64" s="293">
        <v>5.8</v>
      </c>
      <c r="I64" s="293">
        <f t="shared" si="4"/>
        <v>9.3796046017614838</v>
      </c>
      <c r="J64" s="293">
        <v>54.401706690216599</v>
      </c>
      <c r="K64" s="275">
        <f t="shared" si="0"/>
        <v>54.401706690216599</v>
      </c>
      <c r="L64" s="275">
        <f t="shared" si="1"/>
        <v>54.401706690216599</v>
      </c>
      <c r="N64" s="334">
        <v>52.3093333559775</v>
      </c>
      <c r="O64" s="332">
        <f t="shared" si="2"/>
        <v>54.401706690216599</v>
      </c>
      <c r="P64" s="360"/>
      <c r="Q64" s="360"/>
    </row>
    <row r="65" spans="2:18" s="8" customFormat="1" ht="16.2" customHeight="1">
      <c r="B65" s="289">
        <v>112424103</v>
      </c>
      <c r="C65" s="307" t="s">
        <v>3097</v>
      </c>
      <c r="D65" s="294" t="s">
        <v>91</v>
      </c>
      <c r="E65" s="294" t="s">
        <v>14</v>
      </c>
      <c r="F65" s="295">
        <v>1</v>
      </c>
      <c r="G65" s="293" t="s">
        <v>269</v>
      </c>
      <c r="H65" s="293">
        <v>5.8</v>
      </c>
      <c r="I65" s="293">
        <f t="shared" si="4"/>
        <v>8.9399356360539191</v>
      </c>
      <c r="J65" s="293">
        <v>51.851626689112727</v>
      </c>
      <c r="K65" s="275">
        <f t="shared" si="0"/>
        <v>51.851626689112727</v>
      </c>
      <c r="L65" s="275">
        <f t="shared" si="1"/>
        <v>51.851626689112727</v>
      </c>
      <c r="N65" s="334">
        <v>49.857333354916079</v>
      </c>
      <c r="O65" s="332">
        <f t="shared" si="2"/>
        <v>51.851626689112727</v>
      </c>
      <c r="P65" s="360"/>
      <c r="Q65" s="360"/>
    </row>
    <row r="66" spans="2:18" s="8" customFormat="1" ht="16.2" customHeight="1">
      <c r="B66" s="289">
        <v>112423113</v>
      </c>
      <c r="C66" s="307" t="s">
        <v>3097</v>
      </c>
      <c r="D66" s="294" t="s">
        <v>17</v>
      </c>
      <c r="E66" s="294" t="s">
        <v>169</v>
      </c>
      <c r="F66" s="295">
        <v>1</v>
      </c>
      <c r="G66" s="293" t="s">
        <v>269</v>
      </c>
      <c r="H66" s="293">
        <v>5.8</v>
      </c>
      <c r="I66" s="293">
        <f t="shared" si="4"/>
        <v>8.9399356360539191</v>
      </c>
      <c r="J66" s="293">
        <v>51.851626689112727</v>
      </c>
      <c r="K66" s="275">
        <f t="shared" si="0"/>
        <v>51.851626689112727</v>
      </c>
      <c r="L66" s="275">
        <f t="shared" si="1"/>
        <v>51.851626689112727</v>
      </c>
      <c r="N66" s="334">
        <v>49.857333354916079</v>
      </c>
      <c r="O66" s="332">
        <f t="shared" si="2"/>
        <v>51.851626689112727</v>
      </c>
      <c r="P66" s="360"/>
      <c r="Q66" s="360"/>
    </row>
    <row r="67" spans="2:18" s="8" customFormat="1" ht="16.2" customHeight="1">
      <c r="B67" s="289">
        <v>112422143</v>
      </c>
      <c r="C67" s="307" t="s">
        <v>3097</v>
      </c>
      <c r="D67" s="294" t="s">
        <v>1</v>
      </c>
      <c r="E67" s="294" t="s">
        <v>0</v>
      </c>
      <c r="F67" s="295">
        <v>1</v>
      </c>
      <c r="G67" s="293" t="s">
        <v>269</v>
      </c>
      <c r="H67" s="293">
        <v>5.8</v>
      </c>
      <c r="I67" s="293">
        <f t="shared" si="4"/>
        <v>9.3796046017614838</v>
      </c>
      <c r="J67" s="293">
        <v>54.401706690216599</v>
      </c>
      <c r="K67" s="275">
        <f t="shared" si="0"/>
        <v>54.401706690216599</v>
      </c>
      <c r="L67" s="275">
        <f t="shared" si="1"/>
        <v>54.401706690216599</v>
      </c>
      <c r="N67" s="334">
        <v>52.3093333559775</v>
      </c>
      <c r="O67" s="332">
        <f t="shared" si="2"/>
        <v>54.401706690216599</v>
      </c>
      <c r="P67" s="360"/>
      <c r="Q67" s="360"/>
    </row>
    <row r="68" spans="2:18" s="8" customFormat="1" ht="16.2" customHeight="1">
      <c r="B68" s="343">
        <v>112425073</v>
      </c>
      <c r="C68" s="344" t="s">
        <v>3139</v>
      </c>
      <c r="D68" s="343" t="s">
        <v>327</v>
      </c>
      <c r="E68" s="342" t="s">
        <v>2539</v>
      </c>
      <c r="F68" s="341">
        <v>1</v>
      </c>
      <c r="G68" s="339" t="s">
        <v>7</v>
      </c>
      <c r="H68" s="339">
        <v>5.8</v>
      </c>
      <c r="I68" s="293">
        <f t="shared" si="4"/>
        <v>10.064736358493786</v>
      </c>
      <c r="J68" s="355">
        <v>58.375470879263958</v>
      </c>
      <c r="K68" s="275">
        <f t="shared" ref="K68:K69" si="9">J68</f>
        <v>58.375470879263958</v>
      </c>
      <c r="L68" s="275">
        <f t="shared" ref="L68:L69" si="10">+J68-K68*$B$2</f>
        <v>58.375470879263958</v>
      </c>
      <c r="N68" s="334"/>
      <c r="O68" s="332"/>
      <c r="P68" s="360"/>
      <c r="Q68" s="360"/>
    </row>
    <row r="69" spans="2:18" s="8" customFormat="1" ht="16.2" customHeight="1">
      <c r="B69" s="289">
        <v>112424273</v>
      </c>
      <c r="C69" s="307" t="s">
        <v>3097</v>
      </c>
      <c r="D69" s="294" t="s">
        <v>91</v>
      </c>
      <c r="E69" s="294" t="s">
        <v>83</v>
      </c>
      <c r="F69" s="295">
        <v>1</v>
      </c>
      <c r="G69" s="293" t="s">
        <v>269</v>
      </c>
      <c r="H69" s="293">
        <v>5.8</v>
      </c>
      <c r="I69" s="293">
        <f t="shared" si="4"/>
        <v>8.9399356360539191</v>
      </c>
      <c r="J69" s="293">
        <v>51.851626689112727</v>
      </c>
      <c r="K69" s="275">
        <f t="shared" si="9"/>
        <v>51.851626689112727</v>
      </c>
      <c r="L69" s="275">
        <f t="shared" si="10"/>
        <v>51.851626689112727</v>
      </c>
      <c r="N69" s="334">
        <v>49.857333354916079</v>
      </c>
      <c r="O69" s="332">
        <f t="shared" si="2"/>
        <v>51.851626689112727</v>
      </c>
      <c r="P69" s="360"/>
      <c r="Q69" s="360"/>
    </row>
    <row r="70" spans="2:18" s="8" customFormat="1" ht="16.2" customHeight="1">
      <c r="B70" s="289">
        <v>112423283</v>
      </c>
      <c r="C70" s="307" t="s">
        <v>3097</v>
      </c>
      <c r="D70" s="294" t="s">
        <v>17</v>
      </c>
      <c r="E70" s="294" t="s">
        <v>244</v>
      </c>
      <c r="F70" s="295">
        <v>1</v>
      </c>
      <c r="G70" s="293" t="s">
        <v>269</v>
      </c>
      <c r="H70" s="293">
        <v>5.8</v>
      </c>
      <c r="I70" s="293">
        <f t="shared" si="4"/>
        <v>9.7017353973032296</v>
      </c>
      <c r="J70" s="293">
        <v>56.270065304358731</v>
      </c>
      <c r="K70" s="275">
        <f t="shared" si="0"/>
        <v>56.270065304358731</v>
      </c>
      <c r="L70" s="275">
        <f t="shared" si="1"/>
        <v>56.270065304358731</v>
      </c>
      <c r="N70" s="334">
        <v>54.105832023421854</v>
      </c>
      <c r="O70" s="332">
        <f t="shared" si="2"/>
        <v>56.270065304358731</v>
      </c>
      <c r="P70" s="360"/>
      <c r="Q70" s="360"/>
    </row>
    <row r="71" spans="2:18" s="8" customFormat="1" ht="16.2" customHeight="1">
      <c r="B71" s="289">
        <v>112425283</v>
      </c>
      <c r="C71" s="307" t="s">
        <v>3097</v>
      </c>
      <c r="D71" s="294" t="s">
        <v>327</v>
      </c>
      <c r="E71" s="294" t="s">
        <v>244</v>
      </c>
      <c r="F71" s="295">
        <v>1</v>
      </c>
      <c r="G71" s="293" t="s">
        <v>269</v>
      </c>
      <c r="H71" s="293">
        <v>5.8</v>
      </c>
      <c r="I71" s="293">
        <f t="shared" si="4"/>
        <v>9.7017353973032296</v>
      </c>
      <c r="J71" s="293">
        <v>56.270065304358731</v>
      </c>
      <c r="K71" s="275">
        <f t="shared" si="0"/>
        <v>56.270065304358731</v>
      </c>
      <c r="L71" s="275">
        <f t="shared" si="1"/>
        <v>56.270065304358731</v>
      </c>
      <c r="N71" s="334">
        <v>54.105832023421854</v>
      </c>
      <c r="O71" s="332">
        <f t="shared" si="2"/>
        <v>56.270065304358731</v>
      </c>
      <c r="P71" s="360"/>
      <c r="Q71" s="360"/>
    </row>
    <row r="72" spans="2:18" s="8" customFormat="1" ht="16.2" customHeight="1">
      <c r="B72" s="289">
        <v>112425413</v>
      </c>
      <c r="C72" s="307" t="s">
        <v>3097</v>
      </c>
      <c r="D72" s="294" t="s">
        <v>327</v>
      </c>
      <c r="E72" s="294" t="s">
        <v>2540</v>
      </c>
      <c r="F72" s="295">
        <v>1</v>
      </c>
      <c r="G72" s="293" t="s">
        <v>7</v>
      </c>
      <c r="H72" s="293">
        <v>5.8</v>
      </c>
      <c r="I72" s="293">
        <f t="shared" si="4"/>
        <v>11.546654854770898</v>
      </c>
      <c r="J72" s="293">
        <v>66.970598157671205</v>
      </c>
      <c r="K72" s="275">
        <f t="shared" ref="K72:K135" si="11">J72</f>
        <v>66.970598157671205</v>
      </c>
      <c r="L72" s="275">
        <f t="shared" ref="L72:L135" si="12">+J72-K72*$B$2</f>
        <v>66.970598157671205</v>
      </c>
      <c r="N72" s="334">
        <v>64.394805920837697</v>
      </c>
      <c r="O72" s="332">
        <f t="shared" si="2"/>
        <v>66.970598157671205</v>
      </c>
      <c r="P72" s="360"/>
      <c r="Q72" s="360"/>
    </row>
    <row r="73" spans="2:18" s="8" customFormat="1" ht="16.2" customHeight="1">
      <c r="B73" s="295">
        <v>112421373</v>
      </c>
      <c r="C73" s="307" t="s">
        <v>3097</v>
      </c>
      <c r="D73" s="294" t="s">
        <v>1</v>
      </c>
      <c r="E73" s="294" t="s">
        <v>361</v>
      </c>
      <c r="F73" s="295">
        <v>1</v>
      </c>
      <c r="G73" s="296" t="s">
        <v>7</v>
      </c>
      <c r="H73" s="293">
        <v>5.8</v>
      </c>
      <c r="I73" s="293">
        <f t="shared" si="4"/>
        <v>11.545877881762133</v>
      </c>
      <c r="J73" s="293">
        <v>66.966091714220369</v>
      </c>
      <c r="K73" s="275">
        <f t="shared" si="11"/>
        <v>66.966091714220369</v>
      </c>
      <c r="L73" s="275">
        <f t="shared" si="12"/>
        <v>66.966091714220369</v>
      </c>
      <c r="N73" s="334">
        <v>64.390472802134965</v>
      </c>
      <c r="O73" s="332">
        <f t="shared" ref="O73:O136" si="13">N73*1.04</f>
        <v>66.966091714220369</v>
      </c>
      <c r="P73" s="360"/>
      <c r="Q73" s="360"/>
    </row>
    <row r="74" spans="2:18" s="8" customFormat="1" ht="16.2" customHeight="1">
      <c r="B74" s="295">
        <v>112424363</v>
      </c>
      <c r="C74" s="307" t="s">
        <v>3097</v>
      </c>
      <c r="D74" s="294" t="s">
        <v>91</v>
      </c>
      <c r="E74" s="294" t="s">
        <v>2574</v>
      </c>
      <c r="F74" s="295">
        <v>1</v>
      </c>
      <c r="G74" s="296" t="s">
        <v>7</v>
      </c>
      <c r="H74" s="293">
        <v>5.8</v>
      </c>
      <c r="I74" s="293">
        <f t="shared" si="4"/>
        <v>11.216419620985342</v>
      </c>
      <c r="J74" s="293">
        <v>65.055233801714976</v>
      </c>
      <c r="K74" s="275">
        <f t="shared" si="11"/>
        <v>65.055233801714976</v>
      </c>
      <c r="L74" s="275">
        <f t="shared" si="12"/>
        <v>65.055233801714976</v>
      </c>
      <c r="N74" s="334">
        <v>62.553109424725932</v>
      </c>
      <c r="O74" s="332">
        <f t="shared" si="13"/>
        <v>65.055233801714976</v>
      </c>
      <c r="P74" s="360"/>
      <c r="Q74" s="360"/>
    </row>
    <row r="75" spans="2:18" s="8" customFormat="1" ht="16.2" customHeight="1">
      <c r="B75" s="295">
        <v>112424393</v>
      </c>
      <c r="C75" s="307" t="s">
        <v>3097</v>
      </c>
      <c r="D75" s="294" t="s">
        <v>91</v>
      </c>
      <c r="E75" s="294" t="s">
        <v>2503</v>
      </c>
      <c r="F75" s="295">
        <v>1</v>
      </c>
      <c r="G75" s="296" t="s">
        <v>7</v>
      </c>
      <c r="H75" s="293">
        <v>5.8</v>
      </c>
      <c r="I75" s="293">
        <f t="shared" si="4"/>
        <v>11.933445571948559</v>
      </c>
      <c r="J75" s="293">
        <v>69.213984317301637</v>
      </c>
      <c r="K75" s="275">
        <f t="shared" si="11"/>
        <v>69.213984317301637</v>
      </c>
      <c r="L75" s="275">
        <f t="shared" si="12"/>
        <v>69.213984317301637</v>
      </c>
      <c r="N75" s="334">
        <v>66.551907997405422</v>
      </c>
      <c r="O75" s="332">
        <f t="shared" si="13"/>
        <v>69.213984317301637</v>
      </c>
      <c r="P75" s="360"/>
      <c r="Q75" s="360"/>
    </row>
    <row r="76" spans="2:18" s="8" customFormat="1" ht="16.2" customHeight="1">
      <c r="B76" s="295">
        <v>112422243</v>
      </c>
      <c r="C76" s="307" t="s">
        <v>3097</v>
      </c>
      <c r="D76" s="294" t="s">
        <v>1</v>
      </c>
      <c r="E76" s="294" t="s">
        <v>2506</v>
      </c>
      <c r="F76" s="295">
        <v>1</v>
      </c>
      <c r="G76" s="296" t="s">
        <v>7</v>
      </c>
      <c r="H76" s="293">
        <v>5.8</v>
      </c>
      <c r="I76" s="293">
        <f t="shared" si="4"/>
        <v>11.345291269279079</v>
      </c>
      <c r="J76" s="293">
        <v>65.802689361818651</v>
      </c>
      <c r="K76" s="275">
        <f t="shared" si="11"/>
        <v>65.802689361818651</v>
      </c>
      <c r="L76" s="275">
        <f t="shared" si="12"/>
        <v>65.802689361818651</v>
      </c>
      <c r="N76" s="334">
        <v>63.27181669405639</v>
      </c>
      <c r="O76" s="332">
        <f t="shared" si="13"/>
        <v>65.802689361818651</v>
      </c>
      <c r="P76" s="360"/>
      <c r="Q76" s="360"/>
    </row>
    <row r="77" spans="2:18" s="8" customFormat="1" ht="16.2" customHeight="1">
      <c r="B77" s="295">
        <v>112424183</v>
      </c>
      <c r="C77" s="307" t="s">
        <v>3097</v>
      </c>
      <c r="D77" s="294" t="s">
        <v>80</v>
      </c>
      <c r="E77" s="294" t="s">
        <v>287</v>
      </c>
      <c r="F77" s="295">
        <v>1</v>
      </c>
      <c r="G77" s="296" t="s">
        <v>7</v>
      </c>
      <c r="H77" s="293">
        <v>5.8</v>
      </c>
      <c r="I77" s="293">
        <f t="shared" si="4"/>
        <v>10.521278983804686</v>
      </c>
      <c r="J77" s="293">
        <v>61.023418106067183</v>
      </c>
      <c r="K77" s="275">
        <f t="shared" si="11"/>
        <v>61.023418106067183</v>
      </c>
      <c r="L77" s="275">
        <f t="shared" si="12"/>
        <v>61.023418106067183</v>
      </c>
      <c r="N77" s="334">
        <v>49.857333354916079</v>
      </c>
      <c r="O77" s="332">
        <f t="shared" si="13"/>
        <v>51.851626689112727</v>
      </c>
      <c r="P77" s="360"/>
      <c r="Q77" s="360"/>
      <c r="R77" s="353"/>
    </row>
    <row r="78" spans="2:18" s="8" customFormat="1" ht="16.2" customHeight="1">
      <c r="B78" s="295">
        <v>112423523</v>
      </c>
      <c r="C78" s="307" t="s">
        <v>3097</v>
      </c>
      <c r="D78" s="294" t="s">
        <v>17</v>
      </c>
      <c r="E78" s="294" t="s">
        <v>2767</v>
      </c>
      <c r="F78" s="295">
        <v>1</v>
      </c>
      <c r="G78" s="296" t="s">
        <v>7</v>
      </c>
      <c r="H78" s="293">
        <v>5.8</v>
      </c>
      <c r="I78" s="293">
        <f t="shared" si="4"/>
        <v>10.30013464684547</v>
      </c>
      <c r="J78" s="293">
        <v>59.740780951703719</v>
      </c>
      <c r="K78" s="275">
        <f t="shared" si="11"/>
        <v>59.740780951703719</v>
      </c>
      <c r="L78" s="275">
        <f t="shared" si="12"/>
        <v>59.740780951703719</v>
      </c>
      <c r="N78" s="334">
        <v>57.443058607407423</v>
      </c>
      <c r="O78" s="332">
        <f t="shared" si="13"/>
        <v>59.740780951703719</v>
      </c>
      <c r="P78" s="360"/>
      <c r="Q78" s="360"/>
    </row>
    <row r="79" spans="2:18" s="8" customFormat="1" ht="16.2" customHeight="1">
      <c r="B79" s="297">
        <v>112425053</v>
      </c>
      <c r="C79" s="307" t="s">
        <v>3097</v>
      </c>
      <c r="D79" s="294" t="s">
        <v>327</v>
      </c>
      <c r="E79" s="294" t="s">
        <v>2994</v>
      </c>
      <c r="F79" s="295">
        <v>1</v>
      </c>
      <c r="G79" s="296" t="s">
        <v>7</v>
      </c>
      <c r="H79" s="293">
        <v>5.8</v>
      </c>
      <c r="I79" s="293">
        <f t="shared" si="4"/>
        <v>10.801386206896552</v>
      </c>
      <c r="J79" s="293">
        <v>62.648040000000002</v>
      </c>
      <c r="K79" s="275">
        <f t="shared" si="11"/>
        <v>62.648040000000002</v>
      </c>
      <c r="L79" s="275">
        <f t="shared" si="12"/>
        <v>62.648040000000002</v>
      </c>
      <c r="N79" s="334">
        <v>60.238500000000002</v>
      </c>
      <c r="O79" s="332">
        <f t="shared" si="13"/>
        <v>62.648040000000002</v>
      </c>
      <c r="P79" s="360"/>
      <c r="Q79" s="360"/>
    </row>
    <row r="80" spans="2:18" s="8" customFormat="1" ht="16.2" customHeight="1">
      <c r="B80" s="295" t="s">
        <v>353</v>
      </c>
      <c r="C80" s="307" t="s">
        <v>2967</v>
      </c>
      <c r="D80" s="294" t="s">
        <v>4</v>
      </c>
      <c r="E80" s="294" t="s">
        <v>268</v>
      </c>
      <c r="F80" s="295">
        <v>1</v>
      </c>
      <c r="G80" s="296" t="s">
        <v>3036</v>
      </c>
      <c r="H80" s="293">
        <v>5.8</v>
      </c>
      <c r="I80" s="293">
        <f t="shared" si="4"/>
        <v>748.64633135856332</v>
      </c>
      <c r="J80" s="293">
        <v>4342.1487218796674</v>
      </c>
      <c r="K80" s="275">
        <f t="shared" si="11"/>
        <v>4342.1487218796674</v>
      </c>
      <c r="L80" s="275">
        <f t="shared" si="12"/>
        <v>4342.1487218796674</v>
      </c>
      <c r="N80" s="334">
        <v>4175.1430018073725</v>
      </c>
      <c r="O80" s="332">
        <f t="shared" si="13"/>
        <v>4342.1487218796674</v>
      </c>
      <c r="P80" s="360"/>
      <c r="Q80" s="360"/>
    </row>
    <row r="81" spans="2:17" s="8" customFormat="1" ht="16.2" customHeight="1">
      <c r="B81" s="295">
        <v>112431000</v>
      </c>
      <c r="C81" s="307" t="s">
        <v>3054</v>
      </c>
      <c r="D81" s="294" t="s">
        <v>4</v>
      </c>
      <c r="E81" s="294" t="s">
        <v>268</v>
      </c>
      <c r="F81" s="295">
        <v>1</v>
      </c>
      <c r="G81" s="296" t="s">
        <v>269</v>
      </c>
      <c r="H81" s="293">
        <v>5.8</v>
      </c>
      <c r="I81" s="293">
        <f t="shared" si="4"/>
        <v>8.9124563256971925</v>
      </c>
      <c r="J81" s="293">
        <v>51.692246689043714</v>
      </c>
      <c r="K81" s="275">
        <f t="shared" si="11"/>
        <v>51.692246689043714</v>
      </c>
      <c r="L81" s="275">
        <f t="shared" si="12"/>
        <v>51.692246689043714</v>
      </c>
      <c r="N81" s="334">
        <v>49.704083354849722</v>
      </c>
      <c r="O81" s="332">
        <f t="shared" si="13"/>
        <v>51.692246689043714</v>
      </c>
      <c r="P81" s="360"/>
      <c r="Q81" s="360"/>
    </row>
    <row r="82" spans="2:17" s="8" customFormat="1" ht="16.2" customHeight="1">
      <c r="B82" s="295">
        <v>112432000</v>
      </c>
      <c r="C82" s="307" t="s">
        <v>3054</v>
      </c>
      <c r="D82" s="294" t="s">
        <v>1</v>
      </c>
      <c r="E82" s="294" t="s">
        <v>268</v>
      </c>
      <c r="F82" s="295">
        <v>1</v>
      </c>
      <c r="G82" s="296" t="s">
        <v>269</v>
      </c>
      <c r="H82" s="293">
        <v>5.8</v>
      </c>
      <c r="I82" s="293">
        <f t="shared" ref="I82:I144" si="14">J82/H82</f>
        <v>8.9124563256971925</v>
      </c>
      <c r="J82" s="293">
        <v>51.692246689043714</v>
      </c>
      <c r="K82" s="275">
        <f t="shared" si="11"/>
        <v>51.692246689043714</v>
      </c>
      <c r="L82" s="275">
        <f t="shared" si="12"/>
        <v>51.692246689043714</v>
      </c>
      <c r="N82" s="334">
        <v>49.704083354849722</v>
      </c>
      <c r="O82" s="332">
        <f t="shared" si="13"/>
        <v>51.692246689043714</v>
      </c>
      <c r="P82" s="360"/>
      <c r="Q82" s="360"/>
    </row>
    <row r="83" spans="2:17" s="8" customFormat="1" ht="16.2" customHeight="1">
      <c r="B83" s="295">
        <v>112434013</v>
      </c>
      <c r="C83" s="307" t="s">
        <v>3054</v>
      </c>
      <c r="D83" s="294" t="s">
        <v>91</v>
      </c>
      <c r="E83" s="294" t="s">
        <v>2</v>
      </c>
      <c r="F83" s="295">
        <v>1</v>
      </c>
      <c r="G83" s="296" t="s">
        <v>269</v>
      </c>
      <c r="H83" s="293">
        <v>5.8</v>
      </c>
      <c r="I83" s="293">
        <f t="shared" si="14"/>
        <v>15.818922995353601</v>
      </c>
      <c r="J83" s="293">
        <v>91.749753373050879</v>
      </c>
      <c r="K83" s="275">
        <f t="shared" si="11"/>
        <v>91.749753373050879</v>
      </c>
      <c r="L83" s="275">
        <f t="shared" si="12"/>
        <v>91.749753373050879</v>
      </c>
      <c r="N83" s="334">
        <v>88.220916704856606</v>
      </c>
      <c r="O83" s="332">
        <f t="shared" si="13"/>
        <v>91.749753373050879</v>
      </c>
      <c r="P83" s="360"/>
      <c r="Q83" s="360"/>
    </row>
    <row r="84" spans="2:17" s="8" customFormat="1" ht="16.2" customHeight="1">
      <c r="B84" s="289">
        <v>112433093</v>
      </c>
      <c r="C84" s="307" t="s">
        <v>3054</v>
      </c>
      <c r="D84" s="294" t="s">
        <v>17</v>
      </c>
      <c r="E84" s="294" t="s">
        <v>10</v>
      </c>
      <c r="F84" s="295">
        <v>1</v>
      </c>
      <c r="G84" s="293" t="s">
        <v>269</v>
      </c>
      <c r="H84" s="293">
        <v>5.8</v>
      </c>
      <c r="I84" s="293">
        <f t="shared" si="14"/>
        <v>15.818922995353601</v>
      </c>
      <c r="J84" s="293">
        <v>91.749753373050879</v>
      </c>
      <c r="K84" s="275">
        <f t="shared" si="11"/>
        <v>91.749753373050879</v>
      </c>
      <c r="L84" s="275">
        <f t="shared" si="12"/>
        <v>91.749753373050879</v>
      </c>
      <c r="N84" s="334">
        <v>88.220916704856606</v>
      </c>
      <c r="O84" s="332">
        <f t="shared" si="13"/>
        <v>91.749753373050879</v>
      </c>
      <c r="P84" s="360"/>
      <c r="Q84" s="360"/>
    </row>
    <row r="85" spans="2:17" s="8" customFormat="1" ht="16.2" customHeight="1">
      <c r="B85" s="289">
        <v>112434103</v>
      </c>
      <c r="C85" s="307" t="s">
        <v>3054</v>
      </c>
      <c r="D85" s="294" t="s">
        <v>91</v>
      </c>
      <c r="E85" s="294" t="s">
        <v>14</v>
      </c>
      <c r="F85" s="295">
        <v>1</v>
      </c>
      <c r="G85" s="293" t="s">
        <v>269</v>
      </c>
      <c r="H85" s="293">
        <v>5.8</v>
      </c>
      <c r="I85" s="293">
        <f t="shared" si="14"/>
        <v>15.818922995353601</v>
      </c>
      <c r="J85" s="293">
        <v>91.749753373050879</v>
      </c>
      <c r="K85" s="275">
        <f t="shared" si="11"/>
        <v>91.749753373050879</v>
      </c>
      <c r="L85" s="275">
        <f t="shared" si="12"/>
        <v>91.749753373050879</v>
      </c>
      <c r="N85" s="334">
        <v>88.220916704856606</v>
      </c>
      <c r="O85" s="332">
        <f t="shared" si="13"/>
        <v>91.749753373050879</v>
      </c>
      <c r="P85" s="360"/>
      <c r="Q85" s="360"/>
    </row>
    <row r="86" spans="2:17" s="8" customFormat="1" ht="16.2" customHeight="1">
      <c r="B86" s="289">
        <v>112433113</v>
      </c>
      <c r="C86" s="307" t="s">
        <v>3054</v>
      </c>
      <c r="D86" s="294" t="s">
        <v>17</v>
      </c>
      <c r="E86" s="294" t="s">
        <v>13</v>
      </c>
      <c r="F86" s="295">
        <v>1</v>
      </c>
      <c r="G86" s="293" t="s">
        <v>269</v>
      </c>
      <c r="H86" s="293">
        <v>5.8</v>
      </c>
      <c r="I86" s="293">
        <f t="shared" si="14"/>
        <v>15.818922995353601</v>
      </c>
      <c r="J86" s="293">
        <v>91.749753373050879</v>
      </c>
      <c r="K86" s="275">
        <f t="shared" si="11"/>
        <v>91.749753373050879</v>
      </c>
      <c r="L86" s="275">
        <f t="shared" si="12"/>
        <v>91.749753373050879</v>
      </c>
      <c r="N86" s="334">
        <v>88.220916704856606</v>
      </c>
      <c r="O86" s="332">
        <f t="shared" si="13"/>
        <v>91.749753373050879</v>
      </c>
      <c r="P86" s="360"/>
      <c r="Q86" s="360"/>
    </row>
    <row r="87" spans="2:17" s="8" customFormat="1" ht="16.2" customHeight="1">
      <c r="B87" s="289">
        <v>112432143</v>
      </c>
      <c r="C87" s="307" t="s">
        <v>3054</v>
      </c>
      <c r="D87" s="294" t="s">
        <v>1</v>
      </c>
      <c r="E87" s="294" t="s">
        <v>0</v>
      </c>
      <c r="F87" s="295">
        <v>1</v>
      </c>
      <c r="G87" s="293" t="s">
        <v>269</v>
      </c>
      <c r="H87" s="293">
        <v>5.8</v>
      </c>
      <c r="I87" s="293">
        <f t="shared" si="14"/>
        <v>15.818922995353601</v>
      </c>
      <c r="J87" s="293">
        <v>91.749753373050879</v>
      </c>
      <c r="K87" s="275">
        <f t="shared" si="11"/>
        <v>91.749753373050879</v>
      </c>
      <c r="L87" s="275">
        <f t="shared" si="12"/>
        <v>91.749753373050879</v>
      </c>
      <c r="N87" s="334">
        <v>88.220916704856606</v>
      </c>
      <c r="O87" s="332">
        <f t="shared" si="13"/>
        <v>91.749753373050879</v>
      </c>
      <c r="P87" s="360"/>
      <c r="Q87" s="360"/>
    </row>
    <row r="88" spans="2:17" s="8" customFormat="1" ht="16.2" customHeight="1">
      <c r="B88" s="289">
        <v>112434273</v>
      </c>
      <c r="C88" s="307" t="s">
        <v>3054</v>
      </c>
      <c r="D88" s="294" t="s">
        <v>91</v>
      </c>
      <c r="E88" s="294" t="s">
        <v>83</v>
      </c>
      <c r="F88" s="295">
        <v>1</v>
      </c>
      <c r="G88" s="293" t="s">
        <v>269</v>
      </c>
      <c r="H88" s="293">
        <v>5.8</v>
      </c>
      <c r="I88" s="293">
        <f t="shared" si="14"/>
        <v>15.818922995353601</v>
      </c>
      <c r="J88" s="293">
        <v>91.749753373050879</v>
      </c>
      <c r="K88" s="275">
        <f t="shared" si="11"/>
        <v>91.749753373050879</v>
      </c>
      <c r="L88" s="275">
        <f t="shared" si="12"/>
        <v>91.749753373050879</v>
      </c>
      <c r="N88" s="334">
        <v>88.220916704856606</v>
      </c>
      <c r="O88" s="332">
        <f t="shared" si="13"/>
        <v>91.749753373050879</v>
      </c>
      <c r="P88" s="360"/>
      <c r="Q88" s="360"/>
    </row>
    <row r="89" spans="2:17" s="8" customFormat="1" ht="16.2" customHeight="1">
      <c r="B89" s="289">
        <v>112433283</v>
      </c>
      <c r="C89" s="307" t="s">
        <v>3054</v>
      </c>
      <c r="D89" s="294" t="s">
        <v>17</v>
      </c>
      <c r="E89" s="294" t="s">
        <v>244</v>
      </c>
      <c r="F89" s="295">
        <v>1</v>
      </c>
      <c r="G89" s="293" t="s">
        <v>269</v>
      </c>
      <c r="H89" s="293">
        <v>5.8</v>
      </c>
      <c r="I89" s="293">
        <f t="shared" si="14"/>
        <v>16.704782683093402</v>
      </c>
      <c r="J89" s="293">
        <v>96.887739561941729</v>
      </c>
      <c r="K89" s="275">
        <f t="shared" si="11"/>
        <v>96.887739561941729</v>
      </c>
      <c r="L89" s="275">
        <f t="shared" si="12"/>
        <v>96.887739561941729</v>
      </c>
      <c r="N89" s="334">
        <v>93.161288040328586</v>
      </c>
      <c r="O89" s="332">
        <f t="shared" si="13"/>
        <v>96.887739561941729</v>
      </c>
      <c r="P89" s="360"/>
      <c r="Q89" s="360"/>
    </row>
    <row r="90" spans="2:17" s="8" customFormat="1" ht="16.2" customHeight="1">
      <c r="B90" s="343">
        <v>112435073</v>
      </c>
      <c r="C90" s="344" t="s">
        <v>3140</v>
      </c>
      <c r="D90" s="343" t="s">
        <v>327</v>
      </c>
      <c r="E90" s="342" t="s">
        <v>2539</v>
      </c>
      <c r="F90" s="341">
        <v>1</v>
      </c>
      <c r="G90" s="339" t="s">
        <v>7</v>
      </c>
      <c r="H90" s="339">
        <v>5.8</v>
      </c>
      <c r="I90" s="293">
        <f t="shared" si="14"/>
        <v>14.935724568928105</v>
      </c>
      <c r="J90" s="355">
        <v>86.62720249978301</v>
      </c>
      <c r="K90" s="275">
        <f t="shared" ref="K90" si="15">J90</f>
        <v>86.62720249978301</v>
      </c>
      <c r="L90" s="275">
        <f t="shared" ref="L90" si="16">+J90-K90*$B$2</f>
        <v>86.62720249978301</v>
      </c>
      <c r="N90" s="334"/>
      <c r="O90" s="332"/>
      <c r="P90" s="360"/>
      <c r="Q90" s="360"/>
    </row>
    <row r="91" spans="2:17" s="8" customFormat="1" ht="16.2" customHeight="1">
      <c r="B91" s="289">
        <v>112435413</v>
      </c>
      <c r="C91" s="307" t="s">
        <v>3054</v>
      </c>
      <c r="D91" s="294" t="s">
        <v>327</v>
      </c>
      <c r="E91" s="294" t="s">
        <v>2540</v>
      </c>
      <c r="F91" s="295">
        <v>1</v>
      </c>
      <c r="G91" s="293" t="s">
        <v>7</v>
      </c>
      <c r="H91" s="293">
        <v>5.8</v>
      </c>
      <c r="I91" s="293">
        <f t="shared" si="14"/>
        <v>16.875908786446651</v>
      </c>
      <c r="J91" s="293">
        <v>97.880270961390565</v>
      </c>
      <c r="K91" s="275">
        <f t="shared" si="11"/>
        <v>97.880270961390565</v>
      </c>
      <c r="L91" s="275">
        <f t="shared" si="12"/>
        <v>97.880270961390565</v>
      </c>
      <c r="N91" s="334">
        <v>94.11564515518323</v>
      </c>
      <c r="O91" s="332">
        <f t="shared" si="13"/>
        <v>97.880270961390565</v>
      </c>
      <c r="P91" s="360"/>
      <c r="Q91" s="360"/>
    </row>
    <row r="92" spans="2:17" s="8" customFormat="1" ht="16.2" customHeight="1">
      <c r="B92" s="295">
        <v>112431373</v>
      </c>
      <c r="C92" s="307" t="s">
        <v>3054</v>
      </c>
      <c r="D92" s="294" t="s">
        <v>1</v>
      </c>
      <c r="E92" s="294" t="s">
        <v>361</v>
      </c>
      <c r="F92" s="295">
        <v>1</v>
      </c>
      <c r="G92" s="296" t="s">
        <v>7</v>
      </c>
      <c r="H92" s="293">
        <v>5.8</v>
      </c>
      <c r="I92" s="293">
        <f t="shared" si="14"/>
        <v>18.318496678029742</v>
      </c>
      <c r="J92" s="293">
        <v>106.24728073257249</v>
      </c>
      <c r="K92" s="275">
        <f t="shared" si="11"/>
        <v>106.24728073257249</v>
      </c>
      <c r="L92" s="275">
        <f t="shared" si="12"/>
        <v>106.24728073257249</v>
      </c>
      <c r="N92" s="334">
        <v>102.16084685824278</v>
      </c>
      <c r="O92" s="332">
        <f t="shared" si="13"/>
        <v>106.24728073257249</v>
      </c>
      <c r="P92" s="360"/>
      <c r="Q92" s="360"/>
    </row>
    <row r="93" spans="2:17" s="8" customFormat="1" ht="16.2" customHeight="1">
      <c r="B93" s="295">
        <v>112434363</v>
      </c>
      <c r="C93" s="307" t="s">
        <v>3054</v>
      </c>
      <c r="D93" s="294" t="s">
        <v>91</v>
      </c>
      <c r="E93" s="294" t="s">
        <v>2574</v>
      </c>
      <c r="F93" s="295">
        <v>1</v>
      </c>
      <c r="G93" s="296" t="s">
        <v>7</v>
      </c>
      <c r="H93" s="293">
        <v>5.8</v>
      </c>
      <c r="I93" s="293">
        <f t="shared" si="14"/>
        <v>16.42828846303961</v>
      </c>
      <c r="J93" s="293">
        <v>95.284073085629728</v>
      </c>
      <c r="K93" s="275">
        <f t="shared" si="11"/>
        <v>95.284073085629728</v>
      </c>
      <c r="L93" s="275">
        <f t="shared" si="12"/>
        <v>95.284073085629728</v>
      </c>
      <c r="N93" s="334">
        <v>91.619301043874742</v>
      </c>
      <c r="O93" s="332">
        <f t="shared" si="13"/>
        <v>95.284073085629728</v>
      </c>
      <c r="P93" s="360"/>
      <c r="Q93" s="360"/>
    </row>
    <row r="94" spans="2:17" s="8" customFormat="1" ht="16.2" customHeight="1">
      <c r="B94" s="295">
        <v>112434393</v>
      </c>
      <c r="C94" s="307" t="s">
        <v>3054</v>
      </c>
      <c r="D94" s="294" t="s">
        <v>91</v>
      </c>
      <c r="E94" s="294" t="s">
        <v>2503</v>
      </c>
      <c r="F94" s="295">
        <v>1</v>
      </c>
      <c r="G94" s="296" t="s">
        <v>7</v>
      </c>
      <c r="H94" s="293">
        <v>5.8</v>
      </c>
      <c r="I94" s="293">
        <f t="shared" si="14"/>
        <v>17.387581452645879</v>
      </c>
      <c r="J94" s="293">
        <v>100.8479724253461</v>
      </c>
      <c r="K94" s="275">
        <f t="shared" si="11"/>
        <v>100.8479724253461</v>
      </c>
      <c r="L94" s="275">
        <f t="shared" si="12"/>
        <v>100.8479724253461</v>
      </c>
      <c r="N94" s="334">
        <v>96.969204255140482</v>
      </c>
      <c r="O94" s="332">
        <f t="shared" si="13"/>
        <v>100.8479724253461</v>
      </c>
      <c r="P94" s="360"/>
      <c r="Q94" s="360"/>
    </row>
    <row r="95" spans="2:17" s="8" customFormat="1" ht="16.2" customHeight="1">
      <c r="B95" s="295">
        <v>112435283</v>
      </c>
      <c r="C95" s="307" t="s">
        <v>3054</v>
      </c>
      <c r="D95" s="294" t="s">
        <v>327</v>
      </c>
      <c r="E95" s="294" t="s">
        <v>244</v>
      </c>
      <c r="F95" s="295">
        <v>1</v>
      </c>
      <c r="G95" s="296" t="s">
        <v>269</v>
      </c>
      <c r="H95" s="293">
        <v>5.8</v>
      </c>
      <c r="I95" s="293">
        <f t="shared" si="14"/>
        <v>16.704782683093402</v>
      </c>
      <c r="J95" s="293">
        <v>96.887739561941729</v>
      </c>
      <c r="K95" s="275">
        <f t="shared" si="11"/>
        <v>96.887739561941729</v>
      </c>
      <c r="L95" s="275">
        <f t="shared" si="12"/>
        <v>96.887739561941729</v>
      </c>
      <c r="N95" s="334">
        <v>93.161288040328586</v>
      </c>
      <c r="O95" s="332">
        <f t="shared" si="13"/>
        <v>96.887739561941729</v>
      </c>
      <c r="P95" s="360"/>
      <c r="Q95" s="360"/>
    </row>
    <row r="96" spans="2:17" s="8" customFormat="1" ht="16.2" customHeight="1">
      <c r="B96" s="295">
        <v>112432243</v>
      </c>
      <c r="C96" s="307" t="s">
        <v>3054</v>
      </c>
      <c r="D96" s="294" t="s">
        <v>1</v>
      </c>
      <c r="E96" s="294" t="s">
        <v>2506</v>
      </c>
      <c r="F96" s="295">
        <v>1</v>
      </c>
      <c r="G96" s="296" t="s">
        <v>7</v>
      </c>
      <c r="H96" s="293">
        <v>5.8</v>
      </c>
      <c r="I96" s="293">
        <f t="shared" si="14"/>
        <v>19.133843801386295</v>
      </c>
      <c r="J96" s="293">
        <v>110.97629404804051</v>
      </c>
      <c r="K96" s="275">
        <f t="shared" si="11"/>
        <v>110.97629404804051</v>
      </c>
      <c r="L96" s="275">
        <f t="shared" si="12"/>
        <v>110.97629404804051</v>
      </c>
      <c r="N96" s="334">
        <v>106.7079750461928</v>
      </c>
      <c r="O96" s="332">
        <f t="shared" si="13"/>
        <v>110.97629404804051</v>
      </c>
      <c r="P96" s="360"/>
      <c r="Q96" s="360"/>
    </row>
    <row r="97" spans="2:18" s="8" customFormat="1" ht="16.2" customHeight="1">
      <c r="B97" s="295">
        <v>112434183</v>
      </c>
      <c r="C97" s="307" t="s">
        <v>3054</v>
      </c>
      <c r="D97" s="294" t="s">
        <v>80</v>
      </c>
      <c r="E97" s="294" t="s">
        <v>287</v>
      </c>
      <c r="F97" s="295">
        <v>1</v>
      </c>
      <c r="G97" s="296" t="s">
        <v>7</v>
      </c>
      <c r="H97" s="293">
        <v>5.8</v>
      </c>
      <c r="I97" s="293">
        <f t="shared" si="14"/>
        <v>15.355901816473066</v>
      </c>
      <c r="J97" s="293">
        <v>89.064230535543786</v>
      </c>
      <c r="K97" s="275">
        <f t="shared" si="11"/>
        <v>89.064230535543786</v>
      </c>
      <c r="L97" s="275">
        <f t="shared" si="12"/>
        <v>89.064230535543786</v>
      </c>
      <c r="N97" s="334">
        <v>88.220916704856606</v>
      </c>
      <c r="O97" s="332">
        <f t="shared" si="13"/>
        <v>91.749753373050879</v>
      </c>
      <c r="P97" s="360"/>
      <c r="Q97" s="360"/>
      <c r="R97" s="353"/>
    </row>
    <row r="98" spans="2:18" s="8" customFormat="1" ht="16.2" customHeight="1">
      <c r="B98" s="295">
        <v>112433523</v>
      </c>
      <c r="C98" s="307" t="s">
        <v>3054</v>
      </c>
      <c r="D98" s="294" t="s">
        <v>17</v>
      </c>
      <c r="E98" s="294" t="s">
        <v>2767</v>
      </c>
      <c r="F98" s="295">
        <v>1</v>
      </c>
      <c r="G98" s="296" t="s">
        <v>7</v>
      </c>
      <c r="H98" s="293">
        <v>5.8</v>
      </c>
      <c r="I98" s="293">
        <f t="shared" si="14"/>
        <v>15.09800882654179</v>
      </c>
      <c r="J98" s="293">
        <v>87.56845119394238</v>
      </c>
      <c r="K98" s="275">
        <f t="shared" si="11"/>
        <v>87.56845119394238</v>
      </c>
      <c r="L98" s="275">
        <f t="shared" si="12"/>
        <v>87.56845119394238</v>
      </c>
      <c r="N98" s="334">
        <v>84.200433840329211</v>
      </c>
      <c r="O98" s="332">
        <f t="shared" si="13"/>
        <v>87.56845119394238</v>
      </c>
      <c r="P98" s="360"/>
      <c r="Q98" s="360"/>
    </row>
    <row r="99" spans="2:18" s="8" customFormat="1" ht="16.2" customHeight="1">
      <c r="B99" s="297">
        <v>112435053</v>
      </c>
      <c r="C99" s="307" t="s">
        <v>3054</v>
      </c>
      <c r="D99" s="294" t="s">
        <v>327</v>
      </c>
      <c r="E99" s="294" t="s">
        <v>2994</v>
      </c>
      <c r="F99" s="295">
        <v>1</v>
      </c>
      <c r="G99" s="296" t="s">
        <v>7</v>
      </c>
      <c r="H99" s="293">
        <v>5.8</v>
      </c>
      <c r="I99" s="293">
        <f t="shared" si="14"/>
        <v>16.078758620689662</v>
      </c>
      <c r="J99" s="293">
        <v>93.256800000000027</v>
      </c>
      <c r="K99" s="275">
        <f t="shared" si="11"/>
        <v>93.256800000000027</v>
      </c>
      <c r="L99" s="275">
        <f t="shared" si="12"/>
        <v>93.256800000000027</v>
      </c>
      <c r="N99" s="334">
        <v>89.670000000000016</v>
      </c>
      <c r="O99" s="332">
        <f t="shared" si="13"/>
        <v>93.256800000000027</v>
      </c>
      <c r="P99" s="360"/>
      <c r="Q99" s="360"/>
    </row>
    <row r="100" spans="2:18" s="8" customFormat="1" ht="16.2" customHeight="1">
      <c r="B100" s="295">
        <v>112441000</v>
      </c>
      <c r="C100" s="307" t="s">
        <v>314</v>
      </c>
      <c r="D100" s="294" t="s">
        <v>4</v>
      </c>
      <c r="E100" s="294" t="s">
        <v>4</v>
      </c>
      <c r="F100" s="295">
        <v>1</v>
      </c>
      <c r="G100" s="296" t="s">
        <v>7</v>
      </c>
      <c r="H100" s="293">
        <v>5.8</v>
      </c>
      <c r="I100" s="293">
        <f t="shared" si="14"/>
        <v>6.3500887628753038</v>
      </c>
      <c r="J100" s="293">
        <v>36.830514824676762</v>
      </c>
      <c r="K100" s="275">
        <f t="shared" si="11"/>
        <v>36.830514824676762</v>
      </c>
      <c r="L100" s="275">
        <f t="shared" si="12"/>
        <v>36.830514824676762</v>
      </c>
      <c r="N100" s="334">
        <v>35.413956562189192</v>
      </c>
      <c r="O100" s="332">
        <f t="shared" si="13"/>
        <v>36.830514824676762</v>
      </c>
      <c r="P100" s="360"/>
      <c r="Q100" s="360"/>
    </row>
    <row r="101" spans="2:18" s="8" customFormat="1" ht="16.2" customHeight="1">
      <c r="B101" s="295">
        <v>112442000</v>
      </c>
      <c r="C101" s="307" t="s">
        <v>314</v>
      </c>
      <c r="D101" s="294" t="s">
        <v>1</v>
      </c>
      <c r="E101" s="294" t="s">
        <v>1</v>
      </c>
      <c r="F101" s="295">
        <v>1</v>
      </c>
      <c r="G101" s="296" t="s">
        <v>7</v>
      </c>
      <c r="H101" s="293">
        <v>5.8</v>
      </c>
      <c r="I101" s="293">
        <f t="shared" si="14"/>
        <v>6.1115687500635705</v>
      </c>
      <c r="J101" s="293">
        <v>35.44709875036871</v>
      </c>
      <c r="K101" s="275">
        <f t="shared" si="11"/>
        <v>35.44709875036871</v>
      </c>
      <c r="L101" s="275">
        <f t="shared" si="12"/>
        <v>35.44709875036871</v>
      </c>
      <c r="N101" s="334">
        <v>34.083748798431451</v>
      </c>
      <c r="O101" s="332">
        <f t="shared" si="13"/>
        <v>35.44709875036871</v>
      </c>
      <c r="P101" s="360"/>
      <c r="Q101" s="360"/>
    </row>
    <row r="102" spans="2:18" s="8" customFormat="1" ht="16.2" customHeight="1">
      <c r="B102" s="295">
        <v>112444013</v>
      </c>
      <c r="C102" s="307" t="s">
        <v>314</v>
      </c>
      <c r="D102" s="294" t="s">
        <v>80</v>
      </c>
      <c r="E102" s="294" t="s">
        <v>2</v>
      </c>
      <c r="F102" s="295">
        <v>1</v>
      </c>
      <c r="G102" s="296" t="s">
        <v>7</v>
      </c>
      <c r="H102" s="293">
        <v>5.8</v>
      </c>
      <c r="I102" s="293">
        <f t="shared" si="14"/>
        <v>10.662625852109807</v>
      </c>
      <c r="J102" s="293">
        <v>61.843229942236874</v>
      </c>
      <c r="K102" s="275">
        <f t="shared" si="11"/>
        <v>61.843229942236874</v>
      </c>
      <c r="L102" s="275">
        <f t="shared" si="12"/>
        <v>61.843229942236874</v>
      </c>
      <c r="N102" s="334">
        <v>59.464644175227761</v>
      </c>
      <c r="O102" s="332">
        <f t="shared" si="13"/>
        <v>61.843229942236874</v>
      </c>
      <c r="P102" s="360"/>
      <c r="Q102" s="360"/>
    </row>
    <row r="103" spans="2:18" s="8" customFormat="1" ht="16.2" customHeight="1">
      <c r="B103" s="289">
        <v>112443283</v>
      </c>
      <c r="C103" s="307" t="s">
        <v>314</v>
      </c>
      <c r="D103" s="294" t="s">
        <v>17</v>
      </c>
      <c r="E103" s="294" t="s">
        <v>244</v>
      </c>
      <c r="F103" s="295">
        <v>1</v>
      </c>
      <c r="G103" s="296" t="s">
        <v>7</v>
      </c>
      <c r="H103" s="293">
        <v>5.8</v>
      </c>
      <c r="I103" s="293">
        <f t="shared" si="14"/>
        <v>13.17623155167143</v>
      </c>
      <c r="J103" s="293">
        <v>76.422142999694287</v>
      </c>
      <c r="K103" s="275">
        <f t="shared" si="11"/>
        <v>76.422142999694287</v>
      </c>
      <c r="L103" s="275">
        <f t="shared" si="12"/>
        <v>76.422142999694287</v>
      </c>
      <c r="N103" s="334">
        <v>73.482829807398346</v>
      </c>
      <c r="O103" s="332">
        <f t="shared" si="13"/>
        <v>76.422142999694287</v>
      </c>
      <c r="P103" s="360"/>
      <c r="Q103" s="360"/>
    </row>
    <row r="104" spans="2:18" s="8" customFormat="1" ht="16.2" customHeight="1">
      <c r="B104" s="289">
        <v>112445283</v>
      </c>
      <c r="C104" s="307" t="s">
        <v>314</v>
      </c>
      <c r="D104" s="294" t="s">
        <v>327</v>
      </c>
      <c r="E104" s="294" t="s">
        <v>244</v>
      </c>
      <c r="F104" s="295">
        <v>1</v>
      </c>
      <c r="G104" s="296" t="s">
        <v>7</v>
      </c>
      <c r="H104" s="293">
        <v>5.8</v>
      </c>
      <c r="I104" s="293">
        <f t="shared" si="14"/>
        <v>13.17623155167143</v>
      </c>
      <c r="J104" s="293">
        <v>76.422142999694287</v>
      </c>
      <c r="K104" s="275">
        <f t="shared" si="11"/>
        <v>76.422142999694287</v>
      </c>
      <c r="L104" s="275">
        <f t="shared" si="12"/>
        <v>76.422142999694287</v>
      </c>
      <c r="N104" s="334">
        <v>73.482829807398346</v>
      </c>
      <c r="O104" s="332">
        <f t="shared" si="13"/>
        <v>76.422142999694287</v>
      </c>
      <c r="P104" s="360"/>
      <c r="Q104" s="360"/>
    </row>
    <row r="105" spans="2:18" s="8" customFormat="1" ht="16.2" customHeight="1">
      <c r="B105" s="345">
        <v>112445073</v>
      </c>
      <c r="C105" s="344" t="s">
        <v>314</v>
      </c>
      <c r="D105" s="343" t="s">
        <v>327</v>
      </c>
      <c r="E105" s="342" t="s">
        <v>2539</v>
      </c>
      <c r="F105" s="341">
        <v>1</v>
      </c>
      <c r="G105" s="340" t="s">
        <v>7</v>
      </c>
      <c r="H105" s="339">
        <v>5.8</v>
      </c>
      <c r="I105" s="293">
        <f t="shared" si="14"/>
        <v>10.921325076546877</v>
      </c>
      <c r="J105" s="355">
        <v>63.343685443971879</v>
      </c>
      <c r="K105" s="275"/>
      <c r="L105" s="275"/>
      <c r="N105" s="334"/>
      <c r="O105" s="332"/>
      <c r="P105" s="360"/>
      <c r="Q105" s="360"/>
    </row>
    <row r="106" spans="2:18" s="8" customFormat="1" ht="16.2" customHeight="1">
      <c r="B106" s="289">
        <v>112443093</v>
      </c>
      <c r="C106" s="307" t="s">
        <v>314</v>
      </c>
      <c r="D106" s="294" t="s">
        <v>17</v>
      </c>
      <c r="E106" s="294" t="s">
        <v>10</v>
      </c>
      <c r="F106" s="295">
        <v>1</v>
      </c>
      <c r="G106" s="296" t="s">
        <v>7</v>
      </c>
      <c r="H106" s="293">
        <v>5.8</v>
      </c>
      <c r="I106" s="293">
        <f t="shared" si="14"/>
        <v>12.477491999688857</v>
      </c>
      <c r="J106" s="293">
        <v>72.369453598195363</v>
      </c>
      <c r="K106" s="275">
        <f t="shared" si="11"/>
        <v>72.369453598195363</v>
      </c>
      <c r="L106" s="275">
        <f t="shared" si="12"/>
        <v>72.369453598195363</v>
      </c>
      <c r="N106" s="334">
        <v>69.58601307518785</v>
      </c>
      <c r="O106" s="332">
        <f t="shared" si="13"/>
        <v>72.369453598195363</v>
      </c>
      <c r="P106" s="360"/>
      <c r="Q106" s="360"/>
    </row>
    <row r="107" spans="2:18" s="8" customFormat="1" ht="16.2" customHeight="1">
      <c r="B107" s="289">
        <v>112444103</v>
      </c>
      <c r="C107" s="307" t="s">
        <v>314</v>
      </c>
      <c r="D107" s="294" t="s">
        <v>80</v>
      </c>
      <c r="E107" s="294" t="s">
        <v>14</v>
      </c>
      <c r="F107" s="295">
        <v>1</v>
      </c>
      <c r="G107" s="296" t="s">
        <v>7</v>
      </c>
      <c r="H107" s="293">
        <v>5.8</v>
      </c>
      <c r="I107" s="293">
        <f t="shared" si="14"/>
        <v>10.662625852109807</v>
      </c>
      <c r="J107" s="293">
        <v>61.843229942236874</v>
      </c>
      <c r="K107" s="275">
        <f t="shared" si="11"/>
        <v>61.843229942236874</v>
      </c>
      <c r="L107" s="275">
        <f t="shared" si="12"/>
        <v>61.843229942236874</v>
      </c>
      <c r="N107" s="334">
        <v>59.464644175227761</v>
      </c>
      <c r="O107" s="332">
        <f t="shared" si="13"/>
        <v>61.843229942236874</v>
      </c>
      <c r="P107" s="360"/>
      <c r="Q107" s="360"/>
    </row>
    <row r="108" spans="2:18" s="8" customFormat="1" ht="16.2" customHeight="1">
      <c r="B108" s="289">
        <v>112443113</v>
      </c>
      <c r="C108" s="307" t="s">
        <v>314</v>
      </c>
      <c r="D108" s="294" t="s">
        <v>17</v>
      </c>
      <c r="E108" s="294" t="s">
        <v>13</v>
      </c>
      <c r="F108" s="295">
        <v>1</v>
      </c>
      <c r="G108" s="296" t="s">
        <v>7</v>
      </c>
      <c r="H108" s="293">
        <v>5.8</v>
      </c>
      <c r="I108" s="293">
        <f t="shared" si="14"/>
        <v>12.477491999688857</v>
      </c>
      <c r="J108" s="293">
        <v>72.369453598195363</v>
      </c>
      <c r="K108" s="275">
        <f t="shared" si="11"/>
        <v>72.369453598195363</v>
      </c>
      <c r="L108" s="275">
        <f t="shared" si="12"/>
        <v>72.369453598195363</v>
      </c>
      <c r="N108" s="334">
        <v>69.58601307518785</v>
      </c>
      <c r="O108" s="332">
        <f t="shared" si="13"/>
        <v>72.369453598195363</v>
      </c>
      <c r="P108" s="360"/>
      <c r="Q108" s="360"/>
    </row>
    <row r="109" spans="2:18" s="8" customFormat="1" ht="16.2" customHeight="1">
      <c r="B109" s="289">
        <v>112442143</v>
      </c>
      <c r="C109" s="307" t="s">
        <v>314</v>
      </c>
      <c r="D109" s="294" t="s">
        <v>1</v>
      </c>
      <c r="E109" s="294" t="s">
        <v>0</v>
      </c>
      <c r="F109" s="295">
        <v>1</v>
      </c>
      <c r="G109" s="296" t="s">
        <v>7</v>
      </c>
      <c r="H109" s="293">
        <v>5.8</v>
      </c>
      <c r="I109" s="293">
        <f t="shared" si="14"/>
        <v>12.477491999688857</v>
      </c>
      <c r="J109" s="293">
        <v>72.369453598195363</v>
      </c>
      <c r="K109" s="275">
        <f t="shared" si="11"/>
        <v>72.369453598195363</v>
      </c>
      <c r="L109" s="275">
        <f t="shared" si="12"/>
        <v>72.369453598195363</v>
      </c>
      <c r="N109" s="334">
        <v>69.58601307518785</v>
      </c>
      <c r="O109" s="332">
        <f t="shared" si="13"/>
        <v>72.369453598195363</v>
      </c>
      <c r="P109" s="360"/>
      <c r="Q109" s="360"/>
    </row>
    <row r="110" spans="2:18" s="8" customFormat="1" ht="16.2" customHeight="1">
      <c r="B110" s="295">
        <v>112444273</v>
      </c>
      <c r="C110" s="307" t="s">
        <v>314</v>
      </c>
      <c r="D110" s="294" t="s">
        <v>80</v>
      </c>
      <c r="E110" s="294" t="s">
        <v>83</v>
      </c>
      <c r="F110" s="295">
        <v>1</v>
      </c>
      <c r="G110" s="296" t="s">
        <v>7</v>
      </c>
      <c r="H110" s="293">
        <v>5.8</v>
      </c>
      <c r="I110" s="293">
        <f t="shared" si="14"/>
        <v>10.662625852109807</v>
      </c>
      <c r="J110" s="293">
        <v>61.843229942236874</v>
      </c>
      <c r="K110" s="275">
        <f t="shared" si="11"/>
        <v>61.843229942236874</v>
      </c>
      <c r="L110" s="275">
        <f t="shared" si="12"/>
        <v>61.843229942236874</v>
      </c>
      <c r="N110" s="334">
        <v>59.464644175227761</v>
      </c>
      <c r="O110" s="332">
        <f t="shared" si="13"/>
        <v>61.843229942236874</v>
      </c>
      <c r="P110" s="360"/>
      <c r="Q110" s="360"/>
    </row>
    <row r="111" spans="2:18" s="8" customFormat="1" ht="16.2" customHeight="1">
      <c r="B111" s="295">
        <v>112441373</v>
      </c>
      <c r="C111" s="307" t="s">
        <v>314</v>
      </c>
      <c r="D111" s="294" t="s">
        <v>1</v>
      </c>
      <c r="E111" s="294" t="s">
        <v>361</v>
      </c>
      <c r="F111" s="295">
        <v>1</v>
      </c>
      <c r="G111" s="296" t="s">
        <v>7</v>
      </c>
      <c r="H111" s="293">
        <v>5.8</v>
      </c>
      <c r="I111" s="293">
        <f t="shared" si="14"/>
        <v>12.761951728354214</v>
      </c>
      <c r="J111" s="293">
        <v>74.019320024454444</v>
      </c>
      <c r="K111" s="275">
        <f t="shared" si="11"/>
        <v>74.019320024454444</v>
      </c>
      <c r="L111" s="275">
        <f t="shared" si="12"/>
        <v>74.019320024454444</v>
      </c>
      <c r="N111" s="334">
        <v>71.172423100436959</v>
      </c>
      <c r="O111" s="332">
        <f t="shared" si="13"/>
        <v>74.019320024454444</v>
      </c>
      <c r="P111" s="360"/>
      <c r="Q111" s="360"/>
    </row>
    <row r="112" spans="2:18" s="8" customFormat="1" ht="16.2" customHeight="1">
      <c r="B112" s="295">
        <v>112444363</v>
      </c>
      <c r="C112" s="307" t="s">
        <v>314</v>
      </c>
      <c r="D112" s="294" t="s">
        <v>91</v>
      </c>
      <c r="E112" s="294" t="s">
        <v>2574</v>
      </c>
      <c r="F112" s="295">
        <v>1</v>
      </c>
      <c r="G112" s="296" t="s">
        <v>7</v>
      </c>
      <c r="H112" s="293">
        <v>5.8</v>
      </c>
      <c r="I112" s="293">
        <f t="shared" si="14"/>
        <v>11.874632114037226</v>
      </c>
      <c r="J112" s="293">
        <v>68.872866261415908</v>
      </c>
      <c r="K112" s="275">
        <f t="shared" si="11"/>
        <v>68.872866261415908</v>
      </c>
      <c r="L112" s="275">
        <f t="shared" si="12"/>
        <v>68.872866261415908</v>
      </c>
      <c r="N112" s="334">
        <v>66.223909866746069</v>
      </c>
      <c r="O112" s="332">
        <f t="shared" si="13"/>
        <v>68.872866261415908</v>
      </c>
      <c r="P112" s="360"/>
      <c r="Q112" s="360"/>
    </row>
    <row r="113" spans="2:18" s="8" customFormat="1" ht="16.2" customHeight="1">
      <c r="B113" s="295">
        <v>112444393</v>
      </c>
      <c r="C113" s="307" t="s">
        <v>314</v>
      </c>
      <c r="D113" s="294" t="s">
        <v>91</v>
      </c>
      <c r="E113" s="294" t="s">
        <v>2503</v>
      </c>
      <c r="F113" s="295">
        <v>1</v>
      </c>
      <c r="G113" s="296" t="s">
        <v>7</v>
      </c>
      <c r="H113" s="293">
        <v>5.8</v>
      </c>
      <c r="I113" s="293">
        <f t="shared" si="14"/>
        <v>12.508447311703245</v>
      </c>
      <c r="J113" s="293">
        <v>72.548994407878823</v>
      </c>
      <c r="K113" s="275">
        <f t="shared" si="11"/>
        <v>72.548994407878823</v>
      </c>
      <c r="L113" s="275">
        <f t="shared" si="12"/>
        <v>72.548994407878823</v>
      </c>
      <c r="N113" s="334">
        <v>69.758648469114249</v>
      </c>
      <c r="O113" s="332">
        <f t="shared" si="13"/>
        <v>72.548994407878823</v>
      </c>
      <c r="P113" s="360"/>
      <c r="Q113" s="360"/>
    </row>
    <row r="114" spans="2:18" s="8" customFormat="1" ht="16.2" customHeight="1">
      <c r="B114" s="295">
        <v>112442243</v>
      </c>
      <c r="C114" s="307" t="s">
        <v>314</v>
      </c>
      <c r="D114" s="294" t="s">
        <v>1</v>
      </c>
      <c r="E114" s="294" t="s">
        <v>2506</v>
      </c>
      <c r="F114" s="295">
        <v>1</v>
      </c>
      <c r="G114" s="296" t="s">
        <v>7</v>
      </c>
      <c r="H114" s="293">
        <v>5.8</v>
      </c>
      <c r="I114" s="293">
        <f t="shared" si="14"/>
        <v>13.412407726206975</v>
      </c>
      <c r="J114" s="293">
        <v>77.791964812000458</v>
      </c>
      <c r="K114" s="275">
        <f t="shared" si="11"/>
        <v>77.791964812000458</v>
      </c>
      <c r="L114" s="275">
        <f t="shared" si="12"/>
        <v>77.791964812000458</v>
      </c>
      <c r="N114" s="334">
        <v>74.799966165385058</v>
      </c>
      <c r="O114" s="332">
        <f t="shared" si="13"/>
        <v>77.791964812000458</v>
      </c>
      <c r="P114" s="360"/>
      <c r="Q114" s="360"/>
    </row>
    <row r="115" spans="2:18" s="8" customFormat="1" ht="16.2" customHeight="1">
      <c r="B115" s="295">
        <v>112444183</v>
      </c>
      <c r="C115" s="307" t="s">
        <v>314</v>
      </c>
      <c r="D115" s="294" t="s">
        <v>80</v>
      </c>
      <c r="E115" s="294" t="s">
        <v>287</v>
      </c>
      <c r="F115" s="295">
        <v>1</v>
      </c>
      <c r="G115" s="296" t="s">
        <v>7</v>
      </c>
      <c r="H115" s="293">
        <v>5.8</v>
      </c>
      <c r="I115" s="293">
        <f t="shared" si="14"/>
        <v>11.359661068693152</v>
      </c>
      <c r="J115" s="293">
        <v>65.886034198420276</v>
      </c>
      <c r="K115" s="275">
        <f t="shared" si="11"/>
        <v>65.886034198420276</v>
      </c>
      <c r="L115" s="275">
        <f t="shared" si="12"/>
        <v>65.886034198420276</v>
      </c>
      <c r="N115" s="334">
        <v>59.464644175227761</v>
      </c>
      <c r="O115" s="332">
        <f t="shared" si="13"/>
        <v>61.843229942236874</v>
      </c>
      <c r="P115" s="360"/>
      <c r="Q115" s="360"/>
      <c r="R115" s="353"/>
    </row>
    <row r="116" spans="2:18" s="8" customFormat="1" ht="16.2" customHeight="1">
      <c r="B116" s="295">
        <v>112445413</v>
      </c>
      <c r="C116" s="307" t="s">
        <v>314</v>
      </c>
      <c r="D116" s="294" t="s">
        <v>327</v>
      </c>
      <c r="E116" s="294" t="s">
        <v>2540</v>
      </c>
      <c r="F116" s="295">
        <v>1</v>
      </c>
      <c r="G116" s="296" t="s">
        <v>7</v>
      </c>
      <c r="H116" s="293">
        <v>5.8</v>
      </c>
      <c r="I116" s="293">
        <f t="shared" si="14"/>
        <v>12.677558056024552</v>
      </c>
      <c r="J116" s="293">
        <v>73.529836724942399</v>
      </c>
      <c r="K116" s="275">
        <f t="shared" si="11"/>
        <v>73.529836724942399</v>
      </c>
      <c r="L116" s="275">
        <f t="shared" si="12"/>
        <v>73.529836724942399</v>
      </c>
      <c r="N116" s="334">
        <v>70.701766081675387</v>
      </c>
      <c r="O116" s="332">
        <f t="shared" si="13"/>
        <v>73.529836724942399</v>
      </c>
      <c r="P116" s="360"/>
      <c r="Q116" s="360"/>
    </row>
    <row r="117" spans="2:18" s="8" customFormat="1" ht="16.2" customHeight="1">
      <c r="B117" s="295">
        <v>112443523</v>
      </c>
      <c r="C117" s="307" t="s">
        <v>314</v>
      </c>
      <c r="D117" s="294" t="s">
        <v>17</v>
      </c>
      <c r="E117" s="294" t="s">
        <v>2767</v>
      </c>
      <c r="F117" s="295">
        <v>1</v>
      </c>
      <c r="G117" s="296" t="s">
        <v>7</v>
      </c>
      <c r="H117" s="293">
        <v>5.8</v>
      </c>
      <c r="I117" s="293">
        <f t="shared" si="14"/>
        <v>11.164977002094508</v>
      </c>
      <c r="J117" s="293">
        <v>64.756866612148144</v>
      </c>
      <c r="K117" s="275">
        <f t="shared" si="11"/>
        <v>64.756866612148144</v>
      </c>
      <c r="L117" s="275">
        <f t="shared" si="12"/>
        <v>64.756866612148144</v>
      </c>
      <c r="N117" s="334">
        <v>62.266217896296297</v>
      </c>
      <c r="O117" s="332">
        <f t="shared" si="13"/>
        <v>64.756866612148144</v>
      </c>
      <c r="P117" s="360"/>
      <c r="Q117" s="360"/>
    </row>
    <row r="118" spans="2:18" s="8" customFormat="1" ht="16.2" customHeight="1">
      <c r="B118" s="297">
        <v>112445053</v>
      </c>
      <c r="C118" s="307" t="s">
        <v>314</v>
      </c>
      <c r="D118" s="294" t="s">
        <v>327</v>
      </c>
      <c r="E118" s="294" t="s">
        <v>2994</v>
      </c>
      <c r="F118" s="295">
        <v>1</v>
      </c>
      <c r="G118" s="296" t="s">
        <v>7</v>
      </c>
      <c r="H118" s="293">
        <v>5.8</v>
      </c>
      <c r="I118" s="293">
        <f t="shared" si="14"/>
        <v>11.823724137931036</v>
      </c>
      <c r="J118" s="293">
        <v>68.577600000000004</v>
      </c>
      <c r="K118" s="275">
        <f t="shared" si="11"/>
        <v>68.577600000000004</v>
      </c>
      <c r="L118" s="275">
        <f t="shared" si="12"/>
        <v>68.577600000000004</v>
      </c>
      <c r="N118" s="334">
        <v>65.94</v>
      </c>
      <c r="O118" s="332">
        <f t="shared" si="13"/>
        <v>68.577600000000004</v>
      </c>
      <c r="P118" s="360"/>
      <c r="Q118" s="360"/>
    </row>
    <row r="119" spans="2:18" s="8" customFormat="1" ht="16.2" customHeight="1">
      <c r="B119" s="295">
        <v>113301000</v>
      </c>
      <c r="C119" s="307" t="s">
        <v>315</v>
      </c>
      <c r="D119" s="294" t="s">
        <v>4</v>
      </c>
      <c r="E119" s="294" t="s">
        <v>4</v>
      </c>
      <c r="F119" s="295">
        <v>10</v>
      </c>
      <c r="G119" s="296" t="s">
        <v>7</v>
      </c>
      <c r="H119" s="293">
        <v>5.8</v>
      </c>
      <c r="I119" s="293">
        <f t="shared" si="14"/>
        <v>1.5575691670645535</v>
      </c>
      <c r="J119" s="293">
        <v>9.0339011689744098</v>
      </c>
      <c r="K119" s="275">
        <f t="shared" si="11"/>
        <v>9.0339011689744098</v>
      </c>
      <c r="L119" s="275">
        <f t="shared" si="12"/>
        <v>9.0339011689744098</v>
      </c>
      <c r="N119" s="334">
        <v>8.686443431706163</v>
      </c>
      <c r="O119" s="332">
        <f t="shared" si="13"/>
        <v>9.0339011689744098</v>
      </c>
      <c r="P119" s="360"/>
      <c r="Q119" s="360"/>
    </row>
    <row r="120" spans="2:18" s="8" customFormat="1" ht="16.2" customHeight="1">
      <c r="B120" s="295">
        <v>113302000</v>
      </c>
      <c r="C120" s="307" t="s">
        <v>315</v>
      </c>
      <c r="D120" s="294" t="s">
        <v>1</v>
      </c>
      <c r="E120" s="294" t="s">
        <v>1</v>
      </c>
      <c r="F120" s="295">
        <v>10</v>
      </c>
      <c r="G120" s="296" t="s">
        <v>7</v>
      </c>
      <c r="H120" s="293">
        <v>5.8</v>
      </c>
      <c r="I120" s="293">
        <f t="shared" si="14"/>
        <v>1.4893274830447298</v>
      </c>
      <c r="J120" s="293">
        <v>8.6380994016594332</v>
      </c>
      <c r="K120" s="275">
        <f t="shared" si="11"/>
        <v>8.6380994016594332</v>
      </c>
      <c r="L120" s="275">
        <f t="shared" si="12"/>
        <v>8.6380994016594332</v>
      </c>
      <c r="N120" s="334">
        <v>8.3058648092879164</v>
      </c>
      <c r="O120" s="332">
        <f t="shared" si="13"/>
        <v>8.6380994016594332</v>
      </c>
      <c r="P120" s="360"/>
      <c r="Q120" s="360"/>
    </row>
    <row r="121" spans="2:18" s="8" customFormat="1" ht="16.2" customHeight="1">
      <c r="B121" s="295">
        <v>113304010</v>
      </c>
      <c r="C121" s="307" t="s">
        <v>315</v>
      </c>
      <c r="D121" s="294" t="s">
        <v>80</v>
      </c>
      <c r="E121" s="294" t="s">
        <v>2</v>
      </c>
      <c r="F121" s="295">
        <v>10</v>
      </c>
      <c r="G121" s="296" t="s">
        <v>7</v>
      </c>
      <c r="H121" s="293">
        <v>5.8</v>
      </c>
      <c r="I121" s="293">
        <f t="shared" si="14"/>
        <v>2.2767711971374567</v>
      </c>
      <c r="J121" s="293">
        <v>13.205272943397249</v>
      </c>
      <c r="K121" s="275">
        <f t="shared" si="11"/>
        <v>13.205272943397249</v>
      </c>
      <c r="L121" s="275">
        <f t="shared" si="12"/>
        <v>13.205272943397249</v>
      </c>
      <c r="N121" s="334">
        <v>12.697377830189662</v>
      </c>
      <c r="O121" s="332">
        <f t="shared" si="13"/>
        <v>13.205272943397249</v>
      </c>
      <c r="P121" s="360"/>
      <c r="Q121" s="360"/>
    </row>
    <row r="122" spans="2:18" s="8" customFormat="1" ht="16.2" customHeight="1">
      <c r="B122" s="289">
        <v>113305280</v>
      </c>
      <c r="C122" s="307" t="s">
        <v>315</v>
      </c>
      <c r="D122" s="294" t="s">
        <v>327</v>
      </c>
      <c r="E122" s="294" t="s">
        <v>244</v>
      </c>
      <c r="F122" s="295">
        <v>10</v>
      </c>
      <c r="G122" s="296" t="s">
        <v>7</v>
      </c>
      <c r="H122" s="293">
        <v>5.8</v>
      </c>
      <c r="I122" s="293">
        <f t="shared" si="14"/>
        <v>2.9288161906116064</v>
      </c>
      <c r="J122" s="293">
        <v>16.987133905547317</v>
      </c>
      <c r="K122" s="275">
        <f t="shared" si="11"/>
        <v>16.987133905547317</v>
      </c>
      <c r="L122" s="275">
        <f t="shared" si="12"/>
        <v>16.987133905547317</v>
      </c>
      <c r="N122" s="334">
        <v>16.333782601487805</v>
      </c>
      <c r="O122" s="332">
        <f t="shared" si="13"/>
        <v>16.987133905547317</v>
      </c>
      <c r="P122" s="360"/>
      <c r="Q122" s="360"/>
    </row>
    <row r="123" spans="2:18" s="8" customFormat="1" ht="16.2" customHeight="1">
      <c r="B123" s="345">
        <v>113305070</v>
      </c>
      <c r="C123" s="344" t="s">
        <v>315</v>
      </c>
      <c r="D123" s="343" t="s">
        <v>327</v>
      </c>
      <c r="E123" s="342" t="s">
        <v>2539</v>
      </c>
      <c r="F123" s="341">
        <v>10</v>
      </c>
      <c r="G123" s="340" t="s">
        <v>7</v>
      </c>
      <c r="H123" s="339">
        <v>5.8</v>
      </c>
      <c r="I123" s="293">
        <f t="shared" si="14"/>
        <v>2.782328521530399</v>
      </c>
      <c r="J123" s="355">
        <v>16.137505424876313</v>
      </c>
      <c r="K123" s="275">
        <f t="shared" ref="K123:K124" si="17">J123</f>
        <v>16.137505424876313</v>
      </c>
      <c r="L123" s="275">
        <f t="shared" ref="L123:L124" si="18">+J123-K123*$B$2</f>
        <v>16.137505424876313</v>
      </c>
      <c r="N123" s="334"/>
      <c r="O123" s="332"/>
      <c r="P123" s="360"/>
      <c r="Q123" s="360"/>
    </row>
    <row r="124" spans="2:18" s="8" customFormat="1" ht="16.2" customHeight="1">
      <c r="B124" s="289">
        <v>113303090</v>
      </c>
      <c r="C124" s="307" t="s">
        <v>315</v>
      </c>
      <c r="D124" s="294" t="s">
        <v>17</v>
      </c>
      <c r="E124" s="294" t="s">
        <v>10</v>
      </c>
      <c r="F124" s="295">
        <v>10</v>
      </c>
      <c r="G124" s="296" t="s">
        <v>7</v>
      </c>
      <c r="H124" s="293">
        <v>5.8</v>
      </c>
      <c r="I124" s="293">
        <f t="shared" si="14"/>
        <v>2.4238260099308051</v>
      </c>
      <c r="J124" s="293">
        <v>14.058190857598669</v>
      </c>
      <c r="K124" s="275">
        <f t="shared" si="17"/>
        <v>14.058190857598669</v>
      </c>
      <c r="L124" s="275">
        <f t="shared" si="18"/>
        <v>14.058190857598669</v>
      </c>
      <c r="N124" s="334">
        <v>13.517491209229489</v>
      </c>
      <c r="O124" s="332">
        <f t="shared" si="13"/>
        <v>14.058190857598669</v>
      </c>
      <c r="P124" s="360"/>
      <c r="Q124" s="360"/>
    </row>
    <row r="125" spans="2:18" s="8" customFormat="1" ht="16.2" customHeight="1">
      <c r="B125" s="289">
        <v>113304100</v>
      </c>
      <c r="C125" s="307" t="s">
        <v>315</v>
      </c>
      <c r="D125" s="294" t="s">
        <v>80</v>
      </c>
      <c r="E125" s="294" t="s">
        <v>14</v>
      </c>
      <c r="F125" s="295">
        <v>10</v>
      </c>
      <c r="G125" s="296" t="s">
        <v>7</v>
      </c>
      <c r="H125" s="293">
        <v>5.8</v>
      </c>
      <c r="I125" s="293">
        <f t="shared" si="14"/>
        <v>2.2767711971374567</v>
      </c>
      <c r="J125" s="293">
        <v>13.205272943397249</v>
      </c>
      <c r="K125" s="275">
        <f t="shared" si="11"/>
        <v>13.205272943397249</v>
      </c>
      <c r="L125" s="275">
        <f t="shared" si="12"/>
        <v>13.205272943397249</v>
      </c>
      <c r="N125" s="334">
        <v>12.697377830189662</v>
      </c>
      <c r="O125" s="332">
        <f t="shared" si="13"/>
        <v>13.205272943397249</v>
      </c>
      <c r="P125" s="360"/>
      <c r="Q125" s="360"/>
    </row>
    <row r="126" spans="2:18" s="8" customFormat="1" ht="16.2" customHeight="1">
      <c r="B126" s="289">
        <v>113303110</v>
      </c>
      <c r="C126" s="307" t="s">
        <v>315</v>
      </c>
      <c r="D126" s="294" t="s">
        <v>17</v>
      </c>
      <c r="E126" s="294" t="s">
        <v>13</v>
      </c>
      <c r="F126" s="295">
        <v>10</v>
      </c>
      <c r="G126" s="296" t="s">
        <v>7</v>
      </c>
      <c r="H126" s="293">
        <v>5.8</v>
      </c>
      <c r="I126" s="293">
        <f t="shared" si="14"/>
        <v>2.3033717024323379</v>
      </c>
      <c r="J126" s="293">
        <v>13.359555874107558</v>
      </c>
      <c r="K126" s="275">
        <f t="shared" si="11"/>
        <v>13.359555874107558</v>
      </c>
      <c r="L126" s="275">
        <f t="shared" si="12"/>
        <v>13.359555874107558</v>
      </c>
      <c r="N126" s="334">
        <v>12.845726802026498</v>
      </c>
      <c r="O126" s="332">
        <f t="shared" si="13"/>
        <v>13.359555874107558</v>
      </c>
      <c r="P126" s="360"/>
      <c r="Q126" s="360"/>
    </row>
    <row r="127" spans="2:18" s="8" customFormat="1" ht="16.2" customHeight="1">
      <c r="B127" s="289">
        <v>113302140</v>
      </c>
      <c r="C127" s="307" t="s">
        <v>315</v>
      </c>
      <c r="D127" s="294" t="s">
        <v>1</v>
      </c>
      <c r="E127" s="294" t="s">
        <v>0</v>
      </c>
      <c r="F127" s="295">
        <v>10</v>
      </c>
      <c r="G127" s="296" t="s">
        <v>7</v>
      </c>
      <c r="H127" s="293">
        <v>5.8</v>
      </c>
      <c r="I127" s="293">
        <f t="shared" si="14"/>
        <v>2.4163056732157733</v>
      </c>
      <c r="J127" s="293">
        <v>14.014572904651486</v>
      </c>
      <c r="K127" s="275">
        <f t="shared" si="11"/>
        <v>14.014572904651486</v>
      </c>
      <c r="L127" s="275">
        <f t="shared" si="12"/>
        <v>14.014572904651486</v>
      </c>
      <c r="N127" s="334">
        <v>13.475550869857198</v>
      </c>
      <c r="O127" s="332">
        <f t="shared" si="13"/>
        <v>14.014572904651486</v>
      </c>
      <c r="P127" s="360"/>
      <c r="Q127" s="360"/>
    </row>
    <row r="128" spans="2:18" s="8" customFormat="1" ht="16.2" customHeight="1">
      <c r="B128" s="289">
        <v>113304270</v>
      </c>
      <c r="C128" s="307" t="s">
        <v>315</v>
      </c>
      <c r="D128" s="294" t="s">
        <v>80</v>
      </c>
      <c r="E128" s="294" t="s">
        <v>83</v>
      </c>
      <c r="F128" s="295">
        <v>10</v>
      </c>
      <c r="G128" s="296" t="s">
        <v>7</v>
      </c>
      <c r="H128" s="293">
        <v>5.8</v>
      </c>
      <c r="I128" s="293">
        <f t="shared" si="14"/>
        <v>2.4116645511287844</v>
      </c>
      <c r="J128" s="293">
        <v>13.987654396546949</v>
      </c>
      <c r="K128" s="275">
        <f t="shared" si="11"/>
        <v>13.987654396546949</v>
      </c>
      <c r="L128" s="275">
        <f t="shared" si="12"/>
        <v>13.987654396546949</v>
      </c>
      <c r="N128" s="334">
        <v>13.44966768898745</v>
      </c>
      <c r="O128" s="332">
        <f t="shared" si="13"/>
        <v>13.987654396546949</v>
      </c>
      <c r="P128" s="360"/>
      <c r="Q128" s="360"/>
    </row>
    <row r="129" spans="2:18" s="8" customFormat="1" ht="16.2" customHeight="1">
      <c r="B129" s="295">
        <v>113301370</v>
      </c>
      <c r="C129" s="307" t="s">
        <v>315</v>
      </c>
      <c r="D129" s="294" t="s">
        <v>1</v>
      </c>
      <c r="E129" s="294" t="s">
        <v>361</v>
      </c>
      <c r="F129" s="295">
        <v>10</v>
      </c>
      <c r="G129" s="296" t="s">
        <v>7</v>
      </c>
      <c r="H129" s="293">
        <v>5.8</v>
      </c>
      <c r="I129" s="293">
        <f t="shared" si="14"/>
        <v>3.0764420843178084</v>
      </c>
      <c r="J129" s="293">
        <v>17.843364089043288</v>
      </c>
      <c r="K129" s="275">
        <f t="shared" si="11"/>
        <v>17.843364089043288</v>
      </c>
      <c r="L129" s="275">
        <f t="shared" si="12"/>
        <v>17.843364089043288</v>
      </c>
      <c r="N129" s="334">
        <v>17.157080854849315</v>
      </c>
      <c r="O129" s="332">
        <f t="shared" si="13"/>
        <v>17.843364089043288</v>
      </c>
      <c r="P129" s="360"/>
      <c r="Q129" s="360"/>
    </row>
    <row r="130" spans="2:18" s="8" customFormat="1" ht="16.2" customHeight="1">
      <c r="B130" s="295">
        <v>113304360</v>
      </c>
      <c r="C130" s="307" t="s">
        <v>315</v>
      </c>
      <c r="D130" s="294" t="s">
        <v>91</v>
      </c>
      <c r="E130" s="294" t="s">
        <v>2574</v>
      </c>
      <c r="F130" s="295">
        <v>10</v>
      </c>
      <c r="G130" s="296" t="s">
        <v>7</v>
      </c>
      <c r="H130" s="293">
        <v>5.8</v>
      </c>
      <c r="I130" s="293">
        <f t="shared" si="14"/>
        <v>3.0764420843178084</v>
      </c>
      <c r="J130" s="293">
        <v>17.843364089043288</v>
      </c>
      <c r="K130" s="275">
        <f t="shared" si="11"/>
        <v>17.843364089043288</v>
      </c>
      <c r="L130" s="275">
        <f t="shared" si="12"/>
        <v>17.843364089043288</v>
      </c>
      <c r="N130" s="334">
        <v>17.157080854849315</v>
      </c>
      <c r="O130" s="332">
        <f t="shared" si="13"/>
        <v>17.843364089043288</v>
      </c>
      <c r="P130" s="360"/>
      <c r="Q130" s="360"/>
    </row>
    <row r="131" spans="2:18" s="8" customFormat="1" ht="16.2" customHeight="1">
      <c r="B131" s="295">
        <v>113304390</v>
      </c>
      <c r="C131" s="307" t="s">
        <v>315</v>
      </c>
      <c r="D131" s="294" t="s">
        <v>91</v>
      </c>
      <c r="E131" s="294" t="s">
        <v>2503</v>
      </c>
      <c r="F131" s="295">
        <v>10</v>
      </c>
      <c r="G131" s="296" t="s">
        <v>7</v>
      </c>
      <c r="H131" s="293">
        <v>5.8</v>
      </c>
      <c r="I131" s="293">
        <f t="shared" si="14"/>
        <v>3.0764420843178084</v>
      </c>
      <c r="J131" s="293">
        <v>17.843364089043288</v>
      </c>
      <c r="K131" s="275">
        <f t="shared" si="11"/>
        <v>17.843364089043288</v>
      </c>
      <c r="L131" s="275">
        <f t="shared" si="12"/>
        <v>17.843364089043288</v>
      </c>
      <c r="N131" s="334">
        <v>17.157080854849315</v>
      </c>
      <c r="O131" s="332">
        <f t="shared" si="13"/>
        <v>17.843364089043288</v>
      </c>
      <c r="P131" s="360"/>
      <c r="Q131" s="360"/>
    </row>
    <row r="132" spans="2:18" s="8" customFormat="1" ht="16.2" customHeight="1">
      <c r="B132" s="295">
        <v>113302240</v>
      </c>
      <c r="C132" s="307" t="s">
        <v>315</v>
      </c>
      <c r="D132" s="294" t="s">
        <v>1</v>
      </c>
      <c r="E132" s="294" t="s">
        <v>2506</v>
      </c>
      <c r="F132" s="295">
        <v>10</v>
      </c>
      <c r="G132" s="296" t="s">
        <v>7</v>
      </c>
      <c r="H132" s="293">
        <v>5.8</v>
      </c>
      <c r="I132" s="293">
        <f t="shared" si="14"/>
        <v>2.8752395929196193</v>
      </c>
      <c r="J132" s="293">
        <v>16.676389638933792</v>
      </c>
      <c r="K132" s="275">
        <f t="shared" si="11"/>
        <v>16.676389638933792</v>
      </c>
      <c r="L132" s="275">
        <f t="shared" si="12"/>
        <v>16.676389638933792</v>
      </c>
      <c r="N132" s="334">
        <v>16.034990037436337</v>
      </c>
      <c r="O132" s="332">
        <f t="shared" si="13"/>
        <v>16.676389638933792</v>
      </c>
      <c r="P132" s="360"/>
      <c r="Q132" s="360"/>
    </row>
    <row r="133" spans="2:18" s="8" customFormat="1" ht="16.2" customHeight="1">
      <c r="B133" s="295">
        <v>113304180</v>
      </c>
      <c r="C133" s="307" t="s">
        <v>315</v>
      </c>
      <c r="D133" s="294" t="s">
        <v>80</v>
      </c>
      <c r="E133" s="294" t="s">
        <v>287</v>
      </c>
      <c r="F133" s="295">
        <v>10</v>
      </c>
      <c r="G133" s="296" t="s">
        <v>7</v>
      </c>
      <c r="H133" s="293">
        <v>5.8</v>
      </c>
      <c r="I133" s="293">
        <f t="shared" si="14"/>
        <v>2.8509648048990002</v>
      </c>
      <c r="J133" s="293">
        <v>16.535595868414202</v>
      </c>
      <c r="K133" s="275">
        <f t="shared" si="11"/>
        <v>16.535595868414202</v>
      </c>
      <c r="L133" s="275">
        <f t="shared" si="12"/>
        <v>16.535595868414202</v>
      </c>
      <c r="N133" s="334">
        <v>13.413958485750468</v>
      </c>
      <c r="O133" s="332">
        <f t="shared" si="13"/>
        <v>13.950516825180488</v>
      </c>
      <c r="P133" s="360"/>
      <c r="Q133" s="360"/>
      <c r="R133" s="353"/>
    </row>
    <row r="134" spans="2:18" s="8" customFormat="1" ht="16.2" customHeight="1">
      <c r="B134" s="295">
        <v>113305410</v>
      </c>
      <c r="C134" s="307" t="s">
        <v>315</v>
      </c>
      <c r="D134" s="294" t="s">
        <v>327</v>
      </c>
      <c r="E134" s="294" t="s">
        <v>2540</v>
      </c>
      <c r="F134" s="295">
        <v>10</v>
      </c>
      <c r="G134" s="296" t="s">
        <v>7</v>
      </c>
      <c r="H134" s="293">
        <v>5.8</v>
      </c>
      <c r="I134" s="293">
        <f t="shared" si="14"/>
        <v>3.1395229861367029</v>
      </c>
      <c r="J134" s="293">
        <v>18.209233319592876</v>
      </c>
      <c r="K134" s="275">
        <f t="shared" si="11"/>
        <v>18.209233319592876</v>
      </c>
      <c r="L134" s="275">
        <f t="shared" si="12"/>
        <v>18.209233319592876</v>
      </c>
      <c r="N134" s="334">
        <v>17.508878191916228</v>
      </c>
      <c r="O134" s="332">
        <f t="shared" si="13"/>
        <v>18.209233319592876</v>
      </c>
      <c r="P134" s="360"/>
      <c r="Q134" s="360"/>
    </row>
    <row r="135" spans="2:18" s="8" customFormat="1" ht="16.2" customHeight="1">
      <c r="B135" s="295">
        <v>113303520</v>
      </c>
      <c r="C135" s="307" t="s">
        <v>315</v>
      </c>
      <c r="D135" s="294" t="s">
        <v>17</v>
      </c>
      <c r="E135" s="294" t="s">
        <v>2767</v>
      </c>
      <c r="F135" s="295">
        <v>10</v>
      </c>
      <c r="G135" s="296" t="s">
        <v>7</v>
      </c>
      <c r="H135" s="293">
        <v>5.8</v>
      </c>
      <c r="I135" s="293">
        <f t="shared" si="14"/>
        <v>2.7964705756435362</v>
      </c>
      <c r="J135" s="293">
        <v>16.21952933873251</v>
      </c>
      <c r="K135" s="275">
        <f t="shared" si="11"/>
        <v>16.21952933873251</v>
      </c>
      <c r="L135" s="275">
        <f t="shared" si="12"/>
        <v>16.21952933873251</v>
      </c>
      <c r="N135" s="334">
        <v>15.595701287242797</v>
      </c>
      <c r="O135" s="332">
        <f t="shared" si="13"/>
        <v>16.21952933873251</v>
      </c>
      <c r="P135" s="360"/>
      <c r="Q135" s="360"/>
    </row>
    <row r="136" spans="2:18" s="8" customFormat="1" ht="16.2" customHeight="1">
      <c r="B136" s="297">
        <v>113305050</v>
      </c>
      <c r="C136" s="308" t="s">
        <v>3000</v>
      </c>
      <c r="D136" s="294" t="s">
        <v>327</v>
      </c>
      <c r="E136" s="294" t="s">
        <v>2994</v>
      </c>
      <c r="F136" s="295">
        <v>10</v>
      </c>
      <c r="G136" s="296" t="s">
        <v>7</v>
      </c>
      <c r="H136" s="293">
        <v>5.8</v>
      </c>
      <c r="I136" s="293">
        <f t="shared" si="14"/>
        <v>2.9973517241379315</v>
      </c>
      <c r="J136" s="293">
        <v>17.384640000000001</v>
      </c>
      <c r="K136" s="275">
        <f t="shared" ref="K136:K199" si="19">J136</f>
        <v>17.384640000000001</v>
      </c>
      <c r="L136" s="275">
        <f t="shared" ref="L136:L199" si="20">+J136-K136*$B$2</f>
        <v>17.384640000000001</v>
      </c>
      <c r="N136" s="334">
        <v>16.716000000000001</v>
      </c>
      <c r="O136" s="332">
        <f t="shared" si="13"/>
        <v>17.384640000000001</v>
      </c>
      <c r="P136" s="360"/>
      <c r="Q136" s="360"/>
    </row>
    <row r="137" spans="2:18" s="8" customFormat="1" ht="16.2" customHeight="1">
      <c r="B137" s="295" t="s">
        <v>349</v>
      </c>
      <c r="C137" s="307" t="s">
        <v>2968</v>
      </c>
      <c r="D137" s="294" t="s">
        <v>4</v>
      </c>
      <c r="E137" s="294" t="s">
        <v>268</v>
      </c>
      <c r="F137" s="295">
        <v>1</v>
      </c>
      <c r="G137" s="296" t="s">
        <v>3036</v>
      </c>
      <c r="H137" s="293">
        <v>5.8</v>
      </c>
      <c r="I137" s="293">
        <f t="shared" si="14"/>
        <v>1087.8984316890635</v>
      </c>
      <c r="J137" s="293">
        <v>6309.8109037965687</v>
      </c>
      <c r="K137" s="275">
        <f t="shared" si="19"/>
        <v>6309.8109037965687</v>
      </c>
      <c r="L137" s="275">
        <f t="shared" si="20"/>
        <v>6309.8109037965687</v>
      </c>
      <c r="N137" s="334">
        <v>6067.1258690351624</v>
      </c>
      <c r="O137" s="332">
        <f t="shared" ref="O137:O200" si="21">N137*1.04</f>
        <v>6309.8109037965687</v>
      </c>
      <c r="P137" s="360"/>
      <c r="Q137" s="360"/>
    </row>
    <row r="138" spans="2:18" s="8" customFormat="1" ht="16.2" customHeight="1">
      <c r="B138" s="295">
        <v>110301000</v>
      </c>
      <c r="C138" s="307" t="s">
        <v>294</v>
      </c>
      <c r="D138" s="294" t="s">
        <v>4</v>
      </c>
      <c r="E138" s="294" t="s">
        <v>268</v>
      </c>
      <c r="F138" s="295">
        <v>1</v>
      </c>
      <c r="G138" s="296" t="s">
        <v>269</v>
      </c>
      <c r="H138" s="293">
        <v>5.8</v>
      </c>
      <c r="I138" s="293">
        <f t="shared" si="14"/>
        <v>5.3328354494561871</v>
      </c>
      <c r="J138" s="293">
        <v>30.930445606845886</v>
      </c>
      <c r="K138" s="275">
        <f t="shared" si="19"/>
        <v>30.930445606845886</v>
      </c>
      <c r="L138" s="275">
        <f t="shared" si="20"/>
        <v>30.930445606845886</v>
      </c>
      <c r="N138" s="334">
        <v>29.74081308350566</v>
      </c>
      <c r="O138" s="332">
        <f t="shared" si="21"/>
        <v>30.930445606845886</v>
      </c>
      <c r="P138" s="360"/>
      <c r="Q138" s="360"/>
    </row>
    <row r="139" spans="2:18" s="8" customFormat="1" ht="16.2" customHeight="1">
      <c r="B139" s="295">
        <v>110302000</v>
      </c>
      <c r="C139" s="307" t="s">
        <v>294</v>
      </c>
      <c r="D139" s="294" t="s">
        <v>1</v>
      </c>
      <c r="E139" s="294" t="s">
        <v>268</v>
      </c>
      <c r="F139" s="295">
        <v>1</v>
      </c>
      <c r="G139" s="296" t="s">
        <v>269</v>
      </c>
      <c r="H139" s="293">
        <v>5.8</v>
      </c>
      <c r="I139" s="293">
        <f t="shared" si="14"/>
        <v>4.7968715169694214</v>
      </c>
      <c r="J139" s="293">
        <v>27.821854798422642</v>
      </c>
      <c r="K139" s="275">
        <f t="shared" si="19"/>
        <v>27.821854798422642</v>
      </c>
      <c r="L139" s="275">
        <f t="shared" si="20"/>
        <v>27.821854798422642</v>
      </c>
      <c r="N139" s="334">
        <v>26.75178346002177</v>
      </c>
      <c r="O139" s="332">
        <f t="shared" si="21"/>
        <v>27.821854798422642</v>
      </c>
      <c r="P139" s="360"/>
      <c r="Q139" s="360"/>
    </row>
    <row r="140" spans="2:18" s="8" customFormat="1" ht="16.2" customHeight="1">
      <c r="B140" s="295">
        <v>110304010</v>
      </c>
      <c r="C140" s="307" t="s">
        <v>294</v>
      </c>
      <c r="D140" s="294" t="s">
        <v>91</v>
      </c>
      <c r="E140" s="294" t="s">
        <v>2</v>
      </c>
      <c r="F140" s="295">
        <v>1</v>
      </c>
      <c r="G140" s="296" t="s">
        <v>269</v>
      </c>
      <c r="H140" s="293">
        <v>5.8</v>
      </c>
      <c r="I140" s="293">
        <f t="shared" si="14"/>
        <v>8.9399356360539191</v>
      </c>
      <c r="J140" s="293">
        <v>51.851626689112727</v>
      </c>
      <c r="K140" s="275">
        <f t="shared" si="19"/>
        <v>51.851626689112727</v>
      </c>
      <c r="L140" s="275">
        <f t="shared" si="20"/>
        <v>51.851626689112727</v>
      </c>
      <c r="N140" s="334">
        <v>49.857333354916079</v>
      </c>
      <c r="O140" s="332">
        <f t="shared" si="21"/>
        <v>51.851626689112727</v>
      </c>
      <c r="P140" s="360"/>
      <c r="Q140" s="360"/>
    </row>
    <row r="141" spans="2:18" s="8" customFormat="1" ht="16.2" customHeight="1">
      <c r="B141" s="289">
        <v>110303090</v>
      </c>
      <c r="C141" s="307" t="s">
        <v>294</v>
      </c>
      <c r="D141" s="294" t="s">
        <v>17</v>
      </c>
      <c r="E141" s="294" t="s">
        <v>10</v>
      </c>
      <c r="F141" s="295">
        <v>1</v>
      </c>
      <c r="G141" s="293" t="s">
        <v>269</v>
      </c>
      <c r="H141" s="293">
        <v>5.8</v>
      </c>
      <c r="I141" s="293">
        <f t="shared" si="14"/>
        <v>10.42381839531696</v>
      </c>
      <c r="J141" s="293">
        <v>60.458146692838369</v>
      </c>
      <c r="K141" s="275">
        <f t="shared" si="19"/>
        <v>60.458146692838369</v>
      </c>
      <c r="L141" s="275">
        <f t="shared" si="20"/>
        <v>60.458146692838369</v>
      </c>
      <c r="N141" s="334">
        <v>58.132833358498431</v>
      </c>
      <c r="O141" s="332">
        <f t="shared" si="21"/>
        <v>60.458146692838369</v>
      </c>
      <c r="P141" s="360"/>
      <c r="Q141" s="360"/>
    </row>
    <row r="142" spans="2:18" s="8" customFormat="1" ht="16.2" customHeight="1">
      <c r="B142" s="289">
        <v>110304100</v>
      </c>
      <c r="C142" s="307" t="s">
        <v>294</v>
      </c>
      <c r="D142" s="294" t="s">
        <v>91</v>
      </c>
      <c r="E142" s="294" t="s">
        <v>14</v>
      </c>
      <c r="F142" s="295">
        <v>1</v>
      </c>
      <c r="G142" s="293" t="s">
        <v>269</v>
      </c>
      <c r="H142" s="293">
        <v>5.8</v>
      </c>
      <c r="I142" s="293">
        <f t="shared" si="14"/>
        <v>8.9399356360539191</v>
      </c>
      <c r="J142" s="293">
        <v>51.851626689112727</v>
      </c>
      <c r="K142" s="275">
        <f t="shared" si="19"/>
        <v>51.851626689112727</v>
      </c>
      <c r="L142" s="275">
        <f t="shared" si="20"/>
        <v>51.851626689112727</v>
      </c>
      <c r="N142" s="334">
        <v>49.857333354916079</v>
      </c>
      <c r="O142" s="332">
        <f t="shared" si="21"/>
        <v>51.851626689112727</v>
      </c>
      <c r="P142" s="360"/>
      <c r="Q142" s="360"/>
    </row>
    <row r="143" spans="2:18" s="8" customFormat="1" ht="16.2" customHeight="1">
      <c r="B143" s="289">
        <v>110303110</v>
      </c>
      <c r="C143" s="307" t="s">
        <v>294</v>
      </c>
      <c r="D143" s="294" t="s">
        <v>17</v>
      </c>
      <c r="E143" s="294" t="s">
        <v>13</v>
      </c>
      <c r="F143" s="295">
        <v>1</v>
      </c>
      <c r="G143" s="293" t="s">
        <v>269</v>
      </c>
      <c r="H143" s="293">
        <v>5.8</v>
      </c>
      <c r="I143" s="293">
        <f t="shared" si="14"/>
        <v>8.9399356360539191</v>
      </c>
      <c r="J143" s="293">
        <v>51.851626689112727</v>
      </c>
      <c r="K143" s="275">
        <f t="shared" si="19"/>
        <v>51.851626689112727</v>
      </c>
      <c r="L143" s="275">
        <f t="shared" si="20"/>
        <v>51.851626689112727</v>
      </c>
      <c r="N143" s="334">
        <v>49.857333354916079</v>
      </c>
      <c r="O143" s="332">
        <f t="shared" si="21"/>
        <v>51.851626689112727</v>
      </c>
      <c r="P143" s="360"/>
      <c r="Q143" s="360"/>
    </row>
    <row r="144" spans="2:18" s="8" customFormat="1" ht="16.2" customHeight="1">
      <c r="B144" s="289">
        <v>110302140</v>
      </c>
      <c r="C144" s="307" t="s">
        <v>294</v>
      </c>
      <c r="D144" s="294" t="s">
        <v>1</v>
      </c>
      <c r="E144" s="294" t="s">
        <v>0</v>
      </c>
      <c r="F144" s="295">
        <v>1</v>
      </c>
      <c r="G144" s="293" t="s">
        <v>269</v>
      </c>
      <c r="H144" s="293">
        <v>5.8</v>
      </c>
      <c r="I144" s="293">
        <f t="shared" si="14"/>
        <v>10.42381839531696</v>
      </c>
      <c r="J144" s="293">
        <v>60.458146692838369</v>
      </c>
      <c r="K144" s="275">
        <f t="shared" si="19"/>
        <v>60.458146692838369</v>
      </c>
      <c r="L144" s="275">
        <f t="shared" si="20"/>
        <v>60.458146692838369</v>
      </c>
      <c r="N144" s="334">
        <v>58.132833358498431</v>
      </c>
      <c r="O144" s="332">
        <f t="shared" si="21"/>
        <v>60.458146692838369</v>
      </c>
      <c r="P144" s="360"/>
      <c r="Q144" s="360"/>
    </row>
    <row r="145" spans="2:18" s="8" customFormat="1" ht="16.2" customHeight="1">
      <c r="B145" s="289">
        <v>110304270</v>
      </c>
      <c r="C145" s="307" t="s">
        <v>294</v>
      </c>
      <c r="D145" s="294" t="s">
        <v>91</v>
      </c>
      <c r="E145" s="294" t="s">
        <v>83</v>
      </c>
      <c r="F145" s="295">
        <v>1</v>
      </c>
      <c r="G145" s="293" t="s">
        <v>269</v>
      </c>
      <c r="H145" s="293">
        <v>5.8</v>
      </c>
      <c r="I145" s="293">
        <f t="shared" ref="I145:I209" si="22">J145/H145</f>
        <v>8.9399356360539191</v>
      </c>
      <c r="J145" s="293">
        <v>51.851626689112727</v>
      </c>
      <c r="K145" s="275">
        <f t="shared" si="19"/>
        <v>51.851626689112727</v>
      </c>
      <c r="L145" s="275">
        <f t="shared" si="20"/>
        <v>51.851626689112727</v>
      </c>
      <c r="N145" s="334">
        <v>49.857333354916079</v>
      </c>
      <c r="O145" s="332">
        <f t="shared" si="21"/>
        <v>51.851626689112727</v>
      </c>
      <c r="P145" s="360"/>
      <c r="Q145" s="360"/>
    </row>
    <row r="146" spans="2:18" s="8" customFormat="1" ht="16.2" customHeight="1">
      <c r="B146" s="289">
        <v>110305070</v>
      </c>
      <c r="C146" s="307" t="s">
        <v>294</v>
      </c>
      <c r="D146" s="294" t="s">
        <v>327</v>
      </c>
      <c r="E146" s="294" t="s">
        <v>2539</v>
      </c>
      <c r="F146" s="295">
        <v>1</v>
      </c>
      <c r="G146" s="293" t="s">
        <v>7</v>
      </c>
      <c r="H146" s="293">
        <v>5.8</v>
      </c>
      <c r="I146" s="293">
        <f t="shared" si="22"/>
        <v>9.6510569903833794</v>
      </c>
      <c r="J146" s="355">
        <v>55.976130544223594</v>
      </c>
      <c r="K146" s="275">
        <f t="shared" ref="K146:K147" si="23">J146</f>
        <v>55.976130544223594</v>
      </c>
      <c r="L146" s="275">
        <f t="shared" ref="L146:L147" si="24">+J146-K146*$B$2</f>
        <v>55.976130544223594</v>
      </c>
      <c r="N146" s="334"/>
      <c r="O146" s="332"/>
      <c r="P146" s="360"/>
      <c r="Q146" s="360"/>
    </row>
    <row r="147" spans="2:18" s="8" customFormat="1" ht="16.2" customHeight="1">
      <c r="B147" s="289">
        <v>110305280</v>
      </c>
      <c r="C147" s="307" t="s">
        <v>294</v>
      </c>
      <c r="D147" s="294" t="s">
        <v>327</v>
      </c>
      <c r="E147" s="294" t="s">
        <v>244</v>
      </c>
      <c r="F147" s="295">
        <v>1</v>
      </c>
      <c r="G147" s="293" t="s">
        <v>269</v>
      </c>
      <c r="H147" s="293">
        <v>5.8</v>
      </c>
      <c r="I147" s="293">
        <f t="shared" si="22"/>
        <v>9.440572031672934</v>
      </c>
      <c r="J147" s="293">
        <v>54.75531778370302</v>
      </c>
      <c r="K147" s="275">
        <f t="shared" si="23"/>
        <v>54.75531778370302</v>
      </c>
      <c r="L147" s="275">
        <f t="shared" si="24"/>
        <v>54.75531778370302</v>
      </c>
      <c r="N147" s="334">
        <v>52.649344022791361</v>
      </c>
      <c r="O147" s="332">
        <f t="shared" si="21"/>
        <v>54.75531778370302</v>
      </c>
      <c r="P147" s="360"/>
      <c r="Q147" s="360"/>
    </row>
    <row r="148" spans="2:18" s="8" customFormat="1" ht="16.2" customHeight="1">
      <c r="B148" s="289">
        <v>110301370</v>
      </c>
      <c r="C148" s="307" t="s">
        <v>294</v>
      </c>
      <c r="D148" s="294" t="s">
        <v>1</v>
      </c>
      <c r="E148" s="294" t="s">
        <v>361</v>
      </c>
      <c r="F148" s="295">
        <v>1</v>
      </c>
      <c r="G148" s="293" t="s">
        <v>7</v>
      </c>
      <c r="H148" s="293">
        <v>5.8</v>
      </c>
      <c r="I148" s="293">
        <f t="shared" si="22"/>
        <v>11.642275630456584</v>
      </c>
      <c r="J148" s="293">
        <v>67.525198656648186</v>
      </c>
      <c r="K148" s="275">
        <f t="shared" si="19"/>
        <v>67.525198656648186</v>
      </c>
      <c r="L148" s="275">
        <f t="shared" si="20"/>
        <v>67.525198656648186</v>
      </c>
      <c r="N148" s="334">
        <v>64.928075631392488</v>
      </c>
      <c r="O148" s="332">
        <f t="shared" si="21"/>
        <v>67.525198656648186</v>
      </c>
      <c r="P148" s="360"/>
      <c r="Q148" s="360"/>
    </row>
    <row r="149" spans="2:18" s="8" customFormat="1" ht="16.2" customHeight="1">
      <c r="B149" s="289">
        <v>110304360</v>
      </c>
      <c r="C149" s="307" t="s">
        <v>294</v>
      </c>
      <c r="D149" s="294" t="s">
        <v>91</v>
      </c>
      <c r="E149" s="294" t="s">
        <v>2574</v>
      </c>
      <c r="F149" s="295">
        <v>1</v>
      </c>
      <c r="G149" s="293" t="s">
        <v>7</v>
      </c>
      <c r="H149" s="293">
        <v>5.8</v>
      </c>
      <c r="I149" s="293">
        <f t="shared" si="22"/>
        <v>11.116474651763086</v>
      </c>
      <c r="J149" s="293">
        <v>64.475552980225899</v>
      </c>
      <c r="K149" s="275">
        <f t="shared" si="19"/>
        <v>64.475552980225899</v>
      </c>
      <c r="L149" s="275">
        <f t="shared" si="20"/>
        <v>64.475552980225899</v>
      </c>
      <c r="N149" s="334">
        <v>61.995724019447984</v>
      </c>
      <c r="O149" s="332">
        <f t="shared" si="21"/>
        <v>64.475552980225899</v>
      </c>
      <c r="P149" s="360"/>
      <c r="Q149" s="360"/>
    </row>
    <row r="150" spans="2:18" s="8" customFormat="1" ht="16.2" customHeight="1">
      <c r="B150" s="295">
        <v>110304390</v>
      </c>
      <c r="C150" s="307" t="s">
        <v>294</v>
      </c>
      <c r="D150" s="294" t="s">
        <v>91</v>
      </c>
      <c r="E150" s="294" t="s">
        <v>2503</v>
      </c>
      <c r="F150" s="295">
        <v>1</v>
      </c>
      <c r="G150" s="296" t="s">
        <v>7</v>
      </c>
      <c r="H150" s="293">
        <v>5.8</v>
      </c>
      <c r="I150" s="293">
        <f t="shared" si="22"/>
        <v>11.523971764151511</v>
      </c>
      <c r="J150" s="293">
        <v>66.839036232078769</v>
      </c>
      <c r="K150" s="275">
        <f t="shared" si="19"/>
        <v>66.839036232078769</v>
      </c>
      <c r="L150" s="275">
        <f t="shared" si="20"/>
        <v>66.839036232078769</v>
      </c>
      <c r="N150" s="334">
        <v>64.26830406930651</v>
      </c>
      <c r="O150" s="332">
        <f t="shared" si="21"/>
        <v>66.839036232078769</v>
      </c>
      <c r="P150" s="360"/>
      <c r="Q150" s="360"/>
    </row>
    <row r="151" spans="2:18" s="8" customFormat="1" ht="16.2" customHeight="1">
      <c r="B151" s="295">
        <v>110302240</v>
      </c>
      <c r="C151" s="307" t="s">
        <v>294</v>
      </c>
      <c r="D151" s="294" t="s">
        <v>1</v>
      </c>
      <c r="E151" s="294" t="s">
        <v>2506</v>
      </c>
      <c r="F151" s="295">
        <v>1</v>
      </c>
      <c r="G151" s="296" t="s">
        <v>7</v>
      </c>
      <c r="H151" s="293">
        <v>5.8</v>
      </c>
      <c r="I151" s="293">
        <f t="shared" si="22"/>
        <v>12.614835407759683</v>
      </c>
      <c r="J151" s="293">
        <v>73.166045365006156</v>
      </c>
      <c r="K151" s="275">
        <f t="shared" si="19"/>
        <v>73.166045365006156</v>
      </c>
      <c r="L151" s="275">
        <f t="shared" si="20"/>
        <v>73.166045365006156</v>
      </c>
      <c r="N151" s="334">
        <v>70.351966697121298</v>
      </c>
      <c r="O151" s="332">
        <f t="shared" si="21"/>
        <v>73.166045365006156</v>
      </c>
      <c r="P151" s="360"/>
      <c r="Q151" s="360"/>
    </row>
    <row r="152" spans="2:18" s="8" customFormat="1" ht="16.2" customHeight="1">
      <c r="B152" s="295">
        <v>110304180</v>
      </c>
      <c r="C152" s="307" t="s">
        <v>294</v>
      </c>
      <c r="D152" s="294" t="s">
        <v>80</v>
      </c>
      <c r="E152" s="294" t="s">
        <v>287</v>
      </c>
      <c r="F152" s="295">
        <v>1</v>
      </c>
      <c r="G152" s="296" t="s">
        <v>7</v>
      </c>
      <c r="H152" s="293">
        <v>5.8</v>
      </c>
      <c r="I152" s="293">
        <f t="shared" si="22"/>
        <v>10.096669051118049</v>
      </c>
      <c r="J152" s="293">
        <v>58.560680496484679</v>
      </c>
      <c r="K152" s="275">
        <f t="shared" si="19"/>
        <v>58.560680496484679</v>
      </c>
      <c r="L152" s="275">
        <f t="shared" si="20"/>
        <v>58.560680496484679</v>
      </c>
      <c r="N152" s="334">
        <v>49.857333354916079</v>
      </c>
      <c r="O152" s="332">
        <f t="shared" si="21"/>
        <v>51.851626689112727</v>
      </c>
      <c r="P152" s="360"/>
      <c r="Q152" s="360"/>
      <c r="R152" s="353"/>
    </row>
    <row r="153" spans="2:18" s="8" customFormat="1" ht="16.2" customHeight="1">
      <c r="B153" s="295">
        <v>110305410</v>
      </c>
      <c r="C153" s="307" t="s">
        <v>294</v>
      </c>
      <c r="D153" s="294" t="s">
        <v>327</v>
      </c>
      <c r="E153" s="294" t="s">
        <v>2540</v>
      </c>
      <c r="F153" s="295">
        <v>1</v>
      </c>
      <c r="G153" s="296" t="s">
        <v>7</v>
      </c>
      <c r="H153" s="293">
        <v>5.8</v>
      </c>
      <c r="I153" s="293">
        <f t="shared" si="22"/>
        <v>10.876043614977434</v>
      </c>
      <c r="J153" s="293">
        <v>63.081052966869116</v>
      </c>
      <c r="K153" s="275">
        <f t="shared" si="19"/>
        <v>63.081052966869116</v>
      </c>
      <c r="L153" s="275">
        <f t="shared" si="20"/>
        <v>63.081052966869116</v>
      </c>
      <c r="N153" s="334">
        <v>60.654858621989533</v>
      </c>
      <c r="O153" s="332">
        <f t="shared" si="21"/>
        <v>63.081052966869116</v>
      </c>
      <c r="P153" s="360"/>
      <c r="Q153" s="360"/>
    </row>
    <row r="154" spans="2:18" s="8" customFormat="1" ht="16.2" customHeight="1">
      <c r="B154" s="295">
        <v>110303520</v>
      </c>
      <c r="C154" s="307" t="s">
        <v>294</v>
      </c>
      <c r="D154" s="294" t="s">
        <v>17</v>
      </c>
      <c r="E154" s="294" t="s">
        <v>2767</v>
      </c>
      <c r="F154" s="295">
        <v>1</v>
      </c>
      <c r="G154" s="296" t="s">
        <v>7</v>
      </c>
      <c r="H154" s="293">
        <v>5.8</v>
      </c>
      <c r="I154" s="293">
        <f t="shared" si="22"/>
        <v>9.8721607506626921</v>
      </c>
      <c r="J154" s="293">
        <v>57.258532353843613</v>
      </c>
      <c r="K154" s="275">
        <f t="shared" si="19"/>
        <v>57.258532353843613</v>
      </c>
      <c r="L154" s="275">
        <f t="shared" si="20"/>
        <v>57.258532353843613</v>
      </c>
      <c r="N154" s="334">
        <v>55.056281109465012</v>
      </c>
      <c r="O154" s="332">
        <f t="shared" si="21"/>
        <v>57.258532353843613</v>
      </c>
      <c r="P154" s="360"/>
      <c r="Q154" s="360"/>
    </row>
    <row r="155" spans="2:18" s="8" customFormat="1" ht="16.2" customHeight="1">
      <c r="B155" s="298">
        <v>110305050</v>
      </c>
      <c r="C155" s="307" t="s">
        <v>294</v>
      </c>
      <c r="D155" s="294" t="s">
        <v>327</v>
      </c>
      <c r="E155" s="294" t="s">
        <v>2994</v>
      </c>
      <c r="F155" s="295">
        <v>1</v>
      </c>
      <c r="G155" s="296" t="s">
        <v>7</v>
      </c>
      <c r="H155" s="293">
        <v>5.8</v>
      </c>
      <c r="I155" s="293">
        <f t="shared" si="22"/>
        <v>10.49073103448276</v>
      </c>
      <c r="J155" s="293">
        <v>60.846240000000002</v>
      </c>
      <c r="K155" s="275">
        <f t="shared" si="19"/>
        <v>60.846240000000002</v>
      </c>
      <c r="L155" s="275">
        <f t="shared" si="20"/>
        <v>60.846240000000002</v>
      </c>
      <c r="N155" s="334">
        <v>58.506</v>
      </c>
      <c r="O155" s="332">
        <f t="shared" si="21"/>
        <v>60.846240000000002</v>
      </c>
      <c r="P155" s="360"/>
      <c r="Q155" s="360"/>
    </row>
    <row r="156" spans="2:18" s="8" customFormat="1" ht="16.2" customHeight="1">
      <c r="B156" s="295">
        <v>113331000</v>
      </c>
      <c r="C156" s="307" t="s">
        <v>365</v>
      </c>
      <c r="D156" s="294" t="s">
        <v>4</v>
      </c>
      <c r="E156" s="294" t="s">
        <v>268</v>
      </c>
      <c r="F156" s="295">
        <v>10</v>
      </c>
      <c r="G156" s="296" t="s">
        <v>269</v>
      </c>
      <c r="H156" s="293">
        <v>5.8</v>
      </c>
      <c r="I156" s="293">
        <f t="shared" si="22"/>
        <v>0.80605977046387756</v>
      </c>
      <c r="J156" s="293">
        <v>4.6751466686904894</v>
      </c>
      <c r="K156" s="275">
        <f t="shared" si="19"/>
        <v>4.6751466686904894</v>
      </c>
      <c r="L156" s="275">
        <f t="shared" si="20"/>
        <v>4.6751466686904894</v>
      </c>
      <c r="N156" s="334">
        <v>4.4953333352793168</v>
      </c>
      <c r="O156" s="332">
        <f t="shared" si="21"/>
        <v>4.6751466686904894</v>
      </c>
      <c r="P156" s="360"/>
      <c r="Q156" s="360"/>
    </row>
    <row r="157" spans="2:18" s="8" customFormat="1" ht="16.2" customHeight="1">
      <c r="B157" s="295">
        <v>113332000</v>
      </c>
      <c r="C157" s="307" t="s">
        <v>365</v>
      </c>
      <c r="D157" s="294" t="s">
        <v>1</v>
      </c>
      <c r="E157" s="294" t="s">
        <v>268</v>
      </c>
      <c r="F157" s="295">
        <v>10</v>
      </c>
      <c r="G157" s="296" t="s">
        <v>269</v>
      </c>
      <c r="H157" s="293">
        <v>5.8</v>
      </c>
      <c r="I157" s="293">
        <f t="shared" si="22"/>
        <v>0.87933793141513916</v>
      </c>
      <c r="J157" s="293">
        <v>5.1001600022078071</v>
      </c>
      <c r="K157" s="275">
        <f t="shared" si="19"/>
        <v>5.1001600022078071</v>
      </c>
      <c r="L157" s="275">
        <f t="shared" si="20"/>
        <v>5.1001600022078071</v>
      </c>
      <c r="N157" s="334">
        <v>4.9040000021228911</v>
      </c>
      <c r="O157" s="332">
        <f t="shared" si="21"/>
        <v>5.1001600022078071</v>
      </c>
      <c r="P157" s="360"/>
      <c r="Q157" s="360"/>
    </row>
    <row r="158" spans="2:18" s="8" customFormat="1" ht="16.2" customHeight="1">
      <c r="B158" s="295">
        <v>113330010</v>
      </c>
      <c r="C158" s="307" t="s">
        <v>365</v>
      </c>
      <c r="D158" s="294" t="s">
        <v>92</v>
      </c>
      <c r="E158" s="294" t="s">
        <v>2</v>
      </c>
      <c r="F158" s="295">
        <v>10</v>
      </c>
      <c r="G158" s="296" t="s">
        <v>269</v>
      </c>
      <c r="H158" s="293">
        <v>5.8</v>
      </c>
      <c r="I158" s="293">
        <f t="shared" si="22"/>
        <v>1.0900126441500162</v>
      </c>
      <c r="J158" s="293">
        <v>6.322073336070094</v>
      </c>
      <c r="K158" s="275">
        <f t="shared" si="19"/>
        <v>6.322073336070094</v>
      </c>
      <c r="L158" s="275">
        <f t="shared" si="20"/>
        <v>6.322073336070094</v>
      </c>
      <c r="N158" s="334">
        <v>6.0789166692981675</v>
      </c>
      <c r="O158" s="332">
        <f t="shared" si="21"/>
        <v>6.322073336070094</v>
      </c>
      <c r="P158" s="360"/>
      <c r="Q158" s="360"/>
    </row>
    <row r="159" spans="2:18" s="8" customFormat="1" ht="16.2" customHeight="1">
      <c r="B159" s="289">
        <v>113330090</v>
      </c>
      <c r="C159" s="307" t="s">
        <v>365</v>
      </c>
      <c r="D159" s="294" t="s">
        <v>92</v>
      </c>
      <c r="E159" s="294" t="s">
        <v>10</v>
      </c>
      <c r="F159" s="295">
        <v>10</v>
      </c>
      <c r="G159" s="293" t="s">
        <v>269</v>
      </c>
      <c r="H159" s="293">
        <v>5.8</v>
      </c>
      <c r="I159" s="293">
        <f t="shared" si="22"/>
        <v>1.190770115458001</v>
      </c>
      <c r="J159" s="293">
        <v>6.9064666696564059</v>
      </c>
      <c r="K159" s="275">
        <f t="shared" si="19"/>
        <v>6.9064666696564059</v>
      </c>
      <c r="L159" s="275">
        <f t="shared" si="20"/>
        <v>6.9064666696564059</v>
      </c>
      <c r="N159" s="334">
        <v>6.6408333362080825</v>
      </c>
      <c r="O159" s="332">
        <f t="shared" si="21"/>
        <v>6.9064666696564059</v>
      </c>
      <c r="P159" s="360"/>
      <c r="Q159" s="360"/>
    </row>
    <row r="160" spans="2:18" s="8" customFormat="1" ht="16.2" customHeight="1">
      <c r="B160" s="289">
        <v>113330100</v>
      </c>
      <c r="C160" s="307" t="s">
        <v>365</v>
      </c>
      <c r="D160" s="294" t="s">
        <v>92</v>
      </c>
      <c r="E160" s="294" t="s">
        <v>14</v>
      </c>
      <c r="F160" s="295">
        <v>10</v>
      </c>
      <c r="G160" s="293" t="s">
        <v>269</v>
      </c>
      <c r="H160" s="293">
        <v>5.8</v>
      </c>
      <c r="I160" s="293">
        <f t="shared" si="22"/>
        <v>1.190770115458001</v>
      </c>
      <c r="J160" s="293">
        <v>6.9064666696564059</v>
      </c>
      <c r="K160" s="275">
        <f t="shared" si="19"/>
        <v>6.9064666696564059</v>
      </c>
      <c r="L160" s="275">
        <f t="shared" si="20"/>
        <v>6.9064666696564059</v>
      </c>
      <c r="N160" s="334">
        <v>6.6408333362080825</v>
      </c>
      <c r="O160" s="332">
        <f t="shared" si="21"/>
        <v>6.9064666696564059</v>
      </c>
      <c r="P160" s="360"/>
      <c r="Q160" s="360"/>
    </row>
    <row r="161" spans="2:18" s="8" customFormat="1" ht="16.2" customHeight="1">
      <c r="B161" s="289">
        <v>113330110</v>
      </c>
      <c r="C161" s="307" t="s">
        <v>365</v>
      </c>
      <c r="D161" s="294" t="s">
        <v>92</v>
      </c>
      <c r="E161" s="294" t="s">
        <v>169</v>
      </c>
      <c r="F161" s="295">
        <v>10</v>
      </c>
      <c r="G161" s="293" t="s">
        <v>269</v>
      </c>
      <c r="H161" s="293">
        <v>5.8</v>
      </c>
      <c r="I161" s="293">
        <f t="shared" si="22"/>
        <v>1.190770115458001</v>
      </c>
      <c r="J161" s="293">
        <v>6.9064666696564059</v>
      </c>
      <c r="K161" s="275">
        <f t="shared" si="19"/>
        <v>6.9064666696564059</v>
      </c>
      <c r="L161" s="275">
        <f t="shared" si="20"/>
        <v>6.9064666696564059</v>
      </c>
      <c r="N161" s="334">
        <v>6.6408333362080825</v>
      </c>
      <c r="O161" s="332">
        <f t="shared" si="21"/>
        <v>6.9064666696564059</v>
      </c>
      <c r="P161" s="360"/>
      <c r="Q161" s="360"/>
    </row>
    <row r="162" spans="2:18" s="8" customFormat="1" ht="16.2" customHeight="1">
      <c r="B162" s="289">
        <v>113330140</v>
      </c>
      <c r="C162" s="307" t="s">
        <v>365</v>
      </c>
      <c r="D162" s="294" t="s">
        <v>92</v>
      </c>
      <c r="E162" s="294" t="s">
        <v>0</v>
      </c>
      <c r="F162" s="295">
        <v>10</v>
      </c>
      <c r="G162" s="293" t="s">
        <v>269</v>
      </c>
      <c r="H162" s="293">
        <v>5.8</v>
      </c>
      <c r="I162" s="293">
        <f t="shared" si="22"/>
        <v>1.190770115458001</v>
      </c>
      <c r="J162" s="293">
        <v>6.9064666696564059</v>
      </c>
      <c r="K162" s="275">
        <f t="shared" si="19"/>
        <v>6.9064666696564059</v>
      </c>
      <c r="L162" s="275">
        <f t="shared" si="20"/>
        <v>6.9064666696564059</v>
      </c>
      <c r="N162" s="334">
        <v>6.6408333362080825</v>
      </c>
      <c r="O162" s="332">
        <f t="shared" si="21"/>
        <v>6.9064666696564059</v>
      </c>
      <c r="P162" s="360"/>
      <c r="Q162" s="360"/>
    </row>
    <row r="163" spans="2:18" s="8" customFormat="1" ht="16.2" customHeight="1">
      <c r="B163" s="289">
        <v>113330270</v>
      </c>
      <c r="C163" s="307" t="s">
        <v>365</v>
      </c>
      <c r="D163" s="294" t="s">
        <v>92</v>
      </c>
      <c r="E163" s="294" t="s">
        <v>83</v>
      </c>
      <c r="F163" s="295">
        <v>10</v>
      </c>
      <c r="G163" s="293" t="s">
        <v>269</v>
      </c>
      <c r="H163" s="293">
        <v>5.8</v>
      </c>
      <c r="I163" s="293">
        <f t="shared" si="22"/>
        <v>1.190770115458001</v>
      </c>
      <c r="J163" s="293">
        <v>6.9064666696564059</v>
      </c>
      <c r="K163" s="275">
        <f t="shared" si="19"/>
        <v>6.9064666696564059</v>
      </c>
      <c r="L163" s="275">
        <f t="shared" si="20"/>
        <v>6.9064666696564059</v>
      </c>
      <c r="N163" s="334">
        <v>6.6408333362080825</v>
      </c>
      <c r="O163" s="332">
        <f t="shared" si="21"/>
        <v>6.9064666696564059</v>
      </c>
      <c r="P163" s="360"/>
      <c r="Q163" s="360"/>
    </row>
    <row r="164" spans="2:18" s="8" customFormat="1" ht="16.2" customHeight="1">
      <c r="B164" s="289">
        <v>113330280</v>
      </c>
      <c r="C164" s="307" t="s">
        <v>365</v>
      </c>
      <c r="D164" s="294" t="s">
        <v>92</v>
      </c>
      <c r="E164" s="294" t="s">
        <v>244</v>
      </c>
      <c r="F164" s="295">
        <v>10</v>
      </c>
      <c r="G164" s="293" t="s">
        <v>269</v>
      </c>
      <c r="H164" s="293">
        <v>5.8</v>
      </c>
      <c r="I164" s="293">
        <f t="shared" si="22"/>
        <v>1.257453241923649</v>
      </c>
      <c r="J164" s="293">
        <v>7.2932288031571639</v>
      </c>
      <c r="K164" s="275">
        <f t="shared" si="19"/>
        <v>7.2932288031571639</v>
      </c>
      <c r="L164" s="275">
        <f t="shared" si="20"/>
        <v>7.2932288031571639</v>
      </c>
      <c r="N164" s="334">
        <v>7.0127200030357342</v>
      </c>
      <c r="O164" s="332">
        <f t="shared" si="21"/>
        <v>7.2932288031571639</v>
      </c>
      <c r="P164" s="360"/>
      <c r="Q164" s="360"/>
    </row>
    <row r="165" spans="2:18" s="8" customFormat="1" ht="16.2" customHeight="1">
      <c r="B165" s="345">
        <v>113330070</v>
      </c>
      <c r="C165" s="344" t="s">
        <v>365</v>
      </c>
      <c r="D165" s="343" t="s">
        <v>92</v>
      </c>
      <c r="E165" s="342" t="s">
        <v>2539</v>
      </c>
      <c r="F165" s="341">
        <v>10</v>
      </c>
      <c r="G165" s="340" t="s">
        <v>7</v>
      </c>
      <c r="H165" s="339">
        <v>5.8</v>
      </c>
      <c r="I165" s="293">
        <f t="shared" si="22"/>
        <v>1.6540290743440018</v>
      </c>
      <c r="J165" s="355">
        <v>9.5933686311952098</v>
      </c>
      <c r="K165" s="275">
        <f t="shared" ref="K165:K166" si="25">J165</f>
        <v>9.5933686311952098</v>
      </c>
      <c r="L165" s="275">
        <f t="shared" ref="L165:L166" si="26">+J165-K165*$B$2</f>
        <v>9.5933686311952098</v>
      </c>
      <c r="N165" s="334"/>
      <c r="O165" s="332"/>
      <c r="P165" s="360"/>
      <c r="Q165" s="360"/>
    </row>
    <row r="166" spans="2:18" s="8" customFormat="1" ht="16.2" customHeight="1">
      <c r="B166" s="289">
        <v>113330370</v>
      </c>
      <c r="C166" s="307" t="s">
        <v>2711</v>
      </c>
      <c r="D166" s="294" t="s">
        <v>92</v>
      </c>
      <c r="E166" s="294" t="s">
        <v>361</v>
      </c>
      <c r="F166" s="295">
        <v>10</v>
      </c>
      <c r="G166" s="293" t="s">
        <v>7</v>
      </c>
      <c r="H166" s="293">
        <v>5.8</v>
      </c>
      <c r="I166" s="293">
        <f t="shared" si="22"/>
        <v>1.2946001025510447</v>
      </c>
      <c r="J166" s="293">
        <v>7.5086805947960586</v>
      </c>
      <c r="K166" s="275">
        <f t="shared" si="25"/>
        <v>7.5086805947960586</v>
      </c>
      <c r="L166" s="275">
        <f t="shared" si="26"/>
        <v>7.5086805947960586</v>
      </c>
      <c r="N166" s="334">
        <v>7.2198851873039027</v>
      </c>
      <c r="O166" s="332">
        <f t="shared" si="21"/>
        <v>7.5086805947960586</v>
      </c>
      <c r="P166" s="360"/>
      <c r="Q166" s="360"/>
    </row>
    <row r="167" spans="2:18" s="8" customFormat="1" ht="16.2" customHeight="1">
      <c r="B167" s="289">
        <v>113330360</v>
      </c>
      <c r="C167" s="307" t="s">
        <v>365</v>
      </c>
      <c r="D167" s="294" t="s">
        <v>92</v>
      </c>
      <c r="E167" s="294" t="s">
        <v>2574</v>
      </c>
      <c r="F167" s="295">
        <v>10</v>
      </c>
      <c r="G167" s="293" t="s">
        <v>7</v>
      </c>
      <c r="H167" s="293">
        <v>5.8</v>
      </c>
      <c r="I167" s="293">
        <f t="shared" si="22"/>
        <v>1.3824411971478985</v>
      </c>
      <c r="J167" s="293">
        <v>8.0181589434578111</v>
      </c>
      <c r="K167" s="275">
        <f t="shared" si="19"/>
        <v>8.0181589434578111</v>
      </c>
      <c r="L167" s="275">
        <f t="shared" si="20"/>
        <v>8.0181589434578111</v>
      </c>
      <c r="N167" s="334">
        <v>7.7097682148632805</v>
      </c>
      <c r="O167" s="332">
        <f t="shared" si="21"/>
        <v>8.0181589434578111</v>
      </c>
      <c r="P167" s="360"/>
      <c r="Q167" s="360"/>
    </row>
    <row r="168" spans="2:18" s="8" customFormat="1" ht="16.2" customHeight="1">
      <c r="B168" s="289">
        <v>113330390</v>
      </c>
      <c r="C168" s="307" t="s">
        <v>365</v>
      </c>
      <c r="D168" s="294" t="s">
        <v>92</v>
      </c>
      <c r="E168" s="294" t="s">
        <v>2503</v>
      </c>
      <c r="F168" s="295">
        <v>10</v>
      </c>
      <c r="G168" s="293" t="s">
        <v>7</v>
      </c>
      <c r="H168" s="293">
        <v>5.8</v>
      </c>
      <c r="I168" s="293">
        <f t="shared" si="22"/>
        <v>1.4033183500252642</v>
      </c>
      <c r="J168" s="293">
        <v>8.1392464301465317</v>
      </c>
      <c r="K168" s="275">
        <f t="shared" si="19"/>
        <v>8.1392464301465317</v>
      </c>
      <c r="L168" s="275">
        <f t="shared" si="20"/>
        <v>8.1392464301465317</v>
      </c>
      <c r="N168" s="334">
        <v>7.8261984905255115</v>
      </c>
      <c r="O168" s="332">
        <f t="shared" si="21"/>
        <v>8.1392464301465317</v>
      </c>
      <c r="P168" s="360"/>
      <c r="Q168" s="360"/>
    </row>
    <row r="169" spans="2:18" s="8" customFormat="1" ht="16.2" customHeight="1">
      <c r="B169" s="295">
        <v>113330240</v>
      </c>
      <c r="C169" s="307" t="s">
        <v>365</v>
      </c>
      <c r="D169" s="294" t="s">
        <v>92</v>
      </c>
      <c r="E169" s="294" t="s">
        <v>2506</v>
      </c>
      <c r="F169" s="295">
        <v>10</v>
      </c>
      <c r="G169" s="296" t="s">
        <v>7</v>
      </c>
      <c r="H169" s="293">
        <v>5.8</v>
      </c>
      <c r="I169" s="293">
        <f t="shared" si="22"/>
        <v>1.507539110101334</v>
      </c>
      <c r="J169" s="293">
        <v>8.7437268385877367</v>
      </c>
      <c r="K169" s="275">
        <f t="shared" si="19"/>
        <v>8.7437268385877367</v>
      </c>
      <c r="L169" s="275">
        <f t="shared" si="20"/>
        <v>8.7437268385877367</v>
      </c>
      <c r="N169" s="334">
        <v>8.4074296524882079</v>
      </c>
      <c r="O169" s="332">
        <f t="shared" si="21"/>
        <v>8.7437268385877367</v>
      </c>
      <c r="P169" s="360"/>
      <c r="Q169" s="360"/>
    </row>
    <row r="170" spans="2:18" s="8" customFormat="1" ht="16.2" customHeight="1">
      <c r="B170" s="295">
        <v>113330180</v>
      </c>
      <c r="C170" s="307" t="s">
        <v>365</v>
      </c>
      <c r="D170" s="294" t="s">
        <v>92</v>
      </c>
      <c r="E170" s="294" t="s">
        <v>287</v>
      </c>
      <c r="F170" s="295">
        <v>10</v>
      </c>
      <c r="G170" s="296" t="s">
        <v>7</v>
      </c>
      <c r="H170" s="293">
        <v>5.8</v>
      </c>
      <c r="I170" s="293">
        <f t="shared" si="22"/>
        <v>1.6893349176466366</v>
      </c>
      <c r="J170" s="293">
        <v>9.7981425223504921</v>
      </c>
      <c r="K170" s="275">
        <f t="shared" si="19"/>
        <v>9.7981425223504921</v>
      </c>
      <c r="L170" s="275">
        <f t="shared" si="20"/>
        <v>9.7981425223504921</v>
      </c>
      <c r="N170" s="334">
        <v>6.0789166692981675</v>
      </c>
      <c r="O170" s="332">
        <f t="shared" si="21"/>
        <v>6.322073336070094</v>
      </c>
      <c r="P170" s="360"/>
      <c r="Q170" s="360"/>
      <c r="R170" s="353"/>
    </row>
    <row r="171" spans="2:18" s="8" customFormat="1" ht="16.2" customHeight="1">
      <c r="B171" s="295">
        <v>113330410</v>
      </c>
      <c r="C171" s="307" t="s">
        <v>365</v>
      </c>
      <c r="D171" s="294" t="s">
        <v>92</v>
      </c>
      <c r="E171" s="294" t="s">
        <v>2540</v>
      </c>
      <c r="F171" s="295">
        <v>10</v>
      </c>
      <c r="G171" s="296" t="s">
        <v>7</v>
      </c>
      <c r="H171" s="293">
        <v>5.8</v>
      </c>
      <c r="I171" s="293">
        <f t="shared" si="22"/>
        <v>1.5280770602243003</v>
      </c>
      <c r="J171" s="293">
        <v>8.8628469493009412</v>
      </c>
      <c r="K171" s="275">
        <f t="shared" si="19"/>
        <v>8.8628469493009412</v>
      </c>
      <c r="L171" s="275">
        <f t="shared" si="20"/>
        <v>8.8628469493009412</v>
      </c>
      <c r="N171" s="334">
        <v>8.5219682204816731</v>
      </c>
      <c r="O171" s="332">
        <f t="shared" si="21"/>
        <v>8.8628469493009412</v>
      </c>
      <c r="P171" s="360"/>
      <c r="Q171" s="360"/>
    </row>
    <row r="172" spans="2:18" s="8" customFormat="1" ht="16.2" customHeight="1">
      <c r="B172" s="295">
        <v>113330520</v>
      </c>
      <c r="C172" s="307" t="s">
        <v>365</v>
      </c>
      <c r="D172" s="294" t="s">
        <v>17</v>
      </c>
      <c r="E172" s="294" t="s">
        <v>2767</v>
      </c>
      <c r="F172" s="295">
        <v>10</v>
      </c>
      <c r="G172" s="296" t="s">
        <v>7</v>
      </c>
      <c r="H172" s="293">
        <v>5.8</v>
      </c>
      <c r="I172" s="293">
        <f t="shared" si="22"/>
        <v>1.541529311922804</v>
      </c>
      <c r="J172" s="293">
        <v>8.9408700091522633</v>
      </c>
      <c r="K172" s="275">
        <f t="shared" si="19"/>
        <v>8.9408700091522633</v>
      </c>
      <c r="L172" s="275">
        <f t="shared" si="20"/>
        <v>8.9408700091522633</v>
      </c>
      <c r="N172" s="334">
        <v>8.5969903934156378</v>
      </c>
      <c r="O172" s="332">
        <f t="shared" si="21"/>
        <v>8.9408700091522633</v>
      </c>
      <c r="P172" s="360"/>
      <c r="Q172" s="360"/>
    </row>
    <row r="173" spans="2:18" s="8" customFormat="1" ht="16.2" customHeight="1">
      <c r="B173" s="299">
        <v>113330050</v>
      </c>
      <c r="C173" s="307" t="s">
        <v>365</v>
      </c>
      <c r="D173" s="294" t="s">
        <v>327</v>
      </c>
      <c r="E173" s="294" t="s">
        <v>2994</v>
      </c>
      <c r="F173" s="295">
        <v>10</v>
      </c>
      <c r="G173" s="296" t="s">
        <v>7</v>
      </c>
      <c r="H173" s="293">
        <v>5.8</v>
      </c>
      <c r="I173" s="293">
        <f t="shared" si="22"/>
        <v>1.4158344827586209</v>
      </c>
      <c r="J173" s="293">
        <v>8.2118400000000005</v>
      </c>
      <c r="K173" s="275">
        <f t="shared" si="19"/>
        <v>8.2118400000000005</v>
      </c>
      <c r="L173" s="275">
        <f t="shared" si="20"/>
        <v>8.2118400000000005</v>
      </c>
      <c r="N173" s="334">
        <v>7.8959999999999999</v>
      </c>
      <c r="O173" s="332">
        <f t="shared" si="21"/>
        <v>8.2118400000000005</v>
      </c>
      <c r="P173" s="360"/>
      <c r="Q173" s="360"/>
    </row>
    <row r="174" spans="2:18" s="8" customFormat="1" ht="16.2" customHeight="1">
      <c r="B174" s="295">
        <v>113421000</v>
      </c>
      <c r="C174" s="307" t="s">
        <v>366</v>
      </c>
      <c r="D174" s="294" t="s">
        <v>4</v>
      </c>
      <c r="E174" s="294" t="s">
        <v>268</v>
      </c>
      <c r="F174" s="295">
        <v>10</v>
      </c>
      <c r="G174" s="296" t="s">
        <v>269</v>
      </c>
      <c r="H174" s="293">
        <v>5.8</v>
      </c>
      <c r="I174" s="293">
        <f t="shared" si="22"/>
        <v>1.3429582524963684</v>
      </c>
      <c r="J174" s="293">
        <v>7.7891578644789359</v>
      </c>
      <c r="K174" s="275">
        <f t="shared" si="19"/>
        <v>7.7891578644789359</v>
      </c>
      <c r="L174" s="275">
        <f t="shared" si="20"/>
        <v>7.7891578644789359</v>
      </c>
      <c r="N174" s="334">
        <v>7.4895748696912845</v>
      </c>
      <c r="O174" s="332">
        <f t="shared" si="21"/>
        <v>7.7891578644789359</v>
      </c>
      <c r="P174" s="360"/>
      <c r="Q174" s="360"/>
    </row>
    <row r="175" spans="2:18" s="8" customFormat="1" ht="16.2" customHeight="1">
      <c r="B175" s="295">
        <v>113422000</v>
      </c>
      <c r="C175" s="307" t="s">
        <v>366</v>
      </c>
      <c r="D175" s="294" t="s">
        <v>1</v>
      </c>
      <c r="E175" s="294" t="s">
        <v>268</v>
      </c>
      <c r="F175" s="295">
        <v>10</v>
      </c>
      <c r="G175" s="296" t="s">
        <v>269</v>
      </c>
      <c r="H175" s="293">
        <v>5.8</v>
      </c>
      <c r="I175" s="293">
        <f t="shared" si="22"/>
        <v>1.0849436451521739</v>
      </c>
      <c r="J175" s="293">
        <v>6.2926731418826085</v>
      </c>
      <c r="K175" s="275">
        <f t="shared" si="19"/>
        <v>6.2926731418826085</v>
      </c>
      <c r="L175" s="275">
        <f t="shared" si="20"/>
        <v>6.2926731418826085</v>
      </c>
      <c r="N175" s="334">
        <v>6.0506472518101999</v>
      </c>
      <c r="O175" s="332">
        <f t="shared" si="21"/>
        <v>6.2926731418826085</v>
      </c>
      <c r="P175" s="360"/>
      <c r="Q175" s="360"/>
    </row>
    <row r="176" spans="2:18" s="8" customFormat="1" ht="16.2" customHeight="1">
      <c r="B176" s="295">
        <v>113424010</v>
      </c>
      <c r="C176" s="307" t="s">
        <v>366</v>
      </c>
      <c r="D176" s="294" t="s">
        <v>91</v>
      </c>
      <c r="E176" s="294" t="s">
        <v>2</v>
      </c>
      <c r="F176" s="295">
        <v>10</v>
      </c>
      <c r="G176" s="296" t="s">
        <v>269</v>
      </c>
      <c r="H176" s="293">
        <v>5.8</v>
      </c>
      <c r="I176" s="293">
        <f t="shared" si="22"/>
        <v>1.5130028887167581</v>
      </c>
      <c r="J176" s="293">
        <v>8.7754167545571971</v>
      </c>
      <c r="K176" s="275">
        <f t="shared" si="19"/>
        <v>8.7754167545571971</v>
      </c>
      <c r="L176" s="275">
        <f t="shared" si="20"/>
        <v>8.7754167545571971</v>
      </c>
      <c r="N176" s="334">
        <v>8.4379007255357656</v>
      </c>
      <c r="O176" s="332">
        <f t="shared" si="21"/>
        <v>8.7754167545571971</v>
      </c>
      <c r="P176" s="360"/>
      <c r="Q176" s="360"/>
    </row>
    <row r="177" spans="2:18" s="8" customFormat="1" ht="16.2" customHeight="1">
      <c r="B177" s="295">
        <v>113423090</v>
      </c>
      <c r="C177" s="307" t="s">
        <v>366</v>
      </c>
      <c r="D177" s="294" t="s">
        <v>17</v>
      </c>
      <c r="E177" s="294" t="s">
        <v>10</v>
      </c>
      <c r="F177" s="295">
        <v>10</v>
      </c>
      <c r="G177" s="296" t="s">
        <v>269</v>
      </c>
      <c r="H177" s="293">
        <v>5.8</v>
      </c>
      <c r="I177" s="293">
        <f t="shared" si="22"/>
        <v>1.5584428520450921</v>
      </c>
      <c r="J177" s="293">
        <v>9.038968541861534</v>
      </c>
      <c r="K177" s="275">
        <f t="shared" si="19"/>
        <v>9.038968541861534</v>
      </c>
      <c r="L177" s="275">
        <f t="shared" si="20"/>
        <v>9.038968541861534</v>
      </c>
      <c r="N177" s="334">
        <v>8.69131590563609</v>
      </c>
      <c r="O177" s="332">
        <f t="shared" si="21"/>
        <v>9.038968541861534</v>
      </c>
      <c r="P177" s="360"/>
      <c r="Q177" s="360"/>
    </row>
    <row r="178" spans="2:18" s="8" customFormat="1" ht="16.2" customHeight="1">
      <c r="B178" s="289">
        <v>113424100</v>
      </c>
      <c r="C178" s="307" t="s">
        <v>366</v>
      </c>
      <c r="D178" s="294" t="s">
        <v>91</v>
      </c>
      <c r="E178" s="294" t="s">
        <v>14</v>
      </c>
      <c r="F178" s="295">
        <v>10</v>
      </c>
      <c r="G178" s="293" t="s">
        <v>269</v>
      </c>
      <c r="H178" s="293">
        <v>5.8</v>
      </c>
      <c r="I178" s="293">
        <f t="shared" si="22"/>
        <v>1.5130028887167581</v>
      </c>
      <c r="J178" s="293">
        <v>8.7754167545571971</v>
      </c>
      <c r="K178" s="275">
        <f t="shared" si="19"/>
        <v>8.7754167545571971</v>
      </c>
      <c r="L178" s="275">
        <f t="shared" si="20"/>
        <v>8.7754167545571971</v>
      </c>
      <c r="N178" s="334">
        <v>8.4379007255357656</v>
      </c>
      <c r="O178" s="332">
        <f t="shared" si="21"/>
        <v>8.7754167545571971</v>
      </c>
      <c r="P178" s="360"/>
      <c r="Q178" s="360"/>
    </row>
    <row r="179" spans="2:18" s="8" customFormat="1" ht="16.2" customHeight="1">
      <c r="B179" s="289">
        <v>113423110</v>
      </c>
      <c r="C179" s="307" t="s">
        <v>366</v>
      </c>
      <c r="D179" s="294" t="s">
        <v>17</v>
      </c>
      <c r="E179" s="294" t="s">
        <v>13</v>
      </c>
      <c r="F179" s="295">
        <v>10</v>
      </c>
      <c r="G179" s="293" t="s">
        <v>269</v>
      </c>
      <c r="H179" s="293">
        <v>5.8</v>
      </c>
      <c r="I179" s="293">
        <f t="shared" si="22"/>
        <v>1.5176715767166706</v>
      </c>
      <c r="J179" s="293">
        <v>8.8024951449566888</v>
      </c>
      <c r="K179" s="275">
        <f t="shared" si="19"/>
        <v>8.8024951449566888</v>
      </c>
      <c r="L179" s="275">
        <f t="shared" si="20"/>
        <v>8.8024951449566888</v>
      </c>
      <c r="N179" s="334">
        <v>8.463937639381431</v>
      </c>
      <c r="O179" s="332">
        <f t="shared" si="21"/>
        <v>8.8024951449566888</v>
      </c>
      <c r="P179" s="360"/>
      <c r="Q179" s="360"/>
    </row>
    <row r="180" spans="2:18" s="8" customFormat="1" ht="16.2" customHeight="1">
      <c r="B180" s="289">
        <v>113422140</v>
      </c>
      <c r="C180" s="307" t="s">
        <v>366</v>
      </c>
      <c r="D180" s="294" t="s">
        <v>1</v>
      </c>
      <c r="E180" s="294" t="s">
        <v>0</v>
      </c>
      <c r="F180" s="295">
        <v>10</v>
      </c>
      <c r="G180" s="293" t="s">
        <v>269</v>
      </c>
      <c r="H180" s="293">
        <v>5.8</v>
      </c>
      <c r="I180" s="293">
        <f t="shared" si="22"/>
        <v>1.0777709744889556</v>
      </c>
      <c r="J180" s="293">
        <v>6.2510716520359422</v>
      </c>
      <c r="K180" s="275">
        <f t="shared" si="19"/>
        <v>6.2510716520359422</v>
      </c>
      <c r="L180" s="275">
        <f t="shared" si="20"/>
        <v>6.2510716520359422</v>
      </c>
      <c r="N180" s="334">
        <v>6.0106458192653287</v>
      </c>
      <c r="O180" s="332">
        <f t="shared" si="21"/>
        <v>6.2510716520359422</v>
      </c>
      <c r="P180" s="360"/>
      <c r="Q180" s="360"/>
    </row>
    <row r="181" spans="2:18" s="8" customFormat="1" ht="16.2" customHeight="1">
      <c r="B181" s="289">
        <v>113424270</v>
      </c>
      <c r="C181" s="307" t="s">
        <v>366</v>
      </c>
      <c r="D181" s="294" t="s">
        <v>91</v>
      </c>
      <c r="E181" s="294" t="s">
        <v>83</v>
      </c>
      <c r="F181" s="295">
        <v>10</v>
      </c>
      <c r="G181" s="293" t="s">
        <v>269</v>
      </c>
      <c r="H181" s="293">
        <v>5.8</v>
      </c>
      <c r="I181" s="293">
        <f t="shared" si="22"/>
        <v>1.5585878423556492</v>
      </c>
      <c r="J181" s="293">
        <v>9.0398094856627651</v>
      </c>
      <c r="K181" s="275">
        <f t="shared" si="19"/>
        <v>9.0398094856627651</v>
      </c>
      <c r="L181" s="275">
        <f t="shared" si="20"/>
        <v>9.0398094856627651</v>
      </c>
      <c r="N181" s="334">
        <v>8.6921245054449656</v>
      </c>
      <c r="O181" s="332">
        <f t="shared" si="21"/>
        <v>9.0398094856627651</v>
      </c>
      <c r="P181" s="360"/>
      <c r="Q181" s="360"/>
    </row>
    <row r="182" spans="2:18" s="8" customFormat="1" ht="16.2" customHeight="1">
      <c r="B182" s="289">
        <v>113425280</v>
      </c>
      <c r="C182" s="307" t="s">
        <v>366</v>
      </c>
      <c r="D182" s="294" t="s">
        <v>327</v>
      </c>
      <c r="E182" s="294" t="s">
        <v>244</v>
      </c>
      <c r="F182" s="295">
        <v>10</v>
      </c>
      <c r="G182" s="293" t="s">
        <v>269</v>
      </c>
      <c r="H182" s="293">
        <v>5.8</v>
      </c>
      <c r="I182" s="293">
        <f t="shared" si="22"/>
        <v>1.74284848854546</v>
      </c>
      <c r="J182" s="293">
        <v>10.108521233563668</v>
      </c>
      <c r="K182" s="275">
        <f t="shared" si="19"/>
        <v>10.108521233563668</v>
      </c>
      <c r="L182" s="275">
        <f t="shared" si="20"/>
        <v>10.108521233563668</v>
      </c>
      <c r="N182" s="334">
        <v>9.7197319553496797</v>
      </c>
      <c r="O182" s="332">
        <f t="shared" si="21"/>
        <v>10.108521233563668</v>
      </c>
      <c r="P182" s="360"/>
      <c r="Q182" s="360"/>
    </row>
    <row r="183" spans="2:18" s="8" customFormat="1" ht="16.2" customHeight="1">
      <c r="B183" s="345">
        <v>113425070</v>
      </c>
      <c r="C183" s="344" t="s">
        <v>366</v>
      </c>
      <c r="D183" s="343" t="s">
        <v>327</v>
      </c>
      <c r="E183" s="342" t="s">
        <v>2539</v>
      </c>
      <c r="F183" s="341">
        <v>10</v>
      </c>
      <c r="G183" s="340" t="s">
        <v>7</v>
      </c>
      <c r="H183" s="339">
        <v>5.8</v>
      </c>
      <c r="I183" s="293">
        <f t="shared" si="22"/>
        <v>2.040426926541937</v>
      </c>
      <c r="J183" s="355">
        <v>11.834476173943235</v>
      </c>
      <c r="K183" s="275">
        <f t="shared" ref="K183" si="27">J183</f>
        <v>11.834476173943235</v>
      </c>
      <c r="L183" s="275">
        <f t="shared" ref="L183" si="28">+J183-K183*$B$2</f>
        <v>11.834476173943235</v>
      </c>
      <c r="N183" s="334"/>
      <c r="O183" s="332"/>
      <c r="P183" s="360"/>
      <c r="Q183" s="360"/>
    </row>
    <row r="184" spans="2:18" s="8" customFormat="1" ht="16.2" customHeight="1">
      <c r="B184" s="289">
        <v>113421370</v>
      </c>
      <c r="C184" s="307" t="s">
        <v>2712</v>
      </c>
      <c r="D184" s="294" t="s">
        <v>1</v>
      </c>
      <c r="E184" s="294" t="s">
        <v>361</v>
      </c>
      <c r="F184" s="295">
        <v>10</v>
      </c>
      <c r="G184" s="293" t="s">
        <v>7</v>
      </c>
      <c r="H184" s="293">
        <v>5.8</v>
      </c>
      <c r="I184" s="293">
        <f t="shared" si="22"/>
        <v>2.6122706775424467</v>
      </c>
      <c r="J184" s="293">
        <v>15.151169929746191</v>
      </c>
      <c r="K184" s="275">
        <f t="shared" si="19"/>
        <v>15.151169929746191</v>
      </c>
      <c r="L184" s="275">
        <f t="shared" si="20"/>
        <v>15.151169929746191</v>
      </c>
      <c r="N184" s="334">
        <v>14.568432624755951</v>
      </c>
      <c r="O184" s="332">
        <f t="shared" si="21"/>
        <v>15.151169929746191</v>
      </c>
      <c r="P184" s="360"/>
      <c r="Q184" s="360"/>
    </row>
    <row r="185" spans="2:18" s="8" customFormat="1" ht="16.2" customHeight="1">
      <c r="B185" s="289">
        <v>113424360</v>
      </c>
      <c r="C185" s="307" t="s">
        <v>366</v>
      </c>
      <c r="D185" s="294" t="s">
        <v>91</v>
      </c>
      <c r="E185" s="294" t="s">
        <v>2574</v>
      </c>
      <c r="F185" s="295">
        <v>10</v>
      </c>
      <c r="G185" s="293" t="s">
        <v>7</v>
      </c>
      <c r="H185" s="293">
        <v>5.8</v>
      </c>
      <c r="I185" s="293">
        <f t="shared" si="22"/>
        <v>2.5402973022531632</v>
      </c>
      <c r="J185" s="293">
        <v>14.733724353068345</v>
      </c>
      <c r="K185" s="275">
        <f t="shared" si="19"/>
        <v>14.733724353068345</v>
      </c>
      <c r="L185" s="275">
        <f t="shared" si="20"/>
        <v>14.733724353068345</v>
      </c>
      <c r="N185" s="334">
        <v>14.1670426471811</v>
      </c>
      <c r="O185" s="332">
        <f t="shared" si="21"/>
        <v>14.733724353068345</v>
      </c>
      <c r="P185" s="360"/>
      <c r="Q185" s="360"/>
    </row>
    <row r="186" spans="2:18" s="8" customFormat="1" ht="16.2" customHeight="1">
      <c r="B186" s="289">
        <v>113424390</v>
      </c>
      <c r="C186" s="307" t="s">
        <v>366</v>
      </c>
      <c r="D186" s="294" t="s">
        <v>91</v>
      </c>
      <c r="E186" s="294" t="s">
        <v>2503</v>
      </c>
      <c r="F186" s="295">
        <v>10</v>
      </c>
      <c r="G186" s="293" t="s">
        <v>7</v>
      </c>
      <c r="H186" s="293">
        <v>5.8</v>
      </c>
      <c r="I186" s="293">
        <f t="shared" si="22"/>
        <v>2.4950770100285187</v>
      </c>
      <c r="J186" s="293">
        <v>14.471446658165407</v>
      </c>
      <c r="K186" s="275">
        <f t="shared" si="19"/>
        <v>14.471446658165407</v>
      </c>
      <c r="L186" s="275">
        <f t="shared" si="20"/>
        <v>14.471446658165407</v>
      </c>
      <c r="N186" s="334">
        <v>13.914852555928276</v>
      </c>
      <c r="O186" s="332">
        <f t="shared" si="21"/>
        <v>14.471446658165407</v>
      </c>
      <c r="P186" s="360"/>
      <c r="Q186" s="360"/>
    </row>
    <row r="187" spans="2:18" s="8" customFormat="1" ht="16.2" customHeight="1">
      <c r="B187" s="289">
        <v>113422240</v>
      </c>
      <c r="C187" s="307" t="s">
        <v>366</v>
      </c>
      <c r="D187" s="294" t="s">
        <v>1</v>
      </c>
      <c r="E187" s="294" t="s">
        <v>2506</v>
      </c>
      <c r="F187" s="295">
        <v>10</v>
      </c>
      <c r="G187" s="293" t="s">
        <v>7</v>
      </c>
      <c r="H187" s="293">
        <v>5.8</v>
      </c>
      <c r="I187" s="293">
        <f t="shared" si="22"/>
        <v>1.3845588724011726</v>
      </c>
      <c r="J187" s="293">
        <v>8.0304414599268004</v>
      </c>
      <c r="K187" s="275">
        <f t="shared" si="19"/>
        <v>8.0304414599268004</v>
      </c>
      <c r="L187" s="275">
        <f t="shared" si="20"/>
        <v>8.0304414599268004</v>
      </c>
      <c r="N187" s="334">
        <v>7.7215783268526925</v>
      </c>
      <c r="O187" s="332">
        <f t="shared" si="21"/>
        <v>8.0304414599268004</v>
      </c>
      <c r="P187" s="360"/>
      <c r="Q187" s="360"/>
    </row>
    <row r="188" spans="2:18" s="8" customFormat="1" ht="16.2" customHeight="1">
      <c r="B188" s="295">
        <v>113424180</v>
      </c>
      <c r="C188" s="307" t="s">
        <v>366</v>
      </c>
      <c r="D188" s="294" t="s">
        <v>80</v>
      </c>
      <c r="E188" s="294" t="s">
        <v>287</v>
      </c>
      <c r="F188" s="295">
        <v>10</v>
      </c>
      <c r="G188" s="296" t="s">
        <v>7</v>
      </c>
      <c r="H188" s="293">
        <v>5.8</v>
      </c>
      <c r="I188" s="293">
        <f t="shared" si="22"/>
        <v>2.1205863954577699</v>
      </c>
      <c r="J188" s="293">
        <v>12.299401093655066</v>
      </c>
      <c r="K188" s="275">
        <f t="shared" si="19"/>
        <v>12.299401093655066</v>
      </c>
      <c r="L188" s="275">
        <f t="shared" si="20"/>
        <v>12.299401093655066</v>
      </c>
      <c r="N188" s="334">
        <v>8.6814509879678621</v>
      </c>
      <c r="O188" s="332">
        <f t="shared" si="21"/>
        <v>9.0287090274865776</v>
      </c>
      <c r="P188" s="360"/>
      <c r="Q188" s="360"/>
      <c r="R188" s="353"/>
    </row>
    <row r="189" spans="2:18" s="8" customFormat="1" ht="16.2" customHeight="1">
      <c r="B189" s="295">
        <v>113425410</v>
      </c>
      <c r="C189" s="307" t="s">
        <v>366</v>
      </c>
      <c r="D189" s="294" t="s">
        <v>327</v>
      </c>
      <c r="E189" s="294" t="s">
        <v>2540</v>
      </c>
      <c r="F189" s="295">
        <v>10</v>
      </c>
      <c r="G189" s="296" t="s">
        <v>7</v>
      </c>
      <c r="H189" s="293">
        <v>5.8</v>
      </c>
      <c r="I189" s="293">
        <f t="shared" si="22"/>
        <v>2.2792300936943133</v>
      </c>
      <c r="J189" s="293">
        <v>13.219534543427017</v>
      </c>
      <c r="K189" s="275">
        <f t="shared" si="19"/>
        <v>13.219534543427017</v>
      </c>
      <c r="L189" s="275">
        <f t="shared" si="20"/>
        <v>13.219534543427017</v>
      </c>
      <c r="N189" s="334">
        <v>12.711090907141362</v>
      </c>
      <c r="O189" s="332">
        <f t="shared" si="21"/>
        <v>13.219534543427017</v>
      </c>
      <c r="P189" s="360"/>
      <c r="Q189" s="360"/>
    </row>
    <row r="190" spans="2:18" s="8" customFormat="1" ht="16.2" customHeight="1">
      <c r="B190" s="295">
        <v>113423520</v>
      </c>
      <c r="C190" s="307" t="s">
        <v>366</v>
      </c>
      <c r="D190" s="294" t="s">
        <v>17</v>
      </c>
      <c r="E190" s="294" t="s">
        <v>2767</v>
      </c>
      <c r="F190" s="295">
        <v>10</v>
      </c>
      <c r="G190" s="296" t="s">
        <v>7</v>
      </c>
      <c r="H190" s="293">
        <v>5.8</v>
      </c>
      <c r="I190" s="293">
        <f t="shared" si="22"/>
        <v>2.1262775731857531</v>
      </c>
      <c r="J190" s="293">
        <v>12.332409924477368</v>
      </c>
      <c r="K190" s="275">
        <f t="shared" si="19"/>
        <v>12.332409924477368</v>
      </c>
      <c r="L190" s="275">
        <f t="shared" si="20"/>
        <v>12.332409924477368</v>
      </c>
      <c r="N190" s="334">
        <v>11.858086465843622</v>
      </c>
      <c r="O190" s="332">
        <f t="shared" si="21"/>
        <v>12.332409924477368</v>
      </c>
      <c r="P190" s="360"/>
      <c r="Q190" s="360"/>
    </row>
    <row r="191" spans="2:18" s="8" customFormat="1" ht="16.2" customHeight="1">
      <c r="B191" s="297">
        <v>113425050</v>
      </c>
      <c r="C191" s="308" t="s">
        <v>3003</v>
      </c>
      <c r="D191" s="294" t="s">
        <v>327</v>
      </c>
      <c r="E191" s="294" t="s">
        <v>2994</v>
      </c>
      <c r="F191" s="295">
        <v>10</v>
      </c>
      <c r="G191" s="296" t="s">
        <v>7</v>
      </c>
      <c r="H191" s="293">
        <v>5.8</v>
      </c>
      <c r="I191" s="293">
        <f t="shared" si="22"/>
        <v>2.2404827586206899</v>
      </c>
      <c r="J191" s="293">
        <v>12.994800000000001</v>
      </c>
      <c r="K191" s="275">
        <f t="shared" si="19"/>
        <v>12.994800000000001</v>
      </c>
      <c r="L191" s="275">
        <f t="shared" si="20"/>
        <v>12.994800000000001</v>
      </c>
      <c r="N191" s="334">
        <v>12.495000000000001</v>
      </c>
      <c r="O191" s="332">
        <f t="shared" si="21"/>
        <v>12.994800000000001</v>
      </c>
      <c r="P191" s="360"/>
      <c r="Q191" s="360"/>
    </row>
    <row r="192" spans="2:18" s="8" customFormat="1" ht="16.2" customHeight="1">
      <c r="B192" s="295" t="s">
        <v>354</v>
      </c>
      <c r="C192" s="307" t="s">
        <v>2969</v>
      </c>
      <c r="D192" s="294" t="s">
        <v>4</v>
      </c>
      <c r="E192" s="294" t="s">
        <v>4</v>
      </c>
      <c r="F192" s="295">
        <v>1</v>
      </c>
      <c r="G192" s="296" t="s">
        <v>3036</v>
      </c>
      <c r="H192" s="293">
        <v>5.8</v>
      </c>
      <c r="I192" s="293">
        <f t="shared" si="22"/>
        <v>844.49416588281508</v>
      </c>
      <c r="J192" s="293">
        <v>4898.0661621203271</v>
      </c>
      <c r="K192" s="275">
        <f t="shared" si="19"/>
        <v>4898.0661621203271</v>
      </c>
      <c r="L192" s="275">
        <f t="shared" si="20"/>
        <v>4898.0661621203271</v>
      </c>
      <c r="N192" s="334">
        <v>4709.6790020387762</v>
      </c>
      <c r="O192" s="332">
        <f t="shared" si="21"/>
        <v>4898.0661621203271</v>
      </c>
      <c r="P192" s="360"/>
      <c r="Q192" s="360"/>
    </row>
    <row r="193" spans="2:18" s="8" customFormat="1" ht="16.2" customHeight="1">
      <c r="B193" s="295">
        <v>112501000</v>
      </c>
      <c r="C193" s="307" t="s">
        <v>2508</v>
      </c>
      <c r="D193" s="294" t="s">
        <v>4</v>
      </c>
      <c r="E193" s="294" t="s">
        <v>4</v>
      </c>
      <c r="F193" s="295">
        <v>1</v>
      </c>
      <c r="G193" s="296" t="s">
        <v>7</v>
      </c>
      <c r="H193" s="293">
        <v>5.8</v>
      </c>
      <c r="I193" s="293">
        <f t="shared" si="22"/>
        <v>7.2178988536992668</v>
      </c>
      <c r="J193" s="293">
        <v>41.863813351455747</v>
      </c>
      <c r="K193" s="275">
        <f t="shared" si="19"/>
        <v>41.863813351455747</v>
      </c>
      <c r="L193" s="275">
        <f t="shared" si="20"/>
        <v>41.863813351455747</v>
      </c>
      <c r="N193" s="334">
        <v>40.25366668409206</v>
      </c>
      <c r="O193" s="332">
        <f t="shared" si="21"/>
        <v>41.863813351455747</v>
      </c>
      <c r="P193" s="360"/>
      <c r="Q193" s="360"/>
    </row>
    <row r="194" spans="2:18" s="8" customFormat="1" ht="16.2" customHeight="1">
      <c r="B194" s="295">
        <v>112502000</v>
      </c>
      <c r="C194" s="307" t="s">
        <v>2508</v>
      </c>
      <c r="D194" s="294" t="s">
        <v>1</v>
      </c>
      <c r="E194" s="294" t="s">
        <v>1</v>
      </c>
      <c r="F194" s="295">
        <v>1</v>
      </c>
      <c r="G194" s="296" t="s">
        <v>7</v>
      </c>
      <c r="H194" s="293">
        <v>5.8</v>
      </c>
      <c r="I194" s="293">
        <f t="shared" si="22"/>
        <v>7.2178988536992668</v>
      </c>
      <c r="J194" s="293">
        <v>41.863813351455747</v>
      </c>
      <c r="K194" s="275">
        <f t="shared" si="19"/>
        <v>41.863813351455747</v>
      </c>
      <c r="L194" s="275">
        <f t="shared" si="20"/>
        <v>41.863813351455747</v>
      </c>
      <c r="N194" s="334">
        <v>40.25366668409206</v>
      </c>
      <c r="O194" s="332">
        <f t="shared" si="21"/>
        <v>41.863813351455747</v>
      </c>
      <c r="P194" s="360"/>
      <c r="Q194" s="360"/>
    </row>
    <row r="195" spans="2:18" s="8" customFormat="1" ht="16.2" customHeight="1">
      <c r="B195" s="295">
        <v>112504013</v>
      </c>
      <c r="C195" s="307" t="s">
        <v>2508</v>
      </c>
      <c r="D195" s="294" t="s">
        <v>80</v>
      </c>
      <c r="E195" s="294" t="s">
        <v>2</v>
      </c>
      <c r="F195" s="295">
        <v>1</v>
      </c>
      <c r="G195" s="296" t="s">
        <v>7</v>
      </c>
      <c r="H195" s="293">
        <v>5.8</v>
      </c>
      <c r="I195" s="293">
        <f t="shared" si="22"/>
        <v>13.602258626577937</v>
      </c>
      <c r="J195" s="293">
        <v>78.893100034152027</v>
      </c>
      <c r="K195" s="275">
        <f t="shared" si="19"/>
        <v>78.893100034152027</v>
      </c>
      <c r="L195" s="275">
        <f t="shared" si="20"/>
        <v>78.893100034152027</v>
      </c>
      <c r="N195" s="334">
        <v>75.858750032838486</v>
      </c>
      <c r="O195" s="332">
        <f t="shared" si="21"/>
        <v>78.893100034152027</v>
      </c>
      <c r="P195" s="360"/>
      <c r="Q195" s="360"/>
    </row>
    <row r="196" spans="2:18" s="8" customFormat="1" ht="16.2" customHeight="1">
      <c r="B196" s="295">
        <v>112503283</v>
      </c>
      <c r="C196" s="307" t="s">
        <v>2527</v>
      </c>
      <c r="D196" s="294" t="s">
        <v>17</v>
      </c>
      <c r="E196" s="294" t="s">
        <v>244</v>
      </c>
      <c r="F196" s="295">
        <v>1</v>
      </c>
      <c r="G196" s="296" t="s">
        <v>7</v>
      </c>
      <c r="H196" s="293">
        <v>5.8</v>
      </c>
      <c r="I196" s="293">
        <f t="shared" si="22"/>
        <v>16.269510407042908</v>
      </c>
      <c r="J196" s="293">
        <v>94.363160360848866</v>
      </c>
      <c r="K196" s="275">
        <f t="shared" si="19"/>
        <v>94.363160360848866</v>
      </c>
      <c r="L196" s="275">
        <f t="shared" si="20"/>
        <v>94.363160360848866</v>
      </c>
      <c r="N196" s="334">
        <v>90.733808039277747</v>
      </c>
      <c r="O196" s="332">
        <f t="shared" si="21"/>
        <v>94.363160360848866</v>
      </c>
      <c r="P196" s="360"/>
      <c r="Q196" s="360"/>
    </row>
    <row r="197" spans="2:18" s="8" customFormat="1" ht="16.2" customHeight="1">
      <c r="B197" s="289">
        <v>112505283</v>
      </c>
      <c r="C197" s="307" t="s">
        <v>2527</v>
      </c>
      <c r="D197" s="294" t="s">
        <v>327</v>
      </c>
      <c r="E197" s="294" t="s">
        <v>244</v>
      </c>
      <c r="F197" s="295">
        <v>1</v>
      </c>
      <c r="G197" s="296" t="s">
        <v>7</v>
      </c>
      <c r="H197" s="293">
        <v>5.8</v>
      </c>
      <c r="I197" s="293">
        <f t="shared" si="22"/>
        <v>16.269510407042908</v>
      </c>
      <c r="J197" s="293">
        <v>94.363160360848866</v>
      </c>
      <c r="K197" s="275">
        <f t="shared" si="19"/>
        <v>94.363160360848866</v>
      </c>
      <c r="L197" s="275">
        <f t="shared" si="20"/>
        <v>94.363160360848866</v>
      </c>
      <c r="N197" s="334">
        <v>90.733808039277747</v>
      </c>
      <c r="O197" s="332">
        <f t="shared" si="21"/>
        <v>94.363160360848866</v>
      </c>
      <c r="P197" s="360"/>
      <c r="Q197" s="360"/>
    </row>
    <row r="198" spans="2:18" s="8" customFormat="1" ht="16.2" customHeight="1">
      <c r="B198" s="289">
        <v>112503093</v>
      </c>
      <c r="C198" s="307" t="s">
        <v>2508</v>
      </c>
      <c r="D198" s="294" t="s">
        <v>17</v>
      </c>
      <c r="E198" s="294" t="s">
        <v>10</v>
      </c>
      <c r="F198" s="295">
        <v>1</v>
      </c>
      <c r="G198" s="296" t="s">
        <v>7</v>
      </c>
      <c r="H198" s="293">
        <v>5.8</v>
      </c>
      <c r="I198" s="293">
        <f t="shared" si="22"/>
        <v>15.40673334000275</v>
      </c>
      <c r="J198" s="293">
        <v>89.35905337201595</v>
      </c>
      <c r="K198" s="275">
        <f t="shared" si="19"/>
        <v>89.35905337201595</v>
      </c>
      <c r="L198" s="275">
        <f t="shared" si="20"/>
        <v>89.35905337201595</v>
      </c>
      <c r="N198" s="334">
        <v>85.922166703861492</v>
      </c>
      <c r="O198" s="332">
        <f t="shared" si="21"/>
        <v>89.35905337201595</v>
      </c>
      <c r="P198" s="360"/>
      <c r="Q198" s="360"/>
    </row>
    <row r="199" spans="2:18" s="8" customFormat="1" ht="16.2" customHeight="1">
      <c r="B199" s="289">
        <v>112504103</v>
      </c>
      <c r="C199" s="307" t="s">
        <v>2508</v>
      </c>
      <c r="D199" s="294" t="s">
        <v>80</v>
      </c>
      <c r="E199" s="294" t="s">
        <v>14</v>
      </c>
      <c r="F199" s="295">
        <v>1</v>
      </c>
      <c r="G199" s="296" t="s">
        <v>7</v>
      </c>
      <c r="H199" s="293">
        <v>5.8</v>
      </c>
      <c r="I199" s="293">
        <f t="shared" si="22"/>
        <v>13.602258626577937</v>
      </c>
      <c r="J199" s="293">
        <v>78.893100034152027</v>
      </c>
      <c r="K199" s="275">
        <f t="shared" si="19"/>
        <v>78.893100034152027</v>
      </c>
      <c r="L199" s="275">
        <f t="shared" si="20"/>
        <v>78.893100034152027</v>
      </c>
      <c r="N199" s="334">
        <v>75.858750032838486</v>
      </c>
      <c r="O199" s="332">
        <f t="shared" si="21"/>
        <v>78.893100034152027</v>
      </c>
      <c r="P199" s="360"/>
      <c r="Q199" s="360"/>
    </row>
    <row r="200" spans="2:18" s="8" customFormat="1" ht="16.2" customHeight="1">
      <c r="B200" s="289">
        <v>112503113</v>
      </c>
      <c r="C200" s="307" t="s">
        <v>2508</v>
      </c>
      <c r="D200" s="294" t="s">
        <v>17</v>
      </c>
      <c r="E200" s="294" t="s">
        <v>13</v>
      </c>
      <c r="F200" s="295">
        <v>1</v>
      </c>
      <c r="G200" s="296" t="s">
        <v>7</v>
      </c>
      <c r="H200" s="293">
        <v>5.8</v>
      </c>
      <c r="I200" s="293">
        <f t="shared" si="22"/>
        <v>13.602258626577937</v>
      </c>
      <c r="J200" s="293">
        <v>78.893100034152027</v>
      </c>
      <c r="K200" s="275">
        <f t="shared" ref="K200:K263" si="29">J200</f>
        <v>78.893100034152027</v>
      </c>
      <c r="L200" s="275">
        <f t="shared" ref="L200:L263" si="30">+J200-K200*$B$2</f>
        <v>78.893100034152027</v>
      </c>
      <c r="N200" s="334">
        <v>75.858750032838486</v>
      </c>
      <c r="O200" s="332">
        <f t="shared" si="21"/>
        <v>78.893100034152027</v>
      </c>
      <c r="P200" s="360"/>
      <c r="Q200" s="360"/>
    </row>
    <row r="201" spans="2:18" s="8" customFormat="1" ht="16.2" customHeight="1">
      <c r="B201" s="289">
        <v>112502143</v>
      </c>
      <c r="C201" s="307" t="s">
        <v>2508</v>
      </c>
      <c r="D201" s="294" t="s">
        <v>1</v>
      </c>
      <c r="E201" s="294" t="s">
        <v>0</v>
      </c>
      <c r="F201" s="295">
        <v>1</v>
      </c>
      <c r="G201" s="296" t="s">
        <v>7</v>
      </c>
      <c r="H201" s="293">
        <v>5.8</v>
      </c>
      <c r="I201" s="293">
        <f t="shared" si="22"/>
        <v>15.40673334000275</v>
      </c>
      <c r="J201" s="293">
        <v>89.35905337201595</v>
      </c>
      <c r="K201" s="275">
        <f t="shared" si="29"/>
        <v>89.35905337201595</v>
      </c>
      <c r="L201" s="275">
        <f t="shared" si="30"/>
        <v>89.35905337201595</v>
      </c>
      <c r="N201" s="334">
        <v>85.922166703861492</v>
      </c>
      <c r="O201" s="332">
        <f t="shared" ref="O201:O264" si="31">N201*1.04</f>
        <v>89.35905337201595</v>
      </c>
      <c r="P201" s="360"/>
      <c r="Q201" s="360"/>
    </row>
    <row r="202" spans="2:18" s="8" customFormat="1" ht="16.2" customHeight="1">
      <c r="B202" s="289">
        <v>112504273</v>
      </c>
      <c r="C202" s="307" t="s">
        <v>2508</v>
      </c>
      <c r="D202" s="294" t="s">
        <v>80</v>
      </c>
      <c r="E202" s="294" t="s">
        <v>83</v>
      </c>
      <c r="F202" s="295">
        <v>1</v>
      </c>
      <c r="G202" s="296" t="s">
        <v>7</v>
      </c>
      <c r="H202" s="293">
        <v>5.8</v>
      </c>
      <c r="I202" s="293">
        <f t="shared" si="22"/>
        <v>15.40673334000275</v>
      </c>
      <c r="J202" s="293">
        <v>89.35905337201595</v>
      </c>
      <c r="K202" s="275">
        <f t="shared" si="29"/>
        <v>89.35905337201595</v>
      </c>
      <c r="L202" s="275">
        <f t="shared" si="30"/>
        <v>89.35905337201595</v>
      </c>
      <c r="N202" s="334">
        <v>85.922166703861492</v>
      </c>
      <c r="O202" s="332">
        <f t="shared" si="31"/>
        <v>89.35905337201595</v>
      </c>
      <c r="P202" s="360"/>
      <c r="Q202" s="360"/>
    </row>
    <row r="203" spans="2:18" s="8" customFormat="1" ht="16.2" customHeight="1">
      <c r="B203" s="289">
        <v>112501373</v>
      </c>
      <c r="C203" s="307" t="s">
        <v>2508</v>
      </c>
      <c r="D203" s="294" t="s">
        <v>1</v>
      </c>
      <c r="E203" s="294" t="s">
        <v>361</v>
      </c>
      <c r="F203" s="295">
        <v>1</v>
      </c>
      <c r="G203" s="296" t="s">
        <v>7</v>
      </c>
      <c r="H203" s="293">
        <v>5.8</v>
      </c>
      <c r="I203" s="293">
        <f t="shared" si="22"/>
        <v>13.672287659072966</v>
      </c>
      <c r="J203" s="293">
        <v>79.2992684226232</v>
      </c>
      <c r="K203" s="275">
        <f t="shared" si="29"/>
        <v>79.2992684226232</v>
      </c>
      <c r="L203" s="275">
        <f t="shared" si="30"/>
        <v>79.2992684226232</v>
      </c>
      <c r="N203" s="334">
        <v>76.249296560214617</v>
      </c>
      <c r="O203" s="332">
        <f t="shared" si="31"/>
        <v>79.2992684226232</v>
      </c>
      <c r="P203" s="360"/>
      <c r="Q203" s="360"/>
    </row>
    <row r="204" spans="2:18" s="8" customFormat="1" ht="16.2" customHeight="1">
      <c r="B204" s="289">
        <v>112504363</v>
      </c>
      <c r="C204" s="307" t="s">
        <v>2508</v>
      </c>
      <c r="D204" s="294" t="s">
        <v>91</v>
      </c>
      <c r="E204" s="294" t="s">
        <v>2574</v>
      </c>
      <c r="F204" s="295">
        <v>1</v>
      </c>
      <c r="G204" s="296" t="s">
        <v>7</v>
      </c>
      <c r="H204" s="293">
        <v>5.8</v>
      </c>
      <c r="I204" s="293">
        <f t="shared" si="22"/>
        <v>12.777792369642489</v>
      </c>
      <c r="J204" s="293">
        <v>74.11119574392643</v>
      </c>
      <c r="K204" s="275">
        <f t="shared" si="29"/>
        <v>74.11119574392643</v>
      </c>
      <c r="L204" s="275">
        <f t="shared" si="30"/>
        <v>74.11119574392643</v>
      </c>
      <c r="N204" s="334">
        <v>71.260765138390795</v>
      </c>
      <c r="O204" s="332">
        <f t="shared" si="31"/>
        <v>74.11119574392643</v>
      </c>
      <c r="P204" s="360"/>
      <c r="Q204" s="360"/>
    </row>
    <row r="205" spans="2:18" s="8" customFormat="1" ht="16.2" customHeight="1">
      <c r="B205" s="289">
        <v>112504393</v>
      </c>
      <c r="C205" s="307" t="s">
        <v>2508</v>
      </c>
      <c r="D205" s="294" t="s">
        <v>91</v>
      </c>
      <c r="E205" s="294" t="s">
        <v>2503</v>
      </c>
      <c r="F205" s="295">
        <v>1</v>
      </c>
      <c r="G205" s="296" t="s">
        <v>7</v>
      </c>
      <c r="H205" s="293">
        <v>5.8</v>
      </c>
      <c r="I205" s="293">
        <f t="shared" si="22"/>
        <v>14.030556932380915</v>
      </c>
      <c r="J205" s="293">
        <v>81.377230207809305</v>
      </c>
      <c r="K205" s="275">
        <f t="shared" si="29"/>
        <v>81.377230207809305</v>
      </c>
      <c r="L205" s="275">
        <f t="shared" si="30"/>
        <v>81.377230207809305</v>
      </c>
      <c r="N205" s="334">
        <v>78.247336738278179</v>
      </c>
      <c r="O205" s="332">
        <f t="shared" si="31"/>
        <v>81.377230207809305</v>
      </c>
      <c r="P205" s="360"/>
      <c r="Q205" s="360"/>
    </row>
    <row r="206" spans="2:18" s="8" customFormat="1" ht="16.2" customHeight="1">
      <c r="B206" s="295">
        <v>112502243</v>
      </c>
      <c r="C206" s="307" t="s">
        <v>2508</v>
      </c>
      <c r="D206" s="294" t="s">
        <v>1</v>
      </c>
      <c r="E206" s="294" t="s">
        <v>2506</v>
      </c>
      <c r="F206" s="295">
        <v>1</v>
      </c>
      <c r="G206" s="296" t="s">
        <v>7</v>
      </c>
      <c r="H206" s="293">
        <v>5.8</v>
      </c>
      <c r="I206" s="293">
        <f t="shared" si="22"/>
        <v>18.64013219197717</v>
      </c>
      <c r="J206" s="293">
        <v>108.11276671346758</v>
      </c>
      <c r="K206" s="275">
        <f t="shared" si="29"/>
        <v>108.11276671346758</v>
      </c>
      <c r="L206" s="275">
        <f t="shared" si="30"/>
        <v>108.11276671346758</v>
      </c>
      <c r="N206" s="334">
        <v>103.95458337833421</v>
      </c>
      <c r="O206" s="332">
        <f t="shared" si="31"/>
        <v>108.11276671346758</v>
      </c>
      <c r="P206" s="360"/>
      <c r="Q206" s="360"/>
    </row>
    <row r="207" spans="2:18" s="8" customFormat="1" ht="16.2" customHeight="1">
      <c r="B207" s="295">
        <v>112504183</v>
      </c>
      <c r="C207" s="307" t="s">
        <v>2508</v>
      </c>
      <c r="D207" s="294" t="s">
        <v>80</v>
      </c>
      <c r="E207" s="294" t="s">
        <v>287</v>
      </c>
      <c r="F207" s="295">
        <v>1</v>
      </c>
      <c r="G207" s="296" t="s">
        <v>7</v>
      </c>
      <c r="H207" s="293">
        <v>5.8</v>
      </c>
      <c r="I207" s="293">
        <f t="shared" si="22"/>
        <v>11.926218716047758</v>
      </c>
      <c r="J207" s="293">
        <v>69.172068553076997</v>
      </c>
      <c r="K207" s="275">
        <f t="shared" si="29"/>
        <v>69.172068553076997</v>
      </c>
      <c r="L207" s="275">
        <f t="shared" si="30"/>
        <v>69.172068553076997</v>
      </c>
      <c r="N207" s="334">
        <v>75.858750032838486</v>
      </c>
      <c r="O207" s="332">
        <f t="shared" si="31"/>
        <v>78.893100034152027</v>
      </c>
      <c r="P207" s="360"/>
      <c r="Q207" s="360"/>
      <c r="R207" s="353"/>
    </row>
    <row r="208" spans="2:18" s="8" customFormat="1" ht="16.2" customHeight="1">
      <c r="B208" s="345">
        <v>112505073</v>
      </c>
      <c r="C208" s="344" t="s">
        <v>2508</v>
      </c>
      <c r="D208" s="343" t="s">
        <v>327</v>
      </c>
      <c r="E208" s="342" t="s">
        <v>2539</v>
      </c>
      <c r="F208" s="341">
        <v>1</v>
      </c>
      <c r="G208" s="340" t="s">
        <v>7</v>
      </c>
      <c r="H208" s="339">
        <v>5.8</v>
      </c>
      <c r="I208" s="293">
        <f t="shared" si="22"/>
        <v>11.564130268864355</v>
      </c>
      <c r="J208" s="355">
        <v>67.071955559413254</v>
      </c>
      <c r="K208" s="275">
        <f t="shared" ref="K208:K209" si="32">J208</f>
        <v>67.071955559413254</v>
      </c>
      <c r="L208" s="275">
        <f t="shared" ref="L208:L209" si="33">+J208-K208*$B$2</f>
        <v>67.071955559413254</v>
      </c>
      <c r="N208" s="334"/>
      <c r="O208" s="332"/>
      <c r="P208" s="360"/>
      <c r="Q208" s="360"/>
    </row>
    <row r="209" spans="2:17" s="8" customFormat="1" ht="16.2" customHeight="1">
      <c r="B209" s="295">
        <v>112505413</v>
      </c>
      <c r="C209" s="307" t="s">
        <v>2508</v>
      </c>
      <c r="D209" s="294" t="s">
        <v>327</v>
      </c>
      <c r="E209" s="294" t="s">
        <v>2540</v>
      </c>
      <c r="F209" s="295">
        <v>1</v>
      </c>
      <c r="G209" s="296" t="s">
        <v>7</v>
      </c>
      <c r="H209" s="293">
        <v>5.8</v>
      </c>
      <c r="I209" s="293">
        <f t="shared" si="22"/>
        <v>13.086828807339376</v>
      </c>
      <c r="J209" s="293">
        <v>75.903607082568385</v>
      </c>
      <c r="K209" s="275">
        <f t="shared" si="32"/>
        <v>75.903607082568385</v>
      </c>
      <c r="L209" s="275">
        <f t="shared" si="33"/>
        <v>75.903607082568385</v>
      </c>
      <c r="N209" s="334">
        <v>72.984237579392669</v>
      </c>
      <c r="O209" s="332">
        <f t="shared" si="31"/>
        <v>75.903607082568385</v>
      </c>
      <c r="P209" s="360"/>
      <c r="Q209" s="360"/>
    </row>
    <row r="210" spans="2:17" s="8" customFormat="1" ht="16.2" customHeight="1">
      <c r="B210" s="295">
        <v>112503523</v>
      </c>
      <c r="C210" s="307" t="s">
        <v>2508</v>
      </c>
      <c r="D210" s="294" t="s">
        <v>17</v>
      </c>
      <c r="E210" s="294" t="s">
        <v>2767</v>
      </c>
      <c r="F210" s="295">
        <v>1</v>
      </c>
      <c r="G210" s="296" t="s">
        <v>7</v>
      </c>
      <c r="H210" s="293">
        <v>5.8</v>
      </c>
      <c r="I210" s="293">
        <f t="shared" ref="I210:I273" si="34">J210/H210</f>
        <v>11.747101521191997</v>
      </c>
      <c r="J210" s="293">
        <v>68.133188822913581</v>
      </c>
      <c r="K210" s="275">
        <f t="shared" si="29"/>
        <v>68.133188822913581</v>
      </c>
      <c r="L210" s="275">
        <f t="shared" si="30"/>
        <v>68.133188822913581</v>
      </c>
      <c r="N210" s="334">
        <v>65.512681560493832</v>
      </c>
      <c r="O210" s="332">
        <f t="shared" si="31"/>
        <v>68.133188822913581</v>
      </c>
      <c r="P210" s="360"/>
      <c r="Q210" s="360"/>
    </row>
    <row r="211" spans="2:17" s="8" customFormat="1" ht="16.2" customHeight="1">
      <c r="B211" s="297">
        <v>112505053</v>
      </c>
      <c r="C211" s="307" t="s">
        <v>2508</v>
      </c>
      <c r="D211" s="294" t="s">
        <v>327</v>
      </c>
      <c r="E211" s="294" t="s">
        <v>2994</v>
      </c>
      <c r="F211" s="295">
        <v>1</v>
      </c>
      <c r="G211" s="296" t="s">
        <v>7</v>
      </c>
      <c r="H211" s="293">
        <v>5.8</v>
      </c>
      <c r="I211" s="293">
        <f t="shared" si="34"/>
        <v>12.446917241379314</v>
      </c>
      <c r="J211" s="293">
        <v>72.192120000000017</v>
      </c>
      <c r="K211" s="275">
        <f t="shared" si="29"/>
        <v>72.192120000000017</v>
      </c>
      <c r="L211" s="275">
        <f t="shared" si="30"/>
        <v>72.192120000000017</v>
      </c>
      <c r="N211" s="334">
        <v>69.415500000000009</v>
      </c>
      <c r="O211" s="332">
        <f t="shared" si="31"/>
        <v>72.192120000000017</v>
      </c>
      <c r="P211" s="360"/>
      <c r="Q211" s="360"/>
    </row>
    <row r="212" spans="2:17" s="8" customFormat="1" ht="16.2" customHeight="1">
      <c r="B212" s="295" t="s">
        <v>355</v>
      </c>
      <c r="C212" s="307" t="s">
        <v>2970</v>
      </c>
      <c r="D212" s="294" t="s">
        <v>4</v>
      </c>
      <c r="E212" s="294" t="s">
        <v>4</v>
      </c>
      <c r="F212" s="295">
        <v>1</v>
      </c>
      <c r="G212" s="296" t="s">
        <v>3036</v>
      </c>
      <c r="H212" s="293">
        <v>5.8</v>
      </c>
      <c r="I212" s="293">
        <f t="shared" si="34"/>
        <v>909.74836820991288</v>
      </c>
      <c r="J212" s="293">
        <v>5276.5405356174942</v>
      </c>
      <c r="K212" s="275">
        <f t="shared" si="29"/>
        <v>5276.5405356174942</v>
      </c>
      <c r="L212" s="275">
        <f t="shared" si="30"/>
        <v>5276.5405356174942</v>
      </c>
      <c r="N212" s="334">
        <v>5073.5966688629751</v>
      </c>
      <c r="O212" s="332">
        <f t="shared" si="31"/>
        <v>5276.5405356174942</v>
      </c>
      <c r="P212" s="360"/>
      <c r="Q212" s="360"/>
    </row>
    <row r="213" spans="2:17" s="8" customFormat="1" ht="16.2" customHeight="1">
      <c r="B213" s="295">
        <v>112601000</v>
      </c>
      <c r="C213" s="307" t="s">
        <v>2509</v>
      </c>
      <c r="D213" s="294" t="s">
        <v>4</v>
      </c>
      <c r="E213" s="294" t="s">
        <v>4</v>
      </c>
      <c r="F213" s="295">
        <v>1</v>
      </c>
      <c r="G213" s="296" t="s">
        <v>7</v>
      </c>
      <c r="H213" s="293">
        <v>5.8</v>
      </c>
      <c r="I213" s="293">
        <f t="shared" si="34"/>
        <v>13.996128741690965</v>
      </c>
      <c r="J213" s="293">
        <v>81.1775467018076</v>
      </c>
      <c r="K213" s="275">
        <f t="shared" si="29"/>
        <v>81.1775467018076</v>
      </c>
      <c r="L213" s="275">
        <f t="shared" si="30"/>
        <v>81.1775467018076</v>
      </c>
      <c r="N213" s="334">
        <v>78.055333367122685</v>
      </c>
      <c r="O213" s="332">
        <f t="shared" si="31"/>
        <v>81.1775467018076</v>
      </c>
      <c r="P213" s="360"/>
      <c r="Q213" s="360"/>
    </row>
    <row r="214" spans="2:17" s="8" customFormat="1" ht="16.2" customHeight="1">
      <c r="B214" s="295">
        <v>112602000</v>
      </c>
      <c r="C214" s="307" t="s">
        <v>2509</v>
      </c>
      <c r="D214" s="294" t="s">
        <v>1</v>
      </c>
      <c r="E214" s="294" t="s">
        <v>1</v>
      </c>
      <c r="F214" s="295">
        <v>1</v>
      </c>
      <c r="G214" s="296" t="s">
        <v>7</v>
      </c>
      <c r="H214" s="293">
        <v>5.8</v>
      </c>
      <c r="I214" s="293">
        <f t="shared" si="34"/>
        <v>13.831252879550629</v>
      </c>
      <c r="J214" s="293">
        <v>80.221266701393645</v>
      </c>
      <c r="K214" s="275">
        <f t="shared" si="29"/>
        <v>80.221266701393645</v>
      </c>
      <c r="L214" s="275">
        <f t="shared" si="30"/>
        <v>80.221266701393645</v>
      </c>
      <c r="N214" s="334">
        <v>77.135833366724654</v>
      </c>
      <c r="O214" s="332">
        <f t="shared" si="31"/>
        <v>80.221266701393645</v>
      </c>
      <c r="P214" s="360"/>
      <c r="Q214" s="360"/>
    </row>
    <row r="215" spans="2:17" s="8" customFormat="1" ht="16.2" customHeight="1">
      <c r="B215" s="295">
        <v>112604013</v>
      </c>
      <c r="C215" s="307" t="s">
        <v>2509</v>
      </c>
      <c r="D215" s="294" t="s">
        <v>80</v>
      </c>
      <c r="E215" s="294" t="s">
        <v>2</v>
      </c>
      <c r="F215" s="295">
        <v>1</v>
      </c>
      <c r="G215" s="296" t="s">
        <v>7</v>
      </c>
      <c r="H215" s="293">
        <v>5.8</v>
      </c>
      <c r="I215" s="293">
        <f t="shared" si="34"/>
        <v>17.421882766162447</v>
      </c>
      <c r="J215" s="293">
        <v>101.04692004374219</v>
      </c>
      <c r="K215" s="275">
        <f t="shared" si="29"/>
        <v>101.04692004374219</v>
      </c>
      <c r="L215" s="275">
        <f t="shared" si="30"/>
        <v>101.04692004374219</v>
      </c>
      <c r="N215" s="334">
        <v>97.160500042059795</v>
      </c>
      <c r="O215" s="332">
        <f t="shared" si="31"/>
        <v>101.04692004374219</v>
      </c>
      <c r="P215" s="360"/>
      <c r="Q215" s="360"/>
    </row>
    <row r="216" spans="2:17" s="8" customFormat="1" ht="16.2" customHeight="1">
      <c r="B216" s="295">
        <v>112603283</v>
      </c>
      <c r="C216" s="307" t="s">
        <v>2528</v>
      </c>
      <c r="D216" s="294" t="s">
        <v>17</v>
      </c>
      <c r="E216" s="294" t="s">
        <v>244</v>
      </c>
      <c r="F216" s="295">
        <v>1</v>
      </c>
      <c r="G216" s="296" t="s">
        <v>7</v>
      </c>
      <c r="H216" s="293">
        <v>5.8</v>
      </c>
      <c r="I216" s="293">
        <f t="shared" si="34"/>
        <v>17.565654517948825</v>
      </c>
      <c r="J216" s="293">
        <v>101.88079620410318</v>
      </c>
      <c r="K216" s="275">
        <f t="shared" si="29"/>
        <v>101.88079620410318</v>
      </c>
      <c r="L216" s="275">
        <f t="shared" si="30"/>
        <v>101.88079620410318</v>
      </c>
      <c r="N216" s="334">
        <v>97.962304042406899</v>
      </c>
      <c r="O216" s="332">
        <f t="shared" si="31"/>
        <v>101.88079620410318</v>
      </c>
      <c r="P216" s="360"/>
      <c r="Q216" s="360"/>
    </row>
    <row r="217" spans="2:17" s="8" customFormat="1" ht="16.2" customHeight="1">
      <c r="B217" s="295">
        <v>112605283</v>
      </c>
      <c r="C217" s="307" t="s">
        <v>2528</v>
      </c>
      <c r="D217" s="294" t="s">
        <v>327</v>
      </c>
      <c r="E217" s="294" t="s">
        <v>244</v>
      </c>
      <c r="F217" s="295">
        <v>1</v>
      </c>
      <c r="G217" s="296" t="s">
        <v>7</v>
      </c>
      <c r="H217" s="293">
        <v>5.8</v>
      </c>
      <c r="I217" s="293">
        <f t="shared" si="34"/>
        <v>17.565654517948825</v>
      </c>
      <c r="J217" s="293">
        <v>101.88079620410318</v>
      </c>
      <c r="K217" s="275">
        <f t="shared" si="29"/>
        <v>101.88079620410318</v>
      </c>
      <c r="L217" s="275">
        <f t="shared" si="30"/>
        <v>101.88079620410318</v>
      </c>
      <c r="N217" s="334">
        <v>97.962304042406899</v>
      </c>
      <c r="O217" s="332">
        <f t="shared" si="31"/>
        <v>101.88079620410318</v>
      </c>
      <c r="P217" s="360"/>
      <c r="Q217" s="360"/>
    </row>
    <row r="218" spans="2:17" s="8" customFormat="1" ht="16.2" customHeight="1">
      <c r="B218" s="345">
        <v>112605073</v>
      </c>
      <c r="C218" s="344" t="s">
        <v>2509</v>
      </c>
      <c r="D218" s="343" t="s">
        <v>327</v>
      </c>
      <c r="E218" s="342" t="s">
        <v>2539</v>
      </c>
      <c r="F218" s="341">
        <v>1</v>
      </c>
      <c r="G218" s="340" t="s">
        <v>7</v>
      </c>
      <c r="H218" s="339">
        <v>5.8</v>
      </c>
      <c r="I218" s="293">
        <f t="shared" si="34"/>
        <v>17.817966591741019</v>
      </c>
      <c r="J218" s="355">
        <v>103.34420623209792</v>
      </c>
      <c r="K218" s="275">
        <f t="shared" ref="K218:K219" si="35">J218</f>
        <v>103.34420623209792</v>
      </c>
      <c r="L218" s="275">
        <f t="shared" ref="L218:L219" si="36">+J218-K218*$B$2</f>
        <v>103.34420623209792</v>
      </c>
      <c r="N218" s="334"/>
      <c r="O218" s="332"/>
      <c r="P218" s="360"/>
      <c r="Q218" s="360"/>
    </row>
    <row r="219" spans="2:17" s="8" customFormat="1" ht="16.2" customHeight="1">
      <c r="B219" s="289">
        <v>112603093</v>
      </c>
      <c r="C219" s="307" t="s">
        <v>2509</v>
      </c>
      <c r="D219" s="294" t="s">
        <v>17</v>
      </c>
      <c r="E219" s="294" t="s">
        <v>10</v>
      </c>
      <c r="F219" s="295">
        <v>1</v>
      </c>
      <c r="G219" s="296" t="s">
        <v>7</v>
      </c>
      <c r="H219" s="293">
        <v>5.8</v>
      </c>
      <c r="I219" s="293">
        <f t="shared" si="34"/>
        <v>16.634142535936384</v>
      </c>
      <c r="J219" s="293">
        <v>96.478026708431031</v>
      </c>
      <c r="K219" s="275">
        <f t="shared" si="35"/>
        <v>96.478026708431031</v>
      </c>
      <c r="L219" s="275">
        <f t="shared" si="36"/>
        <v>96.478026708431031</v>
      </c>
      <c r="N219" s="334">
        <v>92.767333373491368</v>
      </c>
      <c r="O219" s="332">
        <f t="shared" si="31"/>
        <v>96.478026708431031</v>
      </c>
      <c r="P219" s="360"/>
      <c r="Q219" s="360"/>
    </row>
    <row r="220" spans="2:17" s="8" customFormat="1" ht="16.2" customHeight="1">
      <c r="B220" s="289">
        <v>112604103</v>
      </c>
      <c r="C220" s="307" t="s">
        <v>2509</v>
      </c>
      <c r="D220" s="294" t="s">
        <v>80</v>
      </c>
      <c r="E220" s="294" t="s">
        <v>14</v>
      </c>
      <c r="F220" s="295">
        <v>1</v>
      </c>
      <c r="G220" s="296" t="s">
        <v>7</v>
      </c>
      <c r="H220" s="293">
        <v>5.8</v>
      </c>
      <c r="I220" s="293">
        <f t="shared" si="34"/>
        <v>18.063066674485984</v>
      </c>
      <c r="J220" s="293">
        <v>104.76578671201871</v>
      </c>
      <c r="K220" s="275">
        <f t="shared" si="29"/>
        <v>104.76578671201871</v>
      </c>
      <c r="L220" s="275">
        <f t="shared" si="30"/>
        <v>104.76578671201871</v>
      </c>
      <c r="N220" s="334">
        <v>100.73633337694106</v>
      </c>
      <c r="O220" s="332">
        <f t="shared" si="31"/>
        <v>104.76578671201871</v>
      </c>
      <c r="P220" s="360"/>
      <c r="Q220" s="360"/>
    </row>
    <row r="221" spans="2:17" s="8" customFormat="1" ht="16.2" customHeight="1">
      <c r="B221" s="289">
        <v>112603113</v>
      </c>
      <c r="C221" s="307" t="s">
        <v>2509</v>
      </c>
      <c r="D221" s="294" t="s">
        <v>17</v>
      </c>
      <c r="E221" s="294" t="s">
        <v>13</v>
      </c>
      <c r="F221" s="295">
        <v>1</v>
      </c>
      <c r="G221" s="296" t="s">
        <v>7</v>
      </c>
      <c r="H221" s="293">
        <v>5.8</v>
      </c>
      <c r="I221" s="293">
        <f t="shared" si="34"/>
        <v>16.148674719634272</v>
      </c>
      <c r="J221" s="293">
        <v>93.662313373878774</v>
      </c>
      <c r="K221" s="275">
        <f t="shared" si="29"/>
        <v>93.662313373878774</v>
      </c>
      <c r="L221" s="275">
        <f t="shared" si="30"/>
        <v>93.662313373878774</v>
      </c>
      <c r="N221" s="334">
        <v>90.059916705652668</v>
      </c>
      <c r="O221" s="332">
        <f t="shared" si="31"/>
        <v>93.662313373878774</v>
      </c>
      <c r="P221" s="360"/>
      <c r="Q221" s="360"/>
    </row>
    <row r="222" spans="2:17" s="8" customFormat="1" ht="16.2" customHeight="1">
      <c r="B222" s="289">
        <v>112602143</v>
      </c>
      <c r="C222" s="307" t="s">
        <v>2509</v>
      </c>
      <c r="D222" s="294" t="s">
        <v>1</v>
      </c>
      <c r="E222" s="294" t="s">
        <v>0</v>
      </c>
      <c r="F222" s="295">
        <v>1</v>
      </c>
      <c r="G222" s="296" t="s">
        <v>7</v>
      </c>
      <c r="H222" s="293">
        <v>5.8</v>
      </c>
      <c r="I222" s="293">
        <f t="shared" si="34"/>
        <v>16.670781616412015</v>
      </c>
      <c r="J222" s="293">
        <v>96.690533375189673</v>
      </c>
      <c r="K222" s="275">
        <f t="shared" si="29"/>
        <v>96.690533375189673</v>
      </c>
      <c r="L222" s="275">
        <f t="shared" si="30"/>
        <v>96.690533375189673</v>
      </c>
      <c r="N222" s="334">
        <v>92.97166670691314</v>
      </c>
      <c r="O222" s="332">
        <f t="shared" si="31"/>
        <v>96.690533375189673</v>
      </c>
      <c r="P222" s="360"/>
      <c r="Q222" s="360"/>
    </row>
    <row r="223" spans="2:17" s="8" customFormat="1" ht="16.2" customHeight="1">
      <c r="B223" s="289">
        <v>112604273</v>
      </c>
      <c r="C223" s="307" t="s">
        <v>2509</v>
      </c>
      <c r="D223" s="294" t="s">
        <v>80</v>
      </c>
      <c r="E223" s="294" t="s">
        <v>83</v>
      </c>
      <c r="F223" s="295">
        <v>1</v>
      </c>
      <c r="G223" s="296" t="s">
        <v>7</v>
      </c>
      <c r="H223" s="293">
        <v>5.8</v>
      </c>
      <c r="I223" s="293">
        <f t="shared" si="34"/>
        <v>16.634142535936384</v>
      </c>
      <c r="J223" s="293">
        <v>96.478026708431031</v>
      </c>
      <c r="K223" s="275">
        <f t="shared" si="29"/>
        <v>96.478026708431031</v>
      </c>
      <c r="L223" s="275">
        <f t="shared" si="30"/>
        <v>96.478026708431031</v>
      </c>
      <c r="N223" s="334">
        <v>92.767333373491368</v>
      </c>
      <c r="O223" s="332">
        <f t="shared" si="31"/>
        <v>96.478026708431031</v>
      </c>
      <c r="P223" s="360"/>
      <c r="Q223" s="360"/>
    </row>
    <row r="224" spans="2:17" s="8" customFormat="1" ht="16.2" customHeight="1">
      <c r="B224" s="289">
        <v>112601373</v>
      </c>
      <c r="C224" s="307" t="s">
        <v>2509</v>
      </c>
      <c r="D224" s="294" t="s">
        <v>1</v>
      </c>
      <c r="E224" s="294" t="s">
        <v>361</v>
      </c>
      <c r="F224" s="295">
        <v>1</v>
      </c>
      <c r="G224" s="296" t="s">
        <v>7</v>
      </c>
      <c r="H224" s="293">
        <v>5.8</v>
      </c>
      <c r="I224" s="293">
        <f t="shared" si="34"/>
        <v>22.130106986239223</v>
      </c>
      <c r="J224" s="293">
        <v>128.3546205201875</v>
      </c>
      <c r="K224" s="275">
        <f t="shared" si="29"/>
        <v>128.3546205201875</v>
      </c>
      <c r="L224" s="275">
        <f t="shared" si="30"/>
        <v>128.3546205201875</v>
      </c>
      <c r="N224" s="334">
        <v>123.41790434633413</v>
      </c>
      <c r="O224" s="332">
        <f t="shared" si="31"/>
        <v>128.3546205201875</v>
      </c>
      <c r="P224" s="360"/>
      <c r="Q224" s="360"/>
    </row>
    <row r="225" spans="2:18" s="8" customFormat="1" ht="16.2" customHeight="1">
      <c r="B225" s="289">
        <v>112604363</v>
      </c>
      <c r="C225" s="307" t="s">
        <v>2509</v>
      </c>
      <c r="D225" s="294" t="s">
        <v>91</v>
      </c>
      <c r="E225" s="294" t="s">
        <v>2574</v>
      </c>
      <c r="F225" s="295">
        <v>1</v>
      </c>
      <c r="G225" s="296" t="s">
        <v>7</v>
      </c>
      <c r="H225" s="293">
        <v>5.8</v>
      </c>
      <c r="I225" s="293">
        <f t="shared" si="34"/>
        <v>19.725551794717887</v>
      </c>
      <c r="J225" s="293">
        <v>114.40820040936374</v>
      </c>
      <c r="K225" s="275">
        <f t="shared" si="29"/>
        <v>114.40820040936374</v>
      </c>
      <c r="L225" s="275">
        <f t="shared" si="30"/>
        <v>114.40820040936374</v>
      </c>
      <c r="N225" s="334">
        <v>110.0078850090036</v>
      </c>
      <c r="O225" s="332">
        <f t="shared" si="31"/>
        <v>114.40820040936374</v>
      </c>
      <c r="P225" s="360"/>
      <c r="Q225" s="360"/>
    </row>
    <row r="226" spans="2:18" s="8" customFormat="1" ht="16.2" customHeight="1">
      <c r="B226" s="289">
        <v>112604393</v>
      </c>
      <c r="C226" s="307" t="s">
        <v>2509</v>
      </c>
      <c r="D226" s="294" t="s">
        <v>91</v>
      </c>
      <c r="E226" s="294" t="s">
        <v>2503</v>
      </c>
      <c r="F226" s="295">
        <v>1</v>
      </c>
      <c r="G226" s="296" t="s">
        <v>7</v>
      </c>
      <c r="H226" s="293">
        <v>5.8</v>
      </c>
      <c r="I226" s="293">
        <f t="shared" si="34"/>
        <v>20.77298373713327</v>
      </c>
      <c r="J226" s="293">
        <v>120.48330567537296</v>
      </c>
      <c r="K226" s="275">
        <f t="shared" si="29"/>
        <v>120.48330567537296</v>
      </c>
      <c r="L226" s="275">
        <f t="shared" si="30"/>
        <v>120.48330567537296</v>
      </c>
      <c r="N226" s="334">
        <v>115.8493323801663</v>
      </c>
      <c r="O226" s="332">
        <f t="shared" si="31"/>
        <v>120.48330567537296</v>
      </c>
      <c r="P226" s="360"/>
      <c r="Q226" s="360"/>
    </row>
    <row r="227" spans="2:18" s="8" customFormat="1" ht="16.2" customHeight="1">
      <c r="B227" s="289">
        <v>112602243</v>
      </c>
      <c r="C227" s="307" t="s">
        <v>2509</v>
      </c>
      <c r="D227" s="294" t="s">
        <v>1</v>
      </c>
      <c r="E227" s="294" t="s">
        <v>2506</v>
      </c>
      <c r="F227" s="295">
        <v>1</v>
      </c>
      <c r="G227" s="296" t="s">
        <v>7</v>
      </c>
      <c r="H227" s="293">
        <v>5.8</v>
      </c>
      <c r="I227" s="293">
        <f t="shared" si="34"/>
        <v>20.171645755858535</v>
      </c>
      <c r="J227" s="293">
        <v>116.9955453839795</v>
      </c>
      <c r="K227" s="275">
        <f t="shared" si="29"/>
        <v>116.9955453839795</v>
      </c>
      <c r="L227" s="275">
        <f t="shared" si="30"/>
        <v>116.9955453839795</v>
      </c>
      <c r="N227" s="334">
        <v>112.49571671536491</v>
      </c>
      <c r="O227" s="332">
        <f t="shared" si="31"/>
        <v>116.9955453839795</v>
      </c>
      <c r="P227" s="360"/>
      <c r="Q227" s="360"/>
    </row>
    <row r="228" spans="2:18" s="8" customFormat="1" ht="16.2" customHeight="1">
      <c r="B228" s="295">
        <v>112604183</v>
      </c>
      <c r="C228" s="307" t="s">
        <v>2509</v>
      </c>
      <c r="D228" s="294" t="s">
        <v>80</v>
      </c>
      <c r="E228" s="294" t="s">
        <v>287</v>
      </c>
      <c r="F228" s="295">
        <v>1</v>
      </c>
      <c r="G228" s="296" t="s">
        <v>7</v>
      </c>
      <c r="H228" s="293">
        <v>5.8</v>
      </c>
      <c r="I228" s="293">
        <f t="shared" si="34"/>
        <v>18.487786919837539</v>
      </c>
      <c r="J228" s="293">
        <v>107.22916413505773</v>
      </c>
      <c r="K228" s="275">
        <f t="shared" si="29"/>
        <v>107.22916413505773</v>
      </c>
      <c r="L228" s="275">
        <f t="shared" si="30"/>
        <v>107.22916413505773</v>
      </c>
      <c r="N228" s="334">
        <v>97.160500042059795</v>
      </c>
      <c r="O228" s="332">
        <f t="shared" si="31"/>
        <v>101.04692004374219</v>
      </c>
      <c r="P228" s="360"/>
      <c r="Q228" s="360"/>
      <c r="R228" s="353"/>
    </row>
    <row r="229" spans="2:18" s="8" customFormat="1" ht="16.2" customHeight="1">
      <c r="B229" s="295">
        <v>112605413</v>
      </c>
      <c r="C229" s="307" t="s">
        <v>2509</v>
      </c>
      <c r="D229" s="294" t="s">
        <v>327</v>
      </c>
      <c r="E229" s="294" t="s">
        <v>2540</v>
      </c>
      <c r="F229" s="295">
        <v>1</v>
      </c>
      <c r="G229" s="296" t="s">
        <v>7</v>
      </c>
      <c r="H229" s="293">
        <v>5.8</v>
      </c>
      <c r="I229" s="293">
        <f t="shared" si="34"/>
        <v>19.842295930865216</v>
      </c>
      <c r="J229" s="293">
        <v>115.08531639901824</v>
      </c>
      <c r="K229" s="275">
        <f t="shared" si="29"/>
        <v>115.08531639901824</v>
      </c>
      <c r="L229" s="275">
        <f t="shared" si="30"/>
        <v>115.08531639901824</v>
      </c>
      <c r="N229" s="334">
        <v>110.65895807597907</v>
      </c>
      <c r="O229" s="332">
        <f t="shared" si="31"/>
        <v>115.08531639901824</v>
      </c>
      <c r="P229" s="360"/>
      <c r="Q229" s="360"/>
    </row>
    <row r="230" spans="2:18" s="8" customFormat="1" ht="16.2" customHeight="1">
      <c r="B230" s="295">
        <v>112603523</v>
      </c>
      <c r="C230" s="307" t="s">
        <v>2509</v>
      </c>
      <c r="D230" s="294" t="s">
        <v>17</v>
      </c>
      <c r="E230" s="294" t="s">
        <v>2767</v>
      </c>
      <c r="F230" s="295">
        <v>1</v>
      </c>
      <c r="G230" s="296" t="s">
        <v>7</v>
      </c>
      <c r="H230" s="293">
        <v>5.8</v>
      </c>
      <c r="I230" s="293">
        <f t="shared" si="34"/>
        <v>18.030556211766708</v>
      </c>
      <c r="J230" s="293">
        <v>104.57722602824691</v>
      </c>
      <c r="K230" s="275">
        <f t="shared" si="29"/>
        <v>104.57722602824691</v>
      </c>
      <c r="L230" s="275">
        <f t="shared" si="30"/>
        <v>104.57722602824691</v>
      </c>
      <c r="N230" s="334">
        <v>100.55502502716048</v>
      </c>
      <c r="O230" s="332">
        <f t="shared" si="31"/>
        <v>104.57722602824691</v>
      </c>
      <c r="P230" s="360"/>
      <c r="Q230" s="360"/>
    </row>
    <row r="231" spans="2:18" s="8" customFormat="1" ht="16.2" customHeight="1">
      <c r="B231" s="299">
        <v>112605053</v>
      </c>
      <c r="C231" s="307" t="s">
        <v>2509</v>
      </c>
      <c r="D231" s="294" t="s">
        <v>327</v>
      </c>
      <c r="E231" s="294" t="s">
        <v>2994</v>
      </c>
      <c r="F231" s="295">
        <v>1</v>
      </c>
      <c r="G231" s="296" t="s">
        <v>7</v>
      </c>
      <c r="H231" s="293">
        <v>5.8</v>
      </c>
      <c r="I231" s="293">
        <f t="shared" si="34"/>
        <v>19.204137931034484</v>
      </c>
      <c r="J231" s="293">
        <v>111.38400000000001</v>
      </c>
      <c r="K231" s="275">
        <f t="shared" si="29"/>
        <v>111.38400000000001</v>
      </c>
      <c r="L231" s="275">
        <f t="shared" si="30"/>
        <v>111.38400000000001</v>
      </c>
      <c r="N231" s="334">
        <v>107.10000000000001</v>
      </c>
      <c r="O231" s="332">
        <f t="shared" si="31"/>
        <v>111.38400000000001</v>
      </c>
      <c r="P231" s="360"/>
      <c r="Q231" s="360"/>
    </row>
    <row r="232" spans="2:18" s="8" customFormat="1" ht="16.2" customHeight="1">
      <c r="B232" s="295">
        <v>112511000</v>
      </c>
      <c r="C232" s="307" t="s">
        <v>331</v>
      </c>
      <c r="D232" s="294" t="s">
        <v>4</v>
      </c>
      <c r="E232" s="294" t="s">
        <v>4</v>
      </c>
      <c r="F232" s="295">
        <v>1</v>
      </c>
      <c r="G232" s="296" t="s">
        <v>7</v>
      </c>
      <c r="H232" s="293">
        <v>5.8</v>
      </c>
      <c r="I232" s="293">
        <f t="shared" si="34"/>
        <v>4.5952932084497684</v>
      </c>
      <c r="J232" s="293">
        <v>26.652700609008658</v>
      </c>
      <c r="K232" s="275">
        <f t="shared" si="29"/>
        <v>26.652700609008658</v>
      </c>
      <c r="L232" s="275">
        <f t="shared" si="30"/>
        <v>26.652700609008658</v>
      </c>
      <c r="N232" s="334">
        <v>25.6275967394314</v>
      </c>
      <c r="O232" s="332">
        <f t="shared" si="31"/>
        <v>26.652700609008658</v>
      </c>
      <c r="P232" s="360"/>
      <c r="Q232" s="360"/>
    </row>
    <row r="233" spans="2:18" s="8" customFormat="1" ht="16.2" customHeight="1">
      <c r="B233" s="295">
        <v>112512000</v>
      </c>
      <c r="C233" s="307" t="s">
        <v>331</v>
      </c>
      <c r="D233" s="294" t="s">
        <v>1</v>
      </c>
      <c r="E233" s="294" t="s">
        <v>1</v>
      </c>
      <c r="F233" s="295">
        <v>1</v>
      </c>
      <c r="G233" s="296" t="s">
        <v>7</v>
      </c>
      <c r="H233" s="293">
        <v>5.8</v>
      </c>
      <c r="I233" s="293">
        <f t="shared" si="34"/>
        <v>4.4645935234851706</v>
      </c>
      <c r="J233" s="293">
        <v>25.894642436213989</v>
      </c>
      <c r="K233" s="275">
        <f t="shared" si="29"/>
        <v>25.894642436213989</v>
      </c>
      <c r="L233" s="275">
        <f t="shared" si="30"/>
        <v>25.894642436213989</v>
      </c>
      <c r="N233" s="334">
        <v>24.898694650205758</v>
      </c>
      <c r="O233" s="332">
        <f t="shared" si="31"/>
        <v>25.894642436213989</v>
      </c>
      <c r="P233" s="360"/>
      <c r="Q233" s="360"/>
    </row>
    <row r="234" spans="2:18" s="8" customFormat="1" ht="16.2" customHeight="1">
      <c r="B234" s="295">
        <v>112514013</v>
      </c>
      <c r="C234" s="307" t="s">
        <v>331</v>
      </c>
      <c r="D234" s="294" t="s">
        <v>80</v>
      </c>
      <c r="E234" s="294" t="s">
        <v>2</v>
      </c>
      <c r="F234" s="295">
        <v>1</v>
      </c>
      <c r="G234" s="296" t="s">
        <v>7</v>
      </c>
      <c r="H234" s="293">
        <v>5.8</v>
      </c>
      <c r="I234" s="293">
        <f t="shared" si="34"/>
        <v>6.4875610763877392</v>
      </c>
      <c r="J234" s="293">
        <v>37.627854243048887</v>
      </c>
      <c r="K234" s="275">
        <f t="shared" si="29"/>
        <v>37.627854243048887</v>
      </c>
      <c r="L234" s="275">
        <f t="shared" si="30"/>
        <v>37.627854243048887</v>
      </c>
      <c r="N234" s="334">
        <v>36.180629079854697</v>
      </c>
      <c r="O234" s="332">
        <f t="shared" si="31"/>
        <v>37.627854243048887</v>
      </c>
      <c r="P234" s="360"/>
      <c r="Q234" s="360"/>
    </row>
    <row r="235" spans="2:18" s="8" customFormat="1" ht="16.2" customHeight="1">
      <c r="B235" s="295">
        <v>112513283</v>
      </c>
      <c r="C235" s="307" t="s">
        <v>2529</v>
      </c>
      <c r="D235" s="294" t="s">
        <v>17</v>
      </c>
      <c r="E235" s="294" t="s">
        <v>244</v>
      </c>
      <c r="F235" s="295">
        <v>1</v>
      </c>
      <c r="G235" s="296" t="s">
        <v>7</v>
      </c>
      <c r="H235" s="293">
        <v>5.8</v>
      </c>
      <c r="I235" s="293">
        <f t="shared" si="34"/>
        <v>7.2006211475445774</v>
      </c>
      <c r="J235" s="293">
        <v>41.763602655758547</v>
      </c>
      <c r="K235" s="275">
        <f t="shared" si="29"/>
        <v>41.763602655758547</v>
      </c>
      <c r="L235" s="275">
        <f t="shared" si="30"/>
        <v>41.763602655758547</v>
      </c>
      <c r="N235" s="334">
        <v>40.157310245921678</v>
      </c>
      <c r="O235" s="332">
        <f t="shared" si="31"/>
        <v>41.763602655758547</v>
      </c>
      <c r="P235" s="360"/>
      <c r="Q235" s="360"/>
    </row>
    <row r="236" spans="2:18" s="8" customFormat="1" ht="16.2" customHeight="1">
      <c r="B236" s="295">
        <v>112515283</v>
      </c>
      <c r="C236" s="307" t="s">
        <v>2529</v>
      </c>
      <c r="D236" s="294" t="s">
        <v>327</v>
      </c>
      <c r="E236" s="294" t="s">
        <v>244</v>
      </c>
      <c r="F236" s="295">
        <v>1</v>
      </c>
      <c r="G236" s="296" t="s">
        <v>7</v>
      </c>
      <c r="H236" s="293">
        <v>5.8</v>
      </c>
      <c r="I236" s="293">
        <f t="shared" si="34"/>
        <v>7.2006211475445774</v>
      </c>
      <c r="J236" s="293">
        <v>41.763602655758547</v>
      </c>
      <c r="K236" s="275">
        <f t="shared" si="29"/>
        <v>41.763602655758547</v>
      </c>
      <c r="L236" s="275">
        <f t="shared" si="30"/>
        <v>41.763602655758547</v>
      </c>
      <c r="N236" s="334">
        <v>40.157310245921678</v>
      </c>
      <c r="O236" s="332">
        <f t="shared" si="31"/>
        <v>41.763602655758547</v>
      </c>
      <c r="P236" s="360"/>
      <c r="Q236" s="360"/>
    </row>
    <row r="237" spans="2:18" s="8" customFormat="1" ht="16.2" customHeight="1">
      <c r="B237" s="345">
        <v>112515073</v>
      </c>
      <c r="C237" s="344" t="s">
        <v>331</v>
      </c>
      <c r="D237" s="343" t="s">
        <v>327</v>
      </c>
      <c r="E237" s="342" t="s">
        <v>2539</v>
      </c>
      <c r="F237" s="341">
        <v>1</v>
      </c>
      <c r="G237" s="340" t="s">
        <v>7</v>
      </c>
      <c r="H237" s="339">
        <v>5.8</v>
      </c>
      <c r="I237" s="293">
        <f t="shared" si="34"/>
        <v>7.4214852039304535</v>
      </c>
      <c r="J237" s="355">
        <v>43.044614182796629</v>
      </c>
      <c r="K237" s="275">
        <f t="shared" ref="K237" si="37">J237</f>
        <v>43.044614182796629</v>
      </c>
      <c r="L237" s="275">
        <f t="shared" ref="L237" si="38">+J237-K237*$B$2</f>
        <v>43.044614182796629</v>
      </c>
      <c r="N237" s="334"/>
      <c r="O237" s="332"/>
      <c r="P237" s="360"/>
      <c r="Q237" s="360"/>
    </row>
    <row r="238" spans="2:18" s="8" customFormat="1" ht="16.2" customHeight="1">
      <c r="B238" s="295">
        <v>112513093</v>
      </c>
      <c r="C238" s="307" t="s">
        <v>331</v>
      </c>
      <c r="D238" s="294" t="s">
        <v>17</v>
      </c>
      <c r="E238" s="294" t="s">
        <v>10</v>
      </c>
      <c r="F238" s="295">
        <v>1</v>
      </c>
      <c r="G238" s="296" t="s">
        <v>7</v>
      </c>
      <c r="H238" s="293">
        <v>5.8</v>
      </c>
      <c r="I238" s="293">
        <f t="shared" si="34"/>
        <v>6.8240245613736858</v>
      </c>
      <c r="J238" s="293">
        <v>39.579342455967378</v>
      </c>
      <c r="K238" s="275">
        <f t="shared" si="29"/>
        <v>39.579342455967378</v>
      </c>
      <c r="L238" s="275">
        <f t="shared" si="30"/>
        <v>39.579342455967378</v>
      </c>
      <c r="N238" s="334">
        <v>38.057060053814787</v>
      </c>
      <c r="O238" s="332">
        <f t="shared" si="31"/>
        <v>39.579342455967378</v>
      </c>
      <c r="P238" s="360"/>
      <c r="Q238" s="360"/>
    </row>
    <row r="239" spans="2:18" s="8" customFormat="1" ht="16.2" customHeight="1">
      <c r="B239" s="295">
        <v>112514103</v>
      </c>
      <c r="C239" s="307" t="s">
        <v>331</v>
      </c>
      <c r="D239" s="294" t="s">
        <v>80</v>
      </c>
      <c r="E239" s="294" t="s">
        <v>14</v>
      </c>
      <c r="F239" s="295">
        <v>1</v>
      </c>
      <c r="G239" s="296" t="s">
        <v>7</v>
      </c>
      <c r="H239" s="293">
        <v>5.8</v>
      </c>
      <c r="I239" s="293">
        <f t="shared" si="34"/>
        <v>6.4875610763877392</v>
      </c>
      <c r="J239" s="293">
        <v>37.627854243048887</v>
      </c>
      <c r="K239" s="275">
        <f t="shared" si="29"/>
        <v>37.627854243048887</v>
      </c>
      <c r="L239" s="275">
        <f t="shared" si="30"/>
        <v>37.627854243048887</v>
      </c>
      <c r="N239" s="334">
        <v>36.180629079854697</v>
      </c>
      <c r="O239" s="332">
        <f t="shared" si="31"/>
        <v>37.627854243048887</v>
      </c>
      <c r="P239" s="360"/>
      <c r="Q239" s="360"/>
    </row>
    <row r="240" spans="2:18" s="8" customFormat="1" ht="16.2" customHeight="1">
      <c r="B240" s="289">
        <v>112513113</v>
      </c>
      <c r="C240" s="307" t="s">
        <v>331</v>
      </c>
      <c r="D240" s="294" t="s">
        <v>17</v>
      </c>
      <c r="E240" s="294" t="s">
        <v>13</v>
      </c>
      <c r="F240" s="295">
        <v>1</v>
      </c>
      <c r="G240" s="296" t="s">
        <v>7</v>
      </c>
      <c r="H240" s="293">
        <v>5.8</v>
      </c>
      <c r="I240" s="293">
        <f t="shared" si="34"/>
        <v>6.4957893321987035</v>
      </c>
      <c r="J240" s="293">
        <v>37.675578126752477</v>
      </c>
      <c r="K240" s="275">
        <f t="shared" si="29"/>
        <v>37.675578126752477</v>
      </c>
      <c r="L240" s="275">
        <f t="shared" si="30"/>
        <v>37.675578126752477</v>
      </c>
      <c r="N240" s="334">
        <v>36.226517429569689</v>
      </c>
      <c r="O240" s="332">
        <f t="shared" si="31"/>
        <v>37.675578126752477</v>
      </c>
      <c r="P240" s="360"/>
      <c r="Q240" s="360"/>
    </row>
    <row r="241" spans="2:18" s="8" customFormat="1" ht="16.2" customHeight="1">
      <c r="B241" s="289">
        <v>112512143</v>
      </c>
      <c r="C241" s="307" t="s">
        <v>331</v>
      </c>
      <c r="D241" s="294" t="s">
        <v>1</v>
      </c>
      <c r="E241" s="294" t="s">
        <v>0</v>
      </c>
      <c r="F241" s="295">
        <v>1</v>
      </c>
      <c r="G241" s="296" t="s">
        <v>7</v>
      </c>
      <c r="H241" s="293">
        <v>5.8</v>
      </c>
      <c r="I241" s="293">
        <f t="shared" si="34"/>
        <v>7.1524618880598174</v>
      </c>
      <c r="J241" s="293">
        <v>41.48427895074694</v>
      </c>
      <c r="K241" s="275">
        <f t="shared" si="29"/>
        <v>41.48427895074694</v>
      </c>
      <c r="L241" s="275">
        <f t="shared" si="30"/>
        <v>41.48427895074694</v>
      </c>
      <c r="N241" s="334">
        <v>39.888729760333597</v>
      </c>
      <c r="O241" s="332">
        <f t="shared" si="31"/>
        <v>41.48427895074694</v>
      </c>
      <c r="P241" s="360"/>
      <c r="Q241" s="360"/>
    </row>
    <row r="242" spans="2:18" s="8" customFormat="1" ht="16.2" customHeight="1">
      <c r="B242" s="289">
        <v>112514273</v>
      </c>
      <c r="C242" s="307" t="s">
        <v>331</v>
      </c>
      <c r="D242" s="294" t="s">
        <v>80</v>
      </c>
      <c r="E242" s="294" t="s">
        <v>83</v>
      </c>
      <c r="F242" s="295">
        <v>1</v>
      </c>
      <c r="G242" s="296" t="s">
        <v>7</v>
      </c>
      <c r="H242" s="293">
        <v>5.8</v>
      </c>
      <c r="I242" s="293">
        <f t="shared" si="34"/>
        <v>6.8551764491632738</v>
      </c>
      <c r="J242" s="293">
        <v>39.760023405146988</v>
      </c>
      <c r="K242" s="275">
        <f t="shared" si="29"/>
        <v>39.760023405146988</v>
      </c>
      <c r="L242" s="275">
        <f t="shared" si="30"/>
        <v>39.760023405146988</v>
      </c>
      <c r="N242" s="334">
        <v>38.230791735718256</v>
      </c>
      <c r="O242" s="332">
        <f t="shared" si="31"/>
        <v>39.760023405146988</v>
      </c>
      <c r="P242" s="360"/>
      <c r="Q242" s="360"/>
    </row>
    <row r="243" spans="2:18" s="8" customFormat="1" ht="16.2" customHeight="1">
      <c r="B243" s="289">
        <v>112511373</v>
      </c>
      <c r="C243" s="307" t="s">
        <v>331</v>
      </c>
      <c r="D243" s="294" t="s">
        <v>1</v>
      </c>
      <c r="E243" s="294" t="s">
        <v>361</v>
      </c>
      <c r="F243" s="295">
        <v>1</v>
      </c>
      <c r="G243" s="296" t="s">
        <v>7</v>
      </c>
      <c r="H243" s="293">
        <v>5.8</v>
      </c>
      <c r="I243" s="293">
        <f t="shared" si="34"/>
        <v>8.6774491416776911</v>
      </c>
      <c r="J243" s="293">
        <v>50.329205021730608</v>
      </c>
      <c r="K243" s="275">
        <f t="shared" si="29"/>
        <v>50.329205021730608</v>
      </c>
      <c r="L243" s="275">
        <f t="shared" si="30"/>
        <v>50.329205021730608</v>
      </c>
      <c r="N243" s="334">
        <v>48.39346636704866</v>
      </c>
      <c r="O243" s="332">
        <f t="shared" si="31"/>
        <v>50.329205021730608</v>
      </c>
      <c r="P243" s="360"/>
      <c r="Q243" s="360"/>
    </row>
    <row r="244" spans="2:18" s="8" customFormat="1" ht="16.2" customHeight="1">
      <c r="B244" s="289">
        <v>112514363</v>
      </c>
      <c r="C244" s="307" t="s">
        <v>331</v>
      </c>
      <c r="D244" s="294" t="s">
        <v>91</v>
      </c>
      <c r="E244" s="294" t="s">
        <v>2574</v>
      </c>
      <c r="F244" s="295">
        <v>1</v>
      </c>
      <c r="G244" s="296" t="s">
        <v>7</v>
      </c>
      <c r="H244" s="293">
        <v>5.8</v>
      </c>
      <c r="I244" s="293">
        <f t="shared" si="34"/>
        <v>8.5114067273534264</v>
      </c>
      <c r="J244" s="293">
        <v>49.366159018649867</v>
      </c>
      <c r="K244" s="275">
        <f t="shared" si="29"/>
        <v>49.366159018649867</v>
      </c>
      <c r="L244" s="275">
        <f t="shared" si="30"/>
        <v>49.366159018649867</v>
      </c>
      <c r="N244" s="334">
        <v>47.467460594855638</v>
      </c>
      <c r="O244" s="332">
        <f t="shared" si="31"/>
        <v>49.366159018649867</v>
      </c>
      <c r="P244" s="360"/>
      <c r="Q244" s="360"/>
    </row>
    <row r="245" spans="2:18" s="8" customFormat="1" ht="16.2" customHeight="1">
      <c r="B245" s="289">
        <v>112514393</v>
      </c>
      <c r="C245" s="307" t="s">
        <v>331</v>
      </c>
      <c r="D245" s="294" t="s">
        <v>91</v>
      </c>
      <c r="E245" s="294" t="s">
        <v>2503</v>
      </c>
      <c r="F245" s="295">
        <v>1</v>
      </c>
      <c r="G245" s="296" t="s">
        <v>7</v>
      </c>
      <c r="H245" s="293">
        <v>5.8</v>
      </c>
      <c r="I245" s="293">
        <f t="shared" si="34"/>
        <v>8.9729786442763508</v>
      </c>
      <c r="J245" s="293">
        <v>52.043276136802838</v>
      </c>
      <c r="K245" s="275">
        <f t="shared" si="29"/>
        <v>52.043276136802838</v>
      </c>
      <c r="L245" s="275">
        <f t="shared" si="30"/>
        <v>52.043276136802838</v>
      </c>
      <c r="N245" s="334">
        <v>50.04161167000273</v>
      </c>
      <c r="O245" s="332">
        <f t="shared" si="31"/>
        <v>52.043276136802838</v>
      </c>
      <c r="P245" s="360"/>
      <c r="Q245" s="360"/>
    </row>
    <row r="246" spans="2:18" s="8" customFormat="1" ht="16.2" customHeight="1">
      <c r="B246" s="289">
        <v>112512243</v>
      </c>
      <c r="C246" s="307" t="s">
        <v>331</v>
      </c>
      <c r="D246" s="294" t="s">
        <v>1</v>
      </c>
      <c r="E246" s="294" t="s">
        <v>2506</v>
      </c>
      <c r="F246" s="295">
        <v>1</v>
      </c>
      <c r="G246" s="296" t="s">
        <v>7</v>
      </c>
      <c r="H246" s="293">
        <v>5.8</v>
      </c>
      <c r="I246" s="293">
        <f t="shared" si="34"/>
        <v>7.6907341734620864</v>
      </c>
      <c r="J246" s="293">
        <v>44.606258206080099</v>
      </c>
      <c r="K246" s="275">
        <f t="shared" si="29"/>
        <v>44.606258206080099</v>
      </c>
      <c r="L246" s="275">
        <f t="shared" si="30"/>
        <v>44.606258206080099</v>
      </c>
      <c r="N246" s="334">
        <v>42.890632890461632</v>
      </c>
      <c r="O246" s="332">
        <f t="shared" si="31"/>
        <v>44.606258206080099</v>
      </c>
      <c r="P246" s="360"/>
      <c r="Q246" s="360"/>
    </row>
    <row r="247" spans="2:18" s="8" customFormat="1" ht="16.2" customHeight="1">
      <c r="B247" s="289">
        <v>112514183</v>
      </c>
      <c r="C247" s="307" t="s">
        <v>331</v>
      </c>
      <c r="D247" s="294" t="s">
        <v>80</v>
      </c>
      <c r="E247" s="294" t="s">
        <v>287</v>
      </c>
      <c r="F247" s="295">
        <v>1</v>
      </c>
      <c r="G247" s="296" t="s">
        <v>7</v>
      </c>
      <c r="H247" s="293">
        <v>5.8</v>
      </c>
      <c r="I247" s="293">
        <f t="shared" si="34"/>
        <v>7.7260474874965954</v>
      </c>
      <c r="J247" s="293">
        <v>44.811075427480255</v>
      </c>
      <c r="K247" s="275">
        <f t="shared" si="29"/>
        <v>44.811075427480255</v>
      </c>
      <c r="L247" s="275">
        <f t="shared" si="30"/>
        <v>44.811075427480255</v>
      </c>
      <c r="N247" s="334">
        <v>38.133057601412972</v>
      </c>
      <c r="O247" s="332">
        <f t="shared" si="31"/>
        <v>39.658379905469495</v>
      </c>
      <c r="P247" s="360"/>
      <c r="Q247" s="360"/>
      <c r="R247" s="353"/>
    </row>
    <row r="248" spans="2:18" s="8" customFormat="1" ht="16.2" customHeight="1">
      <c r="B248" s="295">
        <v>112515413</v>
      </c>
      <c r="C248" s="307" t="s">
        <v>331</v>
      </c>
      <c r="D248" s="294" t="s">
        <v>327</v>
      </c>
      <c r="E248" s="294" t="s">
        <v>2540</v>
      </c>
      <c r="F248" s="295">
        <v>1</v>
      </c>
      <c r="G248" s="296" t="s">
        <v>7</v>
      </c>
      <c r="H248" s="293">
        <v>5.8</v>
      </c>
      <c r="I248" s="293">
        <f t="shared" si="34"/>
        <v>8.8789255493835011</v>
      </c>
      <c r="J248" s="293">
        <v>51.49776818642431</v>
      </c>
      <c r="K248" s="275">
        <f t="shared" si="29"/>
        <v>51.49776818642431</v>
      </c>
      <c r="L248" s="275">
        <f t="shared" si="30"/>
        <v>51.49776818642431</v>
      </c>
      <c r="N248" s="334">
        <v>49.517084794638755</v>
      </c>
      <c r="O248" s="332">
        <f t="shared" si="31"/>
        <v>51.49776818642431</v>
      </c>
      <c r="P248" s="360"/>
      <c r="Q248" s="360"/>
    </row>
    <row r="249" spans="2:18" s="8" customFormat="1" ht="16.2" customHeight="1">
      <c r="B249" s="295">
        <v>112513523</v>
      </c>
      <c r="C249" s="307" t="s">
        <v>2685</v>
      </c>
      <c r="D249" s="294" t="s">
        <v>17</v>
      </c>
      <c r="E249" s="294" t="s">
        <v>2767</v>
      </c>
      <c r="F249" s="295">
        <v>1</v>
      </c>
      <c r="G249" s="296" t="s">
        <v>7</v>
      </c>
      <c r="H249" s="293">
        <v>5.8</v>
      </c>
      <c r="I249" s="293">
        <f t="shared" si="34"/>
        <v>7.5353644164268498</v>
      </c>
      <c r="J249" s="293">
        <v>43.705113615275728</v>
      </c>
      <c r="K249" s="275">
        <f t="shared" si="29"/>
        <v>43.705113615275728</v>
      </c>
      <c r="L249" s="275">
        <f t="shared" si="30"/>
        <v>43.705113615275728</v>
      </c>
      <c r="N249" s="334">
        <v>42.02414770699589</v>
      </c>
      <c r="O249" s="332">
        <f t="shared" si="31"/>
        <v>43.705113615275728</v>
      </c>
      <c r="P249" s="360"/>
      <c r="Q249" s="360"/>
    </row>
    <row r="250" spans="2:18" s="8" customFormat="1" ht="16.2" customHeight="1">
      <c r="B250" s="297">
        <v>112515053</v>
      </c>
      <c r="C250" s="308" t="s">
        <v>2999</v>
      </c>
      <c r="D250" s="294" t="s">
        <v>327</v>
      </c>
      <c r="E250" s="294" t="s">
        <v>2994</v>
      </c>
      <c r="F250" s="295">
        <v>1</v>
      </c>
      <c r="G250" s="296" t="s">
        <v>7</v>
      </c>
      <c r="H250" s="293">
        <v>5.8</v>
      </c>
      <c r="I250" s="293">
        <f t="shared" si="34"/>
        <v>8.0092551724137948</v>
      </c>
      <c r="J250" s="293">
        <v>46.453680000000006</v>
      </c>
      <c r="K250" s="275">
        <f t="shared" si="29"/>
        <v>46.453680000000006</v>
      </c>
      <c r="L250" s="275">
        <f t="shared" si="30"/>
        <v>46.453680000000006</v>
      </c>
      <c r="N250" s="334">
        <v>44.667000000000002</v>
      </c>
      <c r="O250" s="332">
        <f t="shared" si="31"/>
        <v>46.453680000000006</v>
      </c>
      <c r="P250" s="360"/>
      <c r="Q250" s="360"/>
    </row>
    <row r="251" spans="2:18" s="8" customFormat="1" ht="16.2" customHeight="1">
      <c r="B251" s="295">
        <v>312331000</v>
      </c>
      <c r="C251" s="307" t="s">
        <v>369</v>
      </c>
      <c r="D251" s="294" t="s">
        <v>4</v>
      </c>
      <c r="E251" s="294" t="s">
        <v>4</v>
      </c>
      <c r="F251" s="295">
        <v>1</v>
      </c>
      <c r="G251" s="296" t="s">
        <v>7</v>
      </c>
      <c r="H251" s="293">
        <v>5.8</v>
      </c>
      <c r="I251" s="293">
        <f t="shared" si="34"/>
        <v>5.7628253006739385</v>
      </c>
      <c r="J251" s="293">
        <v>33.42438674390884</v>
      </c>
      <c r="K251" s="275">
        <f t="shared" si="29"/>
        <v>33.42438674390884</v>
      </c>
      <c r="L251" s="275">
        <f t="shared" si="30"/>
        <v>33.42438674390884</v>
      </c>
      <c r="N251" s="334">
        <v>32.13883340760465</v>
      </c>
      <c r="O251" s="332">
        <f t="shared" si="31"/>
        <v>33.42438674390884</v>
      </c>
      <c r="P251" s="360"/>
      <c r="Q251" s="360"/>
    </row>
    <row r="252" spans="2:18" s="8" customFormat="1" ht="16.2" customHeight="1">
      <c r="B252" s="295">
        <v>312332000</v>
      </c>
      <c r="C252" s="307" t="s">
        <v>369</v>
      </c>
      <c r="D252" s="294" t="s">
        <v>1</v>
      </c>
      <c r="E252" s="294" t="s">
        <v>1</v>
      </c>
      <c r="F252" s="295">
        <v>1</v>
      </c>
      <c r="G252" s="296" t="s">
        <v>7</v>
      </c>
      <c r="H252" s="293">
        <v>5.8</v>
      </c>
      <c r="I252" s="293">
        <f t="shared" si="34"/>
        <v>5.8036589537725991</v>
      </c>
      <c r="J252" s="293">
        <v>33.661221931881073</v>
      </c>
      <c r="K252" s="275">
        <f t="shared" si="29"/>
        <v>33.661221931881073</v>
      </c>
      <c r="L252" s="275">
        <f t="shared" si="30"/>
        <v>33.661221931881073</v>
      </c>
      <c r="N252" s="334">
        <v>32.366559549885643</v>
      </c>
      <c r="O252" s="332">
        <f t="shared" si="31"/>
        <v>33.661221931881073</v>
      </c>
      <c r="P252" s="360"/>
      <c r="Q252" s="360"/>
    </row>
    <row r="253" spans="2:18" s="8" customFormat="1" ht="16.2" customHeight="1">
      <c r="B253" s="295">
        <v>312334013</v>
      </c>
      <c r="C253" s="307" t="s">
        <v>369</v>
      </c>
      <c r="D253" s="294" t="s">
        <v>80</v>
      </c>
      <c r="E253" s="294" t="s">
        <v>2</v>
      </c>
      <c r="F253" s="295">
        <v>1</v>
      </c>
      <c r="G253" s="296" t="s">
        <v>7</v>
      </c>
      <c r="H253" s="293">
        <v>5.8</v>
      </c>
      <c r="I253" s="293">
        <f t="shared" si="34"/>
        <v>8.4663759812638553</v>
      </c>
      <c r="J253" s="293">
        <v>49.104980691330361</v>
      </c>
      <c r="K253" s="275">
        <f t="shared" si="29"/>
        <v>49.104980691330361</v>
      </c>
      <c r="L253" s="275">
        <f t="shared" si="30"/>
        <v>49.104980691330361</v>
      </c>
      <c r="N253" s="334">
        <v>47.216327587817652</v>
      </c>
      <c r="O253" s="332">
        <f t="shared" si="31"/>
        <v>49.104980691330361</v>
      </c>
      <c r="P253" s="360"/>
      <c r="Q253" s="360"/>
    </row>
    <row r="254" spans="2:18" s="8" customFormat="1" ht="16.2" customHeight="1">
      <c r="B254" s="295">
        <v>312333283</v>
      </c>
      <c r="C254" s="307" t="s">
        <v>2524</v>
      </c>
      <c r="D254" s="294" t="s">
        <v>17</v>
      </c>
      <c r="E254" s="294" t="s">
        <v>244</v>
      </c>
      <c r="F254" s="295">
        <v>1</v>
      </c>
      <c r="G254" s="296" t="s">
        <v>7</v>
      </c>
      <c r="H254" s="293">
        <v>5.8</v>
      </c>
      <c r="I254" s="293">
        <f t="shared" si="34"/>
        <v>9.4813272979730723</v>
      </c>
      <c r="J254" s="293">
        <v>54.991698328243814</v>
      </c>
      <c r="K254" s="275">
        <f t="shared" si="29"/>
        <v>54.991698328243814</v>
      </c>
      <c r="L254" s="275">
        <f t="shared" si="30"/>
        <v>54.991698328243814</v>
      </c>
      <c r="N254" s="334">
        <v>52.876633007926742</v>
      </c>
      <c r="O254" s="332">
        <f t="shared" si="31"/>
        <v>54.991698328243814</v>
      </c>
      <c r="P254" s="360"/>
      <c r="Q254" s="360"/>
    </row>
    <row r="255" spans="2:18" s="8" customFormat="1" ht="16.2" customHeight="1">
      <c r="B255" s="295">
        <v>312335283</v>
      </c>
      <c r="C255" s="307" t="s">
        <v>369</v>
      </c>
      <c r="D255" s="294" t="s">
        <v>327</v>
      </c>
      <c r="E255" s="294" t="s">
        <v>244</v>
      </c>
      <c r="F255" s="295">
        <v>1</v>
      </c>
      <c r="G255" s="296" t="s">
        <v>7</v>
      </c>
      <c r="H255" s="293">
        <v>5.8</v>
      </c>
      <c r="I255" s="293">
        <f t="shared" si="34"/>
        <v>8.5506579410044186</v>
      </c>
      <c r="J255" s="293">
        <v>49.593816057825627</v>
      </c>
      <c r="K255" s="275">
        <f t="shared" si="29"/>
        <v>49.593816057825627</v>
      </c>
      <c r="L255" s="275">
        <f t="shared" si="30"/>
        <v>49.593816057825627</v>
      </c>
      <c r="N255" s="334">
        <v>47.686361594063101</v>
      </c>
      <c r="O255" s="332">
        <f t="shared" si="31"/>
        <v>49.593816057825627</v>
      </c>
      <c r="P255" s="360"/>
      <c r="Q255" s="360"/>
    </row>
    <row r="256" spans="2:18" s="8" customFormat="1" ht="16.2" customHeight="1">
      <c r="B256" s="343">
        <v>312335073</v>
      </c>
      <c r="C256" s="344" t="s">
        <v>369</v>
      </c>
      <c r="D256" s="343" t="s">
        <v>327</v>
      </c>
      <c r="E256" s="342" t="s">
        <v>2539</v>
      </c>
      <c r="F256" s="341">
        <v>1</v>
      </c>
      <c r="G256" s="340" t="s">
        <v>7</v>
      </c>
      <c r="H256" s="339">
        <v>5.8</v>
      </c>
      <c r="I256" s="293">
        <f t="shared" si="34"/>
        <v>5.4049157610240979</v>
      </c>
      <c r="J256" s="355">
        <v>31.348511413939768</v>
      </c>
      <c r="K256" s="275">
        <f t="shared" ref="K256:K257" si="39">J256</f>
        <v>31.348511413939768</v>
      </c>
      <c r="L256" s="275">
        <f t="shared" ref="L256:L257" si="40">+J256-K256*$B$2</f>
        <v>31.348511413939768</v>
      </c>
      <c r="N256" s="334"/>
      <c r="O256" s="332"/>
      <c r="P256" s="360"/>
      <c r="Q256" s="360"/>
    </row>
    <row r="257" spans="2:18" s="8" customFormat="1" ht="16.2" customHeight="1">
      <c r="B257" s="295">
        <v>312333093</v>
      </c>
      <c r="C257" s="307" t="s">
        <v>369</v>
      </c>
      <c r="D257" s="294" t="s">
        <v>17</v>
      </c>
      <c r="E257" s="294" t="s">
        <v>10</v>
      </c>
      <c r="F257" s="295">
        <v>1</v>
      </c>
      <c r="G257" s="296" t="s">
        <v>7</v>
      </c>
      <c r="H257" s="293">
        <v>5.8</v>
      </c>
      <c r="I257" s="293">
        <f t="shared" si="34"/>
        <v>8.9431928230505395</v>
      </c>
      <c r="J257" s="293">
        <v>51.87051837369313</v>
      </c>
      <c r="K257" s="275">
        <f t="shared" si="39"/>
        <v>51.87051837369313</v>
      </c>
      <c r="L257" s="275">
        <f t="shared" si="40"/>
        <v>51.87051837369313</v>
      </c>
      <c r="N257" s="334">
        <v>49.87549843624339</v>
      </c>
      <c r="O257" s="332">
        <f t="shared" si="31"/>
        <v>51.87051837369313</v>
      </c>
      <c r="P257" s="360"/>
      <c r="Q257" s="360"/>
    </row>
    <row r="258" spans="2:18" s="8" customFormat="1" ht="16.2" customHeight="1">
      <c r="B258" s="295">
        <v>312334103</v>
      </c>
      <c r="C258" s="307" t="s">
        <v>369</v>
      </c>
      <c r="D258" s="294" t="s">
        <v>80</v>
      </c>
      <c r="E258" s="294" t="s">
        <v>14</v>
      </c>
      <c r="F258" s="295">
        <v>1</v>
      </c>
      <c r="G258" s="296" t="s">
        <v>7</v>
      </c>
      <c r="H258" s="293">
        <v>5.8</v>
      </c>
      <c r="I258" s="293">
        <f t="shared" si="34"/>
        <v>8.4663759812638553</v>
      </c>
      <c r="J258" s="293">
        <v>49.104980691330361</v>
      </c>
      <c r="K258" s="275">
        <f t="shared" si="29"/>
        <v>49.104980691330361</v>
      </c>
      <c r="L258" s="275">
        <f t="shared" si="30"/>
        <v>49.104980691330361</v>
      </c>
      <c r="N258" s="334">
        <v>47.216327587817652</v>
      </c>
      <c r="O258" s="332">
        <f t="shared" si="31"/>
        <v>49.104980691330361</v>
      </c>
      <c r="P258" s="360"/>
      <c r="Q258" s="360"/>
    </row>
    <row r="259" spans="2:18" s="8" customFormat="1" ht="16.2" customHeight="1">
      <c r="B259" s="295">
        <v>312333113</v>
      </c>
      <c r="C259" s="307" t="s">
        <v>369</v>
      </c>
      <c r="D259" s="294" t="s">
        <v>17</v>
      </c>
      <c r="E259" s="294" t="s">
        <v>13</v>
      </c>
      <c r="F259" s="295">
        <v>1</v>
      </c>
      <c r="G259" s="296" t="s">
        <v>7</v>
      </c>
      <c r="H259" s="293">
        <v>5.8</v>
      </c>
      <c r="I259" s="293">
        <f t="shared" si="34"/>
        <v>8.4899338580515451</v>
      </c>
      <c r="J259" s="293">
        <v>49.241616376698957</v>
      </c>
      <c r="K259" s="275">
        <f t="shared" si="29"/>
        <v>49.241616376698957</v>
      </c>
      <c r="L259" s="275">
        <f t="shared" si="30"/>
        <v>49.241616376698957</v>
      </c>
      <c r="N259" s="334">
        <v>47.347708054518229</v>
      </c>
      <c r="O259" s="332">
        <f t="shared" si="31"/>
        <v>49.241616376698957</v>
      </c>
      <c r="P259" s="360"/>
      <c r="Q259" s="360"/>
    </row>
    <row r="260" spans="2:18" s="8" customFormat="1" ht="16.2" customHeight="1">
      <c r="B260" s="289">
        <v>312332143</v>
      </c>
      <c r="C260" s="307" t="s">
        <v>369</v>
      </c>
      <c r="D260" s="294" t="s">
        <v>1</v>
      </c>
      <c r="E260" s="294" t="s">
        <v>0</v>
      </c>
      <c r="F260" s="295">
        <v>1</v>
      </c>
      <c r="G260" s="296" t="s">
        <v>7</v>
      </c>
      <c r="H260" s="293">
        <v>5.8</v>
      </c>
      <c r="I260" s="293">
        <f t="shared" si="34"/>
        <v>9.2248854577888491</v>
      </c>
      <c r="J260" s="293">
        <v>53.504335655175318</v>
      </c>
      <c r="K260" s="275">
        <f t="shared" si="29"/>
        <v>53.504335655175318</v>
      </c>
      <c r="L260" s="275">
        <f t="shared" si="30"/>
        <v>53.504335655175318</v>
      </c>
      <c r="N260" s="334">
        <v>51.446476591514724</v>
      </c>
      <c r="O260" s="332">
        <f t="shared" si="31"/>
        <v>53.504335655175318</v>
      </c>
      <c r="P260" s="360"/>
      <c r="Q260" s="360"/>
    </row>
    <row r="261" spans="2:18" s="8" customFormat="1" ht="16.2" customHeight="1">
      <c r="B261" s="289">
        <v>312334273</v>
      </c>
      <c r="C261" s="307" t="s">
        <v>369</v>
      </c>
      <c r="D261" s="294" t="s">
        <v>80</v>
      </c>
      <c r="E261" s="294" t="s">
        <v>83</v>
      </c>
      <c r="F261" s="295">
        <v>1</v>
      </c>
      <c r="G261" s="296" t="s">
        <v>7</v>
      </c>
      <c r="H261" s="293">
        <v>5.8</v>
      </c>
      <c r="I261" s="293">
        <f t="shared" si="34"/>
        <v>8.9729786442763508</v>
      </c>
      <c r="J261" s="293">
        <v>52.043276136802838</v>
      </c>
      <c r="K261" s="275">
        <f t="shared" si="29"/>
        <v>52.043276136802838</v>
      </c>
      <c r="L261" s="275">
        <f t="shared" si="30"/>
        <v>52.043276136802838</v>
      </c>
      <c r="N261" s="334">
        <v>50.04161167000273</v>
      </c>
      <c r="O261" s="332">
        <f t="shared" si="31"/>
        <v>52.043276136802838</v>
      </c>
      <c r="P261" s="360"/>
      <c r="Q261" s="360"/>
    </row>
    <row r="262" spans="2:18" s="8" customFormat="1" ht="16.2" customHeight="1">
      <c r="B262" s="289">
        <v>312331373</v>
      </c>
      <c r="C262" s="307" t="s">
        <v>369</v>
      </c>
      <c r="D262" s="294" t="s">
        <v>1</v>
      </c>
      <c r="E262" s="294" t="s">
        <v>361</v>
      </c>
      <c r="F262" s="295">
        <v>1</v>
      </c>
      <c r="G262" s="296" t="s">
        <v>7</v>
      </c>
      <c r="H262" s="293">
        <v>5.8</v>
      </c>
      <c r="I262" s="293">
        <f t="shared" si="34"/>
        <v>8.6774491416776911</v>
      </c>
      <c r="J262" s="293">
        <v>50.329205021730608</v>
      </c>
      <c r="K262" s="275">
        <f t="shared" si="29"/>
        <v>50.329205021730608</v>
      </c>
      <c r="L262" s="275">
        <f t="shared" si="30"/>
        <v>50.329205021730608</v>
      </c>
      <c r="N262" s="334">
        <v>48.39346636704866</v>
      </c>
      <c r="O262" s="332">
        <f t="shared" si="31"/>
        <v>50.329205021730608</v>
      </c>
      <c r="P262" s="360"/>
      <c r="Q262" s="360"/>
    </row>
    <row r="263" spans="2:18" s="8" customFormat="1" ht="16.2" customHeight="1">
      <c r="B263" s="289">
        <v>312334363</v>
      </c>
      <c r="C263" s="307" t="s">
        <v>369</v>
      </c>
      <c r="D263" s="294" t="s">
        <v>91</v>
      </c>
      <c r="E263" s="294" t="s">
        <v>2574</v>
      </c>
      <c r="F263" s="295">
        <v>1</v>
      </c>
      <c r="G263" s="296" t="s">
        <v>7</v>
      </c>
      <c r="H263" s="293">
        <v>5.8</v>
      </c>
      <c r="I263" s="293">
        <f t="shared" si="34"/>
        <v>8.5114067273534264</v>
      </c>
      <c r="J263" s="293">
        <v>49.366159018649867</v>
      </c>
      <c r="K263" s="275">
        <f t="shared" si="29"/>
        <v>49.366159018649867</v>
      </c>
      <c r="L263" s="275">
        <f t="shared" si="30"/>
        <v>49.366159018649867</v>
      </c>
      <c r="N263" s="334">
        <v>47.467460594855638</v>
      </c>
      <c r="O263" s="332">
        <f t="shared" si="31"/>
        <v>49.366159018649867</v>
      </c>
      <c r="P263" s="360"/>
      <c r="Q263" s="360"/>
    </row>
    <row r="264" spans="2:18" s="8" customFormat="1" ht="16.2" customHeight="1">
      <c r="B264" s="289">
        <v>312334393</v>
      </c>
      <c r="C264" s="307" t="s">
        <v>369</v>
      </c>
      <c r="D264" s="294" t="s">
        <v>91</v>
      </c>
      <c r="E264" s="294" t="s">
        <v>2503</v>
      </c>
      <c r="F264" s="295">
        <v>1</v>
      </c>
      <c r="G264" s="296" t="s">
        <v>7</v>
      </c>
      <c r="H264" s="293">
        <v>5.8</v>
      </c>
      <c r="I264" s="293">
        <f t="shared" si="34"/>
        <v>8.9729786442763508</v>
      </c>
      <c r="J264" s="293">
        <v>52.043276136802838</v>
      </c>
      <c r="K264" s="275">
        <f t="shared" ref="K264:K327" si="41">J264</f>
        <v>52.043276136802838</v>
      </c>
      <c r="L264" s="275">
        <f t="shared" ref="L264:L327" si="42">+J264-K264*$B$2</f>
        <v>52.043276136802838</v>
      </c>
      <c r="N264" s="334">
        <v>50.04161167000273</v>
      </c>
      <c r="O264" s="332">
        <f t="shared" si="31"/>
        <v>52.043276136802838</v>
      </c>
      <c r="P264" s="360"/>
      <c r="Q264" s="360"/>
    </row>
    <row r="265" spans="2:18" s="8" customFormat="1" ht="16.2" customHeight="1">
      <c r="B265" s="289">
        <v>312332243</v>
      </c>
      <c r="C265" s="307" t="s">
        <v>369</v>
      </c>
      <c r="D265" s="294" t="s">
        <v>1</v>
      </c>
      <c r="E265" s="294" t="s">
        <v>2506</v>
      </c>
      <c r="F265" s="295">
        <v>1</v>
      </c>
      <c r="G265" s="296" t="s">
        <v>7</v>
      </c>
      <c r="H265" s="293">
        <v>5.8</v>
      </c>
      <c r="I265" s="293">
        <f t="shared" si="34"/>
        <v>9.9660920799835733</v>
      </c>
      <c r="J265" s="293">
        <v>57.803334063904728</v>
      </c>
      <c r="K265" s="275">
        <f t="shared" si="41"/>
        <v>57.803334063904728</v>
      </c>
      <c r="L265" s="275">
        <f t="shared" si="42"/>
        <v>57.803334063904728</v>
      </c>
      <c r="N265" s="334">
        <v>55.580128907600695</v>
      </c>
      <c r="O265" s="332">
        <f t="shared" ref="O265:O328" si="43">N265*1.04</f>
        <v>57.803334063904728</v>
      </c>
      <c r="P265" s="360"/>
      <c r="Q265" s="360"/>
    </row>
    <row r="266" spans="2:18" s="8" customFormat="1" ht="16.2" customHeight="1">
      <c r="B266" s="289">
        <v>312334183</v>
      </c>
      <c r="C266" s="307" t="s">
        <v>369</v>
      </c>
      <c r="D266" s="294" t="s">
        <v>80</v>
      </c>
      <c r="E266" s="294" t="s">
        <v>287</v>
      </c>
      <c r="F266" s="295">
        <v>1</v>
      </c>
      <c r="G266" s="296" t="s">
        <v>7</v>
      </c>
      <c r="H266" s="293">
        <v>5.8</v>
      </c>
      <c r="I266" s="293">
        <f t="shared" si="34"/>
        <v>5.6705835520743237</v>
      </c>
      <c r="J266" s="293">
        <v>32.889384602031079</v>
      </c>
      <c r="K266" s="275">
        <f t="shared" si="41"/>
        <v>32.889384602031079</v>
      </c>
      <c r="L266" s="275">
        <f t="shared" si="42"/>
        <v>32.889384602031079</v>
      </c>
      <c r="N266" s="334">
        <v>49.922614189818759</v>
      </c>
      <c r="O266" s="332">
        <f t="shared" si="43"/>
        <v>51.91951875741151</v>
      </c>
      <c r="P266" s="360"/>
      <c r="Q266" s="360"/>
      <c r="R266" s="353"/>
    </row>
    <row r="267" spans="2:18" s="8" customFormat="1" ht="16.2" customHeight="1">
      <c r="B267" s="295">
        <v>312335413</v>
      </c>
      <c r="C267" s="307" t="s">
        <v>369</v>
      </c>
      <c r="D267" s="294" t="s">
        <v>327</v>
      </c>
      <c r="E267" s="294" t="s">
        <v>2540</v>
      </c>
      <c r="F267" s="295">
        <v>1</v>
      </c>
      <c r="G267" s="296" t="s">
        <v>7</v>
      </c>
      <c r="H267" s="293">
        <v>5.8</v>
      </c>
      <c r="I267" s="293">
        <f t="shared" si="34"/>
        <v>6.7993313776840596</v>
      </c>
      <c r="J267" s="293">
        <v>39.436121990567543</v>
      </c>
      <c r="K267" s="275">
        <f t="shared" si="41"/>
        <v>39.436121990567543</v>
      </c>
      <c r="L267" s="275">
        <f t="shared" si="42"/>
        <v>39.436121990567543</v>
      </c>
      <c r="N267" s="334">
        <v>37.919348067853406</v>
      </c>
      <c r="O267" s="332">
        <f t="shared" si="43"/>
        <v>39.436121990567543</v>
      </c>
      <c r="P267" s="360"/>
      <c r="Q267" s="360"/>
    </row>
    <row r="268" spans="2:18" s="8" customFormat="1" ht="16.2" customHeight="1">
      <c r="B268" s="295">
        <v>312333523</v>
      </c>
      <c r="C268" s="307" t="s">
        <v>369</v>
      </c>
      <c r="D268" s="294" t="s">
        <v>17</v>
      </c>
      <c r="E268" s="294" t="s">
        <v>2767</v>
      </c>
      <c r="F268" s="295">
        <v>1</v>
      </c>
      <c r="G268" s="296" t="s">
        <v>7</v>
      </c>
      <c r="H268" s="293">
        <v>5.8</v>
      </c>
      <c r="I268" s="293">
        <f t="shared" si="34"/>
        <v>5.5238351681226066</v>
      </c>
      <c r="J268" s="293">
        <v>32.038243975111115</v>
      </c>
      <c r="K268" s="275">
        <f t="shared" si="41"/>
        <v>32.038243975111115</v>
      </c>
      <c r="L268" s="275">
        <f t="shared" si="42"/>
        <v>32.038243975111115</v>
      </c>
      <c r="N268" s="334">
        <v>30.806003822222227</v>
      </c>
      <c r="O268" s="332">
        <f t="shared" si="43"/>
        <v>32.038243975111115</v>
      </c>
      <c r="P268" s="360"/>
      <c r="Q268" s="360"/>
    </row>
    <row r="269" spans="2:18" s="8" customFormat="1" ht="16.2" customHeight="1">
      <c r="B269" s="297">
        <v>312335053</v>
      </c>
      <c r="C269" s="308" t="s">
        <v>3007</v>
      </c>
      <c r="D269" s="294" t="s">
        <v>327</v>
      </c>
      <c r="E269" s="294" t="s">
        <v>2994</v>
      </c>
      <c r="F269" s="295">
        <v>1</v>
      </c>
      <c r="G269" s="296" t="s">
        <v>7</v>
      </c>
      <c r="H269" s="293">
        <v>5.8</v>
      </c>
      <c r="I269" s="293">
        <f t="shared" si="34"/>
        <v>5.84784827586207</v>
      </c>
      <c r="J269" s="293">
        <v>33.917520000000003</v>
      </c>
      <c r="K269" s="275">
        <f t="shared" si="41"/>
        <v>33.917520000000003</v>
      </c>
      <c r="L269" s="275">
        <f t="shared" si="42"/>
        <v>33.917520000000003</v>
      </c>
      <c r="N269" s="334">
        <v>32.613</v>
      </c>
      <c r="O269" s="332">
        <f t="shared" si="43"/>
        <v>33.917520000000003</v>
      </c>
      <c r="P269" s="360"/>
      <c r="Q269" s="360"/>
    </row>
    <row r="270" spans="2:18" s="8" customFormat="1" ht="16.2" customHeight="1">
      <c r="B270" s="295" t="s">
        <v>350</v>
      </c>
      <c r="C270" s="307" t="s">
        <v>2971</v>
      </c>
      <c r="D270" s="294" t="s">
        <v>4</v>
      </c>
      <c r="E270" s="294" t="s">
        <v>268</v>
      </c>
      <c r="F270" s="295">
        <v>1</v>
      </c>
      <c r="G270" s="296" t="s">
        <v>3036</v>
      </c>
      <c r="H270" s="293">
        <v>5.8</v>
      </c>
      <c r="I270" s="293">
        <f t="shared" si="34"/>
        <v>882.14484233429039</v>
      </c>
      <c r="J270" s="293">
        <v>5116.440085538884</v>
      </c>
      <c r="K270" s="275">
        <f t="shared" si="41"/>
        <v>5116.440085538884</v>
      </c>
      <c r="L270" s="275">
        <f t="shared" si="42"/>
        <v>5116.440085538884</v>
      </c>
      <c r="N270" s="334">
        <v>4919.6539284027731</v>
      </c>
      <c r="O270" s="332">
        <f t="shared" si="43"/>
        <v>5116.440085538884</v>
      </c>
      <c r="P270" s="360"/>
      <c r="Q270" s="360"/>
    </row>
    <row r="271" spans="2:18" s="8" customFormat="1" ht="16.2" customHeight="1">
      <c r="B271" s="295">
        <v>110311000</v>
      </c>
      <c r="C271" s="307" t="s">
        <v>295</v>
      </c>
      <c r="D271" s="294" t="s">
        <v>4</v>
      </c>
      <c r="E271" s="294" t="s">
        <v>268</v>
      </c>
      <c r="F271" s="295">
        <v>1</v>
      </c>
      <c r="G271" s="296" t="s">
        <v>269</v>
      </c>
      <c r="H271" s="293">
        <v>5.8</v>
      </c>
      <c r="I271" s="293">
        <f t="shared" si="34"/>
        <v>7.0011495423356447</v>
      </c>
      <c r="J271" s="293">
        <v>40.60666734554674</v>
      </c>
      <c r="K271" s="275">
        <f t="shared" si="41"/>
        <v>40.60666734554674</v>
      </c>
      <c r="L271" s="275">
        <f t="shared" si="42"/>
        <v>40.60666734554674</v>
      </c>
      <c r="N271" s="334">
        <v>39.044872447641097</v>
      </c>
      <c r="O271" s="332">
        <f t="shared" si="43"/>
        <v>40.60666734554674</v>
      </c>
      <c r="P271" s="360"/>
      <c r="Q271" s="360"/>
    </row>
    <row r="272" spans="2:18" s="8" customFormat="1" ht="16.2" customHeight="1">
      <c r="B272" s="295">
        <v>110312000</v>
      </c>
      <c r="C272" s="307" t="s">
        <v>295</v>
      </c>
      <c r="D272" s="294" t="s">
        <v>1</v>
      </c>
      <c r="E272" s="294" t="s">
        <v>268</v>
      </c>
      <c r="F272" s="295">
        <v>1</v>
      </c>
      <c r="G272" s="296" t="s">
        <v>269</v>
      </c>
      <c r="H272" s="293">
        <v>5.8</v>
      </c>
      <c r="I272" s="293">
        <f t="shared" si="34"/>
        <v>7.6392482791690224</v>
      </c>
      <c r="J272" s="293">
        <v>44.307640019180326</v>
      </c>
      <c r="K272" s="275">
        <f t="shared" si="41"/>
        <v>44.307640019180326</v>
      </c>
      <c r="L272" s="275">
        <f t="shared" si="42"/>
        <v>44.307640019180326</v>
      </c>
      <c r="N272" s="334">
        <v>42.603500018442617</v>
      </c>
      <c r="O272" s="332">
        <f t="shared" si="43"/>
        <v>44.307640019180326</v>
      </c>
      <c r="P272" s="360"/>
      <c r="Q272" s="360"/>
    </row>
    <row r="273" spans="2:18" s="8" customFormat="1" ht="16.2" customHeight="1">
      <c r="B273" s="295">
        <v>110314010</v>
      </c>
      <c r="C273" s="307" t="s">
        <v>295</v>
      </c>
      <c r="D273" s="294" t="s">
        <v>91</v>
      </c>
      <c r="E273" s="294" t="s">
        <v>2</v>
      </c>
      <c r="F273" s="295">
        <v>1</v>
      </c>
      <c r="G273" s="296" t="s">
        <v>269</v>
      </c>
      <c r="H273" s="293">
        <v>5.8</v>
      </c>
      <c r="I273" s="293">
        <f t="shared" si="34"/>
        <v>11.898541384461101</v>
      </c>
      <c r="J273" s="293">
        <v>69.011540029874382</v>
      </c>
      <c r="K273" s="275">
        <f t="shared" si="41"/>
        <v>69.011540029874382</v>
      </c>
      <c r="L273" s="275">
        <f t="shared" si="42"/>
        <v>69.011540029874382</v>
      </c>
      <c r="N273" s="334">
        <v>66.35725002872536</v>
      </c>
      <c r="O273" s="332">
        <f t="shared" si="43"/>
        <v>69.011540029874382</v>
      </c>
      <c r="P273" s="360"/>
      <c r="Q273" s="360"/>
    </row>
    <row r="274" spans="2:18" s="8" customFormat="1" ht="16.2" customHeight="1">
      <c r="B274" s="295">
        <v>110313090</v>
      </c>
      <c r="C274" s="307" t="s">
        <v>295</v>
      </c>
      <c r="D274" s="294" t="s">
        <v>17</v>
      </c>
      <c r="E274" s="294" t="s">
        <v>10</v>
      </c>
      <c r="F274" s="295">
        <v>1</v>
      </c>
      <c r="G274" s="296" t="s">
        <v>269</v>
      </c>
      <c r="H274" s="293">
        <v>5.8</v>
      </c>
      <c r="I274" s="293">
        <f t="shared" ref="I274:I337" si="44">J274/H274</f>
        <v>13.593098856459026</v>
      </c>
      <c r="J274" s="293">
        <v>78.839973367462349</v>
      </c>
      <c r="K274" s="275">
        <f t="shared" si="41"/>
        <v>78.839973367462349</v>
      </c>
      <c r="L274" s="275">
        <f t="shared" si="42"/>
        <v>78.839973367462349</v>
      </c>
      <c r="N274" s="334">
        <v>75.807666699483022</v>
      </c>
      <c r="O274" s="332">
        <f t="shared" si="43"/>
        <v>78.839973367462349</v>
      </c>
      <c r="P274" s="360"/>
      <c r="Q274" s="360"/>
    </row>
    <row r="275" spans="2:18" s="8" customFormat="1" ht="16.2" customHeight="1">
      <c r="B275" s="295">
        <v>110314100</v>
      </c>
      <c r="C275" s="307" t="s">
        <v>295</v>
      </c>
      <c r="D275" s="294" t="s">
        <v>91</v>
      </c>
      <c r="E275" s="294" t="s">
        <v>14</v>
      </c>
      <c r="F275" s="295">
        <v>1</v>
      </c>
      <c r="G275" s="296" t="s">
        <v>269</v>
      </c>
      <c r="H275" s="293">
        <v>5.8</v>
      </c>
      <c r="I275" s="293">
        <f t="shared" si="44"/>
        <v>11.898541384461101</v>
      </c>
      <c r="J275" s="293">
        <v>69.011540029874382</v>
      </c>
      <c r="K275" s="275">
        <f t="shared" si="41"/>
        <v>69.011540029874382</v>
      </c>
      <c r="L275" s="275">
        <f t="shared" si="42"/>
        <v>69.011540029874382</v>
      </c>
      <c r="N275" s="334">
        <v>66.35725002872536</v>
      </c>
      <c r="O275" s="332">
        <f t="shared" si="43"/>
        <v>69.011540029874382</v>
      </c>
      <c r="P275" s="360"/>
      <c r="Q275" s="360"/>
    </row>
    <row r="276" spans="2:18" s="8" customFormat="1" ht="16.2" customHeight="1">
      <c r="B276" s="295">
        <v>110313110</v>
      </c>
      <c r="C276" s="307" t="s">
        <v>295</v>
      </c>
      <c r="D276" s="294" t="s">
        <v>17</v>
      </c>
      <c r="E276" s="294" t="s">
        <v>13</v>
      </c>
      <c r="F276" s="295">
        <v>1</v>
      </c>
      <c r="G276" s="296" t="s">
        <v>269</v>
      </c>
      <c r="H276" s="293">
        <v>5.8</v>
      </c>
      <c r="I276" s="293">
        <f t="shared" si="44"/>
        <v>11.898541384461101</v>
      </c>
      <c r="J276" s="293">
        <v>69.011540029874382</v>
      </c>
      <c r="K276" s="275">
        <f t="shared" si="41"/>
        <v>69.011540029874382</v>
      </c>
      <c r="L276" s="275">
        <f t="shared" si="42"/>
        <v>69.011540029874382</v>
      </c>
      <c r="N276" s="334">
        <v>66.35725002872536</v>
      </c>
      <c r="O276" s="332">
        <f t="shared" si="43"/>
        <v>69.011540029874382</v>
      </c>
      <c r="P276" s="360"/>
      <c r="Q276" s="360"/>
    </row>
    <row r="277" spans="2:18" s="8" customFormat="1" ht="16.2" customHeight="1">
      <c r="B277" s="295">
        <v>110312140</v>
      </c>
      <c r="C277" s="307" t="s">
        <v>295</v>
      </c>
      <c r="D277" s="294" t="s">
        <v>1</v>
      </c>
      <c r="E277" s="294" t="s">
        <v>0</v>
      </c>
      <c r="F277" s="295">
        <v>1</v>
      </c>
      <c r="G277" s="296" t="s">
        <v>269</v>
      </c>
      <c r="H277" s="293">
        <v>5.8</v>
      </c>
      <c r="I277" s="293">
        <f t="shared" si="44"/>
        <v>13.593098856459026</v>
      </c>
      <c r="J277" s="293">
        <v>78.839973367462349</v>
      </c>
      <c r="K277" s="275">
        <f t="shared" si="41"/>
        <v>78.839973367462349</v>
      </c>
      <c r="L277" s="275">
        <f t="shared" si="42"/>
        <v>78.839973367462349</v>
      </c>
      <c r="N277" s="334">
        <v>75.807666699483022</v>
      </c>
      <c r="O277" s="332">
        <f t="shared" si="43"/>
        <v>78.839973367462349</v>
      </c>
      <c r="P277" s="360"/>
      <c r="Q277" s="360"/>
    </row>
    <row r="278" spans="2:18" s="8" customFormat="1" ht="16.2" customHeight="1">
      <c r="B278" s="343">
        <v>110315070</v>
      </c>
      <c r="C278" s="344" t="s">
        <v>295</v>
      </c>
      <c r="D278" s="343" t="s">
        <v>327</v>
      </c>
      <c r="E278" s="342" t="s">
        <v>2539</v>
      </c>
      <c r="F278" s="341">
        <v>1</v>
      </c>
      <c r="G278" s="339" t="s">
        <v>7</v>
      </c>
      <c r="H278" s="339">
        <v>5.8</v>
      </c>
      <c r="I278" s="293">
        <f t="shared" si="44"/>
        <v>12.92612889805423</v>
      </c>
      <c r="J278" s="355">
        <v>74.97154760871453</v>
      </c>
      <c r="K278" s="275">
        <f t="shared" ref="K278" si="45">J278</f>
        <v>74.97154760871453</v>
      </c>
      <c r="L278" s="275">
        <f t="shared" ref="L278" si="46">+J278-K278*$B$2</f>
        <v>74.97154760871453</v>
      </c>
      <c r="N278" s="334"/>
      <c r="O278" s="332"/>
      <c r="P278" s="360"/>
      <c r="Q278" s="360"/>
    </row>
    <row r="279" spans="2:18" s="8" customFormat="1" ht="16.2" customHeight="1">
      <c r="B279" s="289">
        <v>110314270</v>
      </c>
      <c r="C279" s="307" t="s">
        <v>295</v>
      </c>
      <c r="D279" s="294" t="s">
        <v>91</v>
      </c>
      <c r="E279" s="294" t="s">
        <v>83</v>
      </c>
      <c r="F279" s="295">
        <v>1</v>
      </c>
      <c r="G279" s="293" t="s">
        <v>269</v>
      </c>
      <c r="H279" s="293">
        <v>5.8</v>
      </c>
      <c r="I279" s="293">
        <f t="shared" si="44"/>
        <v>11.898541384461101</v>
      </c>
      <c r="J279" s="293">
        <v>69.011540029874382</v>
      </c>
      <c r="K279" s="275">
        <f t="shared" si="41"/>
        <v>69.011540029874382</v>
      </c>
      <c r="L279" s="275">
        <f t="shared" si="42"/>
        <v>69.011540029874382</v>
      </c>
      <c r="N279" s="334">
        <v>66.35725002872536</v>
      </c>
      <c r="O279" s="332">
        <f t="shared" si="43"/>
        <v>69.011540029874382</v>
      </c>
      <c r="P279" s="360"/>
      <c r="Q279" s="360"/>
    </row>
    <row r="280" spans="2:18" s="8" customFormat="1" ht="16.2" customHeight="1">
      <c r="B280" s="289">
        <v>110315280</v>
      </c>
      <c r="C280" s="307" t="s">
        <v>295</v>
      </c>
      <c r="D280" s="294" t="s">
        <v>327</v>
      </c>
      <c r="E280" s="294" t="s">
        <v>244</v>
      </c>
      <c r="F280" s="295">
        <v>1</v>
      </c>
      <c r="G280" s="293" t="s">
        <v>269</v>
      </c>
      <c r="H280" s="293">
        <v>5.8</v>
      </c>
      <c r="I280" s="293">
        <f t="shared" si="44"/>
        <v>13.164568171216052</v>
      </c>
      <c r="J280" s="293">
        <v>76.354495393053099</v>
      </c>
      <c r="K280" s="275">
        <f t="shared" si="41"/>
        <v>76.354495393053099</v>
      </c>
      <c r="L280" s="275">
        <f t="shared" si="42"/>
        <v>76.354495393053099</v>
      </c>
      <c r="N280" s="334">
        <v>73.417784031781821</v>
      </c>
      <c r="O280" s="332">
        <f t="shared" si="43"/>
        <v>76.354495393053099</v>
      </c>
      <c r="P280" s="360"/>
      <c r="Q280" s="360"/>
    </row>
    <row r="281" spans="2:18" s="8" customFormat="1" ht="16.2" customHeight="1">
      <c r="B281" s="289">
        <v>110311370</v>
      </c>
      <c r="C281" s="307" t="s">
        <v>295</v>
      </c>
      <c r="D281" s="294" t="s">
        <v>1</v>
      </c>
      <c r="E281" s="294" t="s">
        <v>361</v>
      </c>
      <c r="F281" s="295">
        <v>1</v>
      </c>
      <c r="G281" s="293" t="s">
        <v>7</v>
      </c>
      <c r="H281" s="293">
        <v>5.8</v>
      </c>
      <c r="I281" s="293">
        <f t="shared" si="44"/>
        <v>15.229111300488354</v>
      </c>
      <c r="J281" s="293">
        <v>88.328845542832454</v>
      </c>
      <c r="K281" s="275">
        <f t="shared" si="41"/>
        <v>88.328845542832454</v>
      </c>
      <c r="L281" s="275">
        <f t="shared" si="42"/>
        <v>88.328845542832454</v>
      </c>
      <c r="N281" s="334">
        <v>84.931582252723516</v>
      </c>
      <c r="O281" s="332">
        <f t="shared" si="43"/>
        <v>88.328845542832454</v>
      </c>
      <c r="P281" s="360"/>
      <c r="Q281" s="360"/>
    </row>
    <row r="282" spans="2:18" s="8" customFormat="1" ht="16.2" customHeight="1">
      <c r="B282" s="289">
        <v>110314360</v>
      </c>
      <c r="C282" s="307" t="s">
        <v>295</v>
      </c>
      <c r="D282" s="294" t="s">
        <v>91</v>
      </c>
      <c r="E282" s="294" t="s">
        <v>2574</v>
      </c>
      <c r="F282" s="295">
        <v>1</v>
      </c>
      <c r="G282" s="293" t="s">
        <v>7</v>
      </c>
      <c r="H282" s="293">
        <v>5.8</v>
      </c>
      <c r="I282" s="293">
        <f t="shared" si="44"/>
        <v>14.233479608986592</v>
      </c>
      <c r="J282" s="293">
        <v>82.554181732122231</v>
      </c>
      <c r="K282" s="275">
        <f t="shared" si="41"/>
        <v>82.554181732122231</v>
      </c>
      <c r="L282" s="275">
        <f t="shared" si="42"/>
        <v>82.554181732122231</v>
      </c>
      <c r="N282" s="334">
        <v>79.379020896271371</v>
      </c>
      <c r="O282" s="332">
        <f t="shared" si="43"/>
        <v>82.554181732122231</v>
      </c>
      <c r="P282" s="360"/>
      <c r="Q282" s="360"/>
    </row>
    <row r="283" spans="2:18" s="8" customFormat="1" ht="16.2" customHeight="1">
      <c r="B283" s="289">
        <v>110314390</v>
      </c>
      <c r="C283" s="307" t="s">
        <v>295</v>
      </c>
      <c r="D283" s="294" t="s">
        <v>91</v>
      </c>
      <c r="E283" s="294" t="s">
        <v>2503</v>
      </c>
      <c r="F283" s="295">
        <v>1</v>
      </c>
      <c r="G283" s="293" t="s">
        <v>7</v>
      </c>
      <c r="H283" s="293">
        <v>5.8</v>
      </c>
      <c r="I283" s="293">
        <f t="shared" si="44"/>
        <v>14.9064496225549</v>
      </c>
      <c r="J283" s="293">
        <v>86.457407810818424</v>
      </c>
      <c r="K283" s="275">
        <f t="shared" si="41"/>
        <v>86.457407810818424</v>
      </c>
      <c r="L283" s="275">
        <f t="shared" si="42"/>
        <v>86.457407810818424</v>
      </c>
      <c r="N283" s="334">
        <v>83.132122895017716</v>
      </c>
      <c r="O283" s="332">
        <f t="shared" si="43"/>
        <v>86.457407810818424</v>
      </c>
      <c r="P283" s="360"/>
      <c r="Q283" s="360"/>
    </row>
    <row r="284" spans="2:18" s="8" customFormat="1" ht="16.2" customHeight="1">
      <c r="B284" s="289">
        <v>110312240</v>
      </c>
      <c r="C284" s="307" t="s">
        <v>295</v>
      </c>
      <c r="D284" s="294" t="s">
        <v>1</v>
      </c>
      <c r="E284" s="294" t="s">
        <v>2506</v>
      </c>
      <c r="F284" s="295">
        <v>1</v>
      </c>
      <c r="G284" s="293" t="s">
        <v>7</v>
      </c>
      <c r="H284" s="293">
        <v>5.8</v>
      </c>
      <c r="I284" s="293">
        <f t="shared" si="44"/>
        <v>16.453695064593894</v>
      </c>
      <c r="J284" s="293">
        <v>95.431431374644589</v>
      </c>
      <c r="K284" s="275">
        <f t="shared" si="41"/>
        <v>95.431431374644589</v>
      </c>
      <c r="L284" s="275">
        <f t="shared" si="42"/>
        <v>95.431431374644589</v>
      </c>
      <c r="N284" s="334">
        <v>91.760991706389021</v>
      </c>
      <c r="O284" s="332">
        <f t="shared" si="43"/>
        <v>95.431431374644589</v>
      </c>
      <c r="P284" s="360"/>
      <c r="Q284" s="360"/>
    </row>
    <row r="285" spans="2:18" s="8" customFormat="1" ht="16.2" customHeight="1">
      <c r="B285" s="289">
        <v>110314180</v>
      </c>
      <c r="C285" s="307" t="s">
        <v>295</v>
      </c>
      <c r="D285" s="294" t="s">
        <v>80</v>
      </c>
      <c r="E285" s="294" t="s">
        <v>287</v>
      </c>
      <c r="F285" s="295">
        <v>1</v>
      </c>
      <c r="G285" s="293" t="s">
        <v>7</v>
      </c>
      <c r="H285" s="293">
        <v>5.8</v>
      </c>
      <c r="I285" s="293">
        <f t="shared" si="44"/>
        <v>13.30897401746137</v>
      </c>
      <c r="J285" s="293">
        <v>77.192049301275944</v>
      </c>
      <c r="K285" s="275">
        <f t="shared" si="41"/>
        <v>77.192049301275944</v>
      </c>
      <c r="L285" s="275">
        <f t="shared" si="42"/>
        <v>77.192049301275944</v>
      </c>
      <c r="N285" s="334">
        <v>66.35725002872536</v>
      </c>
      <c r="O285" s="332">
        <f t="shared" si="43"/>
        <v>69.011540029874382</v>
      </c>
      <c r="P285" s="360"/>
      <c r="Q285" s="360"/>
      <c r="R285" s="353"/>
    </row>
    <row r="286" spans="2:18" s="8" customFormat="1" ht="16.2" customHeight="1">
      <c r="B286" s="289">
        <v>110315410</v>
      </c>
      <c r="C286" s="307" t="s">
        <v>295</v>
      </c>
      <c r="D286" s="294" t="s">
        <v>327</v>
      </c>
      <c r="E286" s="294" t="s">
        <v>2540</v>
      </c>
      <c r="F286" s="295">
        <v>1</v>
      </c>
      <c r="G286" s="293" t="s">
        <v>7</v>
      </c>
      <c r="H286" s="293">
        <v>5.8</v>
      </c>
      <c r="I286" s="293">
        <f t="shared" si="44"/>
        <v>14.069266090007293</v>
      </c>
      <c r="J286" s="293">
        <v>81.601743322042296</v>
      </c>
      <c r="K286" s="275">
        <f t="shared" si="41"/>
        <v>81.601743322042296</v>
      </c>
      <c r="L286" s="275">
        <f t="shared" si="42"/>
        <v>81.601743322042296</v>
      </c>
      <c r="N286" s="334">
        <v>78.463214732732979</v>
      </c>
      <c r="O286" s="332">
        <f t="shared" si="43"/>
        <v>81.601743322042296</v>
      </c>
      <c r="P286" s="360"/>
      <c r="Q286" s="360"/>
    </row>
    <row r="287" spans="2:18" s="8" customFormat="1" ht="16.2" customHeight="1">
      <c r="B287" s="289">
        <v>110313520</v>
      </c>
      <c r="C287" s="307" t="s">
        <v>295</v>
      </c>
      <c r="D287" s="294" t="s">
        <v>17</v>
      </c>
      <c r="E287" s="294" t="s">
        <v>2767</v>
      </c>
      <c r="F287" s="295">
        <v>1</v>
      </c>
      <c r="G287" s="293" t="s">
        <v>7</v>
      </c>
      <c r="H287" s="293">
        <v>5.8</v>
      </c>
      <c r="I287" s="293">
        <f t="shared" si="44"/>
        <v>12.90250600918405</v>
      </c>
      <c r="J287" s="293">
        <v>74.834534853267485</v>
      </c>
      <c r="K287" s="275">
        <f t="shared" si="41"/>
        <v>74.834534853267485</v>
      </c>
      <c r="L287" s="275">
        <f t="shared" si="42"/>
        <v>74.834534853267485</v>
      </c>
      <c r="N287" s="334">
        <v>71.956283512757196</v>
      </c>
      <c r="O287" s="332">
        <f t="shared" si="43"/>
        <v>74.834534853267485</v>
      </c>
      <c r="P287" s="360"/>
      <c r="Q287" s="360"/>
    </row>
    <row r="288" spans="2:18" s="8" customFormat="1" ht="16.2" customHeight="1">
      <c r="B288" s="298">
        <v>110315050</v>
      </c>
      <c r="C288" s="307" t="s">
        <v>295</v>
      </c>
      <c r="D288" s="294" t="s">
        <v>327</v>
      </c>
      <c r="E288" s="294" t="s">
        <v>2994</v>
      </c>
      <c r="F288" s="295">
        <v>1</v>
      </c>
      <c r="G288" s="293" t="s">
        <v>7</v>
      </c>
      <c r="H288" s="293">
        <v>5.8</v>
      </c>
      <c r="I288" s="293">
        <f t="shared" si="44"/>
        <v>13.678241379310347</v>
      </c>
      <c r="J288" s="293">
        <v>79.333800000000011</v>
      </c>
      <c r="K288" s="275">
        <f t="shared" si="41"/>
        <v>79.333800000000011</v>
      </c>
      <c r="L288" s="275">
        <f t="shared" si="42"/>
        <v>79.333800000000011</v>
      </c>
      <c r="N288" s="334">
        <v>76.282500000000013</v>
      </c>
      <c r="O288" s="332">
        <f t="shared" si="43"/>
        <v>79.333800000000011</v>
      </c>
      <c r="P288" s="360"/>
      <c r="Q288" s="360"/>
    </row>
    <row r="289" spans="2:18" s="8" customFormat="1" ht="16.2" customHeight="1">
      <c r="B289" s="289">
        <v>110331000</v>
      </c>
      <c r="C289" s="313" t="s">
        <v>3058</v>
      </c>
      <c r="D289" s="294" t="s">
        <v>4</v>
      </c>
      <c r="E289" s="294" t="s">
        <v>4</v>
      </c>
      <c r="F289" s="295">
        <v>1</v>
      </c>
      <c r="G289" s="293" t="s">
        <v>7</v>
      </c>
      <c r="H289" s="293">
        <v>5.8</v>
      </c>
      <c r="I289" s="293">
        <f t="shared" si="44"/>
        <v>6.1301129083084795</v>
      </c>
      <c r="J289" s="293">
        <v>35.554654868189182</v>
      </c>
      <c r="K289" s="275">
        <f t="shared" si="41"/>
        <v>35.554654868189182</v>
      </c>
      <c r="L289" s="275">
        <f t="shared" si="42"/>
        <v>35.554654868189182</v>
      </c>
      <c r="N289" s="334">
        <v>34.187168142489597</v>
      </c>
      <c r="O289" s="332">
        <f t="shared" si="43"/>
        <v>35.554654868189182</v>
      </c>
      <c r="P289" s="360"/>
      <c r="Q289" s="360"/>
    </row>
    <row r="290" spans="2:18" s="8" customFormat="1" ht="16.2" customHeight="1">
      <c r="B290" s="289">
        <v>110332000</v>
      </c>
      <c r="C290" s="313" t="s">
        <v>3058</v>
      </c>
      <c r="D290" s="294" t="s">
        <v>1</v>
      </c>
      <c r="E290" s="294" t="s">
        <v>1</v>
      </c>
      <c r="F290" s="295">
        <v>1</v>
      </c>
      <c r="G290" s="293" t="s">
        <v>7</v>
      </c>
      <c r="H290" s="293">
        <v>5.8</v>
      </c>
      <c r="I290" s="293">
        <f t="shared" si="44"/>
        <v>6.1301129083084795</v>
      </c>
      <c r="J290" s="293">
        <v>35.554654868189182</v>
      </c>
      <c r="K290" s="275">
        <f t="shared" si="41"/>
        <v>35.554654868189182</v>
      </c>
      <c r="L290" s="275">
        <f t="shared" si="42"/>
        <v>35.554654868189182</v>
      </c>
      <c r="N290" s="334">
        <v>34.187168142489597</v>
      </c>
      <c r="O290" s="332">
        <f t="shared" si="43"/>
        <v>35.554654868189182</v>
      </c>
      <c r="P290" s="360"/>
      <c r="Q290" s="360"/>
    </row>
    <row r="291" spans="2:18" s="8" customFormat="1" ht="16.2" customHeight="1">
      <c r="B291" s="289">
        <v>110334010</v>
      </c>
      <c r="C291" s="313" t="s">
        <v>3058</v>
      </c>
      <c r="D291" s="294" t="s">
        <v>80</v>
      </c>
      <c r="E291" s="294" t="s">
        <v>2</v>
      </c>
      <c r="F291" s="295">
        <v>1</v>
      </c>
      <c r="G291" s="293" t="s">
        <v>7</v>
      </c>
      <c r="H291" s="293">
        <v>5.8</v>
      </c>
      <c r="I291" s="293">
        <f t="shared" si="44"/>
        <v>10.103893940843724</v>
      </c>
      <c r="J291" s="293">
        <v>58.6025848568936</v>
      </c>
      <c r="K291" s="275">
        <f t="shared" si="41"/>
        <v>58.6025848568936</v>
      </c>
      <c r="L291" s="275">
        <f t="shared" si="42"/>
        <v>58.6025848568936</v>
      </c>
      <c r="N291" s="334">
        <v>56.348639285474611</v>
      </c>
      <c r="O291" s="332">
        <f t="shared" si="43"/>
        <v>58.6025848568936</v>
      </c>
      <c r="P291" s="360"/>
      <c r="Q291" s="360"/>
    </row>
    <row r="292" spans="2:18" s="8" customFormat="1" ht="16.2" customHeight="1">
      <c r="B292" s="295">
        <v>110333090</v>
      </c>
      <c r="C292" s="313" t="s">
        <v>3058</v>
      </c>
      <c r="D292" s="294" t="s">
        <v>17</v>
      </c>
      <c r="E292" s="294" t="s">
        <v>10</v>
      </c>
      <c r="F292" s="295">
        <v>1</v>
      </c>
      <c r="G292" s="296" t="s">
        <v>7</v>
      </c>
      <c r="H292" s="293">
        <v>5.8</v>
      </c>
      <c r="I292" s="293">
        <f t="shared" si="44"/>
        <v>10.551770896617453</v>
      </c>
      <c r="J292" s="293">
        <v>61.200271200381223</v>
      </c>
      <c r="K292" s="275">
        <f t="shared" si="41"/>
        <v>61.200271200381223</v>
      </c>
      <c r="L292" s="275">
        <f t="shared" si="42"/>
        <v>61.200271200381223</v>
      </c>
      <c r="N292" s="334">
        <v>58.846414615751172</v>
      </c>
      <c r="O292" s="332">
        <f t="shared" si="43"/>
        <v>61.200271200381223</v>
      </c>
      <c r="P292" s="360"/>
      <c r="Q292" s="360"/>
    </row>
    <row r="293" spans="2:18" s="8" customFormat="1" ht="16.2" customHeight="1">
      <c r="B293" s="295">
        <v>110335280</v>
      </c>
      <c r="C293" s="313" t="s">
        <v>3058</v>
      </c>
      <c r="D293" s="294" t="s">
        <v>327</v>
      </c>
      <c r="E293" s="294" t="s">
        <v>244</v>
      </c>
      <c r="F293" s="295">
        <v>1</v>
      </c>
      <c r="G293" s="296" t="s">
        <v>7</v>
      </c>
      <c r="H293" s="293">
        <v>5.8</v>
      </c>
      <c r="I293" s="293">
        <f t="shared" si="44"/>
        <v>10.779257629378591</v>
      </c>
      <c r="J293" s="293">
        <v>62.51969425039583</v>
      </c>
      <c r="K293" s="275">
        <f t="shared" si="41"/>
        <v>62.51969425039583</v>
      </c>
      <c r="L293" s="275">
        <f t="shared" si="42"/>
        <v>62.51969425039583</v>
      </c>
      <c r="N293" s="334">
        <v>60.115090625380603</v>
      </c>
      <c r="O293" s="332">
        <f t="shared" si="43"/>
        <v>62.51969425039583</v>
      </c>
      <c r="P293" s="360"/>
      <c r="Q293" s="360"/>
    </row>
    <row r="294" spans="2:18" s="8" customFormat="1" ht="16.2" customHeight="1">
      <c r="B294" s="343">
        <v>110335070</v>
      </c>
      <c r="C294" s="344" t="s">
        <v>3141</v>
      </c>
      <c r="D294" s="343" t="s">
        <v>327</v>
      </c>
      <c r="E294" s="342" t="s">
        <v>2539</v>
      </c>
      <c r="F294" s="341">
        <v>1</v>
      </c>
      <c r="G294" s="340" t="s">
        <v>7</v>
      </c>
      <c r="H294" s="339">
        <v>5.8</v>
      </c>
      <c r="I294" s="293">
        <f t="shared" si="44"/>
        <v>11.042222747666182</v>
      </c>
      <c r="J294" s="355">
        <v>64.044891936463856</v>
      </c>
      <c r="K294" s="275">
        <f t="shared" ref="K294:K295" si="47">J294</f>
        <v>64.044891936463856</v>
      </c>
      <c r="L294" s="275">
        <f t="shared" ref="L294:L295" si="48">+J294-K294*$B$2</f>
        <v>64.044891936463856</v>
      </c>
      <c r="N294" s="334"/>
      <c r="O294" s="332"/>
      <c r="P294" s="360"/>
      <c r="Q294" s="360"/>
    </row>
    <row r="295" spans="2:18" s="8" customFormat="1" ht="16.2" customHeight="1">
      <c r="B295" s="295">
        <v>110334100</v>
      </c>
      <c r="C295" s="313" t="s">
        <v>3058</v>
      </c>
      <c r="D295" s="294" t="s">
        <v>80</v>
      </c>
      <c r="E295" s="294" t="s">
        <v>14</v>
      </c>
      <c r="F295" s="295">
        <v>1</v>
      </c>
      <c r="G295" s="296" t="s">
        <v>7</v>
      </c>
      <c r="H295" s="293">
        <v>5.8</v>
      </c>
      <c r="I295" s="293">
        <f t="shared" si="44"/>
        <v>9.989420136315724</v>
      </c>
      <c r="J295" s="293">
        <v>57.9386367906312</v>
      </c>
      <c r="K295" s="275">
        <f t="shared" si="47"/>
        <v>57.9386367906312</v>
      </c>
      <c r="L295" s="275">
        <f t="shared" si="48"/>
        <v>57.9386367906312</v>
      </c>
      <c r="N295" s="334">
        <v>55.71022768329923</v>
      </c>
      <c r="O295" s="332">
        <f t="shared" si="43"/>
        <v>57.9386367906312</v>
      </c>
      <c r="P295" s="360"/>
      <c r="Q295" s="360"/>
    </row>
    <row r="296" spans="2:18" s="8" customFormat="1" ht="16.2" customHeight="1">
      <c r="B296" s="295">
        <v>110333110</v>
      </c>
      <c r="C296" s="313" t="s">
        <v>3058</v>
      </c>
      <c r="D296" s="294" t="s">
        <v>17</v>
      </c>
      <c r="E296" s="294" t="s">
        <v>13</v>
      </c>
      <c r="F296" s="295">
        <v>1</v>
      </c>
      <c r="G296" s="296" t="s">
        <v>7</v>
      </c>
      <c r="H296" s="293">
        <v>5.8</v>
      </c>
      <c r="I296" s="293">
        <f t="shared" si="44"/>
        <v>9.9981392003680476</v>
      </c>
      <c r="J296" s="293">
        <v>57.989207362134671</v>
      </c>
      <c r="K296" s="275">
        <f t="shared" si="41"/>
        <v>57.989207362134671</v>
      </c>
      <c r="L296" s="275">
        <f t="shared" si="42"/>
        <v>57.989207362134671</v>
      </c>
      <c r="N296" s="334">
        <v>55.758853232821799</v>
      </c>
      <c r="O296" s="332">
        <f t="shared" si="43"/>
        <v>57.989207362134671</v>
      </c>
      <c r="P296" s="360"/>
      <c r="Q296" s="360"/>
    </row>
    <row r="297" spans="2:18" s="8" customFormat="1" ht="16.2" customHeight="1">
      <c r="B297" s="295">
        <v>110332140</v>
      </c>
      <c r="C297" s="313" t="s">
        <v>3058</v>
      </c>
      <c r="D297" s="294" t="s">
        <v>1</v>
      </c>
      <c r="E297" s="294" t="s">
        <v>0</v>
      </c>
      <c r="F297" s="295">
        <v>1</v>
      </c>
      <c r="G297" s="296" t="s">
        <v>7</v>
      </c>
      <c r="H297" s="293">
        <v>5.8</v>
      </c>
      <c r="I297" s="293">
        <f t="shared" si="44"/>
        <v>10.249808343891516</v>
      </c>
      <c r="J297" s="293">
        <v>59.448888394570787</v>
      </c>
      <c r="K297" s="275">
        <f t="shared" si="41"/>
        <v>59.448888394570787</v>
      </c>
      <c r="L297" s="275">
        <f t="shared" si="42"/>
        <v>59.448888394570787</v>
      </c>
      <c r="N297" s="334">
        <v>57.162392687087291</v>
      </c>
      <c r="O297" s="332">
        <f t="shared" si="43"/>
        <v>59.448888394570787</v>
      </c>
      <c r="P297" s="360"/>
      <c r="Q297" s="360"/>
    </row>
    <row r="298" spans="2:18" s="8" customFormat="1" ht="16.2" customHeight="1">
      <c r="B298" s="289">
        <v>110334270</v>
      </c>
      <c r="C298" s="313" t="s">
        <v>3058</v>
      </c>
      <c r="D298" s="294" t="s">
        <v>80</v>
      </c>
      <c r="E298" s="294" t="s">
        <v>83</v>
      </c>
      <c r="F298" s="295">
        <v>1</v>
      </c>
      <c r="G298" s="296" t="s">
        <v>7</v>
      </c>
      <c r="H298" s="293">
        <v>5.8</v>
      </c>
      <c r="I298" s="293">
        <f t="shared" si="44"/>
        <v>10.389024657998453</v>
      </c>
      <c r="J298" s="293">
        <v>60.256343016391028</v>
      </c>
      <c r="K298" s="275">
        <f t="shared" si="41"/>
        <v>60.256343016391028</v>
      </c>
      <c r="L298" s="275">
        <f t="shared" si="42"/>
        <v>60.256343016391028</v>
      </c>
      <c r="N298" s="334">
        <v>57.938791361914447</v>
      </c>
      <c r="O298" s="332">
        <f t="shared" si="43"/>
        <v>60.256343016391028</v>
      </c>
      <c r="P298" s="360"/>
      <c r="Q298" s="360"/>
    </row>
    <row r="299" spans="2:18" s="8" customFormat="1" ht="16.2" customHeight="1">
      <c r="B299" s="289">
        <v>110331370</v>
      </c>
      <c r="C299" s="313" t="s">
        <v>3058</v>
      </c>
      <c r="D299" s="294" t="s">
        <v>1</v>
      </c>
      <c r="E299" s="294" t="s">
        <v>361</v>
      </c>
      <c r="F299" s="295">
        <v>1</v>
      </c>
      <c r="G299" s="296" t="s">
        <v>7</v>
      </c>
      <c r="H299" s="293">
        <v>5.8</v>
      </c>
      <c r="I299" s="293">
        <f t="shared" si="44"/>
        <v>12.811179567434694</v>
      </c>
      <c r="J299" s="293">
        <v>74.304841491121223</v>
      </c>
      <c r="K299" s="275">
        <f t="shared" si="41"/>
        <v>74.304841491121223</v>
      </c>
      <c r="L299" s="275">
        <f t="shared" si="42"/>
        <v>74.304841491121223</v>
      </c>
      <c r="N299" s="334">
        <v>71.446962972231944</v>
      </c>
      <c r="O299" s="332">
        <f t="shared" si="43"/>
        <v>74.304841491121223</v>
      </c>
      <c r="P299" s="360"/>
      <c r="Q299" s="360"/>
    </row>
    <row r="300" spans="2:18" s="8" customFormat="1" ht="16.2" customHeight="1">
      <c r="B300" s="289">
        <v>110334360</v>
      </c>
      <c r="C300" s="313" t="s">
        <v>3058</v>
      </c>
      <c r="D300" s="294" t="s">
        <v>91</v>
      </c>
      <c r="E300" s="294" t="s">
        <v>2574</v>
      </c>
      <c r="F300" s="295">
        <v>1</v>
      </c>
      <c r="G300" s="296" t="s">
        <v>7</v>
      </c>
      <c r="H300" s="293">
        <v>5.8</v>
      </c>
      <c r="I300" s="293">
        <f t="shared" si="44"/>
        <v>12.667476519029794</v>
      </c>
      <c r="J300" s="293">
        <v>73.471363810372807</v>
      </c>
      <c r="K300" s="275">
        <f t="shared" si="41"/>
        <v>73.471363810372807</v>
      </c>
      <c r="L300" s="275">
        <f t="shared" si="42"/>
        <v>73.471363810372807</v>
      </c>
      <c r="N300" s="334">
        <v>70.64554212535846</v>
      </c>
      <c r="O300" s="332">
        <f t="shared" si="43"/>
        <v>73.471363810372807</v>
      </c>
      <c r="P300" s="360"/>
      <c r="Q300" s="360"/>
    </row>
    <row r="301" spans="2:18" s="8" customFormat="1" ht="16.2" customHeight="1">
      <c r="B301" s="289">
        <v>110334390</v>
      </c>
      <c r="C301" s="313" t="s">
        <v>3058</v>
      </c>
      <c r="D301" s="294" t="s">
        <v>91</v>
      </c>
      <c r="E301" s="294" t="s">
        <v>2503</v>
      </c>
      <c r="F301" s="295">
        <v>1</v>
      </c>
      <c r="G301" s="296" t="s">
        <v>7</v>
      </c>
      <c r="H301" s="293">
        <v>5.8</v>
      </c>
      <c r="I301" s="293">
        <f t="shared" si="44"/>
        <v>15.264854285959331</v>
      </c>
      <c r="J301" s="293">
        <v>88.536154858564117</v>
      </c>
      <c r="K301" s="275">
        <f t="shared" si="41"/>
        <v>88.536154858564117</v>
      </c>
      <c r="L301" s="275">
        <f t="shared" si="42"/>
        <v>88.536154858564117</v>
      </c>
      <c r="N301" s="334">
        <v>85.130918133234729</v>
      </c>
      <c r="O301" s="332">
        <f t="shared" si="43"/>
        <v>88.536154858564117</v>
      </c>
      <c r="P301" s="360"/>
      <c r="Q301" s="360"/>
    </row>
    <row r="302" spans="2:18" s="8" customFormat="1" ht="16.2" customHeight="1">
      <c r="B302" s="289">
        <v>110332240</v>
      </c>
      <c r="C302" s="313" t="s">
        <v>3058</v>
      </c>
      <c r="D302" s="294" t="s">
        <v>1</v>
      </c>
      <c r="E302" s="294" t="s">
        <v>2506</v>
      </c>
      <c r="F302" s="295">
        <v>1</v>
      </c>
      <c r="G302" s="296" t="s">
        <v>7</v>
      </c>
      <c r="H302" s="293">
        <v>5.8</v>
      </c>
      <c r="I302" s="293">
        <f t="shared" si="44"/>
        <v>10.829308521567679</v>
      </c>
      <c r="J302" s="293">
        <v>62.809989425092539</v>
      </c>
      <c r="K302" s="275">
        <f t="shared" si="41"/>
        <v>62.809989425092539</v>
      </c>
      <c r="L302" s="275">
        <f t="shared" si="42"/>
        <v>62.809989425092539</v>
      </c>
      <c r="N302" s="334">
        <v>60.394220601050513</v>
      </c>
      <c r="O302" s="332">
        <f t="shared" si="43"/>
        <v>62.809989425092539</v>
      </c>
      <c r="P302" s="360"/>
      <c r="Q302" s="360"/>
    </row>
    <row r="303" spans="2:18" s="8" customFormat="1" ht="16.2" customHeight="1">
      <c r="B303" s="289">
        <v>110334180</v>
      </c>
      <c r="C303" s="313" t="s">
        <v>3058</v>
      </c>
      <c r="D303" s="294" t="s">
        <v>80</v>
      </c>
      <c r="E303" s="294" t="s">
        <v>287</v>
      </c>
      <c r="F303" s="295">
        <v>1</v>
      </c>
      <c r="G303" s="296" t="s">
        <v>7</v>
      </c>
      <c r="H303" s="293">
        <v>5.8</v>
      </c>
      <c r="I303" s="293">
        <f t="shared" si="44"/>
        <v>11.407109655830881</v>
      </c>
      <c r="J303" s="293">
        <v>66.161236003819113</v>
      </c>
      <c r="K303" s="275">
        <f t="shared" si="41"/>
        <v>66.161236003819113</v>
      </c>
      <c r="L303" s="275">
        <f t="shared" si="42"/>
        <v>66.161236003819113</v>
      </c>
      <c r="N303" s="334">
        <v>57.832684616433077</v>
      </c>
      <c r="O303" s="332">
        <f t="shared" si="43"/>
        <v>60.145992001090406</v>
      </c>
      <c r="P303" s="360"/>
      <c r="Q303" s="360"/>
      <c r="R303" s="353"/>
    </row>
    <row r="304" spans="2:18" s="8" customFormat="1" ht="16.2" customHeight="1">
      <c r="B304" s="289">
        <v>110335410</v>
      </c>
      <c r="C304" s="313" t="s">
        <v>3058</v>
      </c>
      <c r="D304" s="294" t="s">
        <v>327</v>
      </c>
      <c r="E304" s="294" t="s">
        <v>2540</v>
      </c>
      <c r="F304" s="295">
        <v>1</v>
      </c>
      <c r="G304" s="296" t="s">
        <v>7</v>
      </c>
      <c r="H304" s="293">
        <v>5.8</v>
      </c>
      <c r="I304" s="293">
        <f t="shared" si="44"/>
        <v>12.441244594511353</v>
      </c>
      <c r="J304" s="293">
        <v>72.159218648165847</v>
      </c>
      <c r="K304" s="275">
        <f t="shared" si="41"/>
        <v>72.159218648165847</v>
      </c>
      <c r="L304" s="275">
        <f t="shared" si="42"/>
        <v>72.159218648165847</v>
      </c>
      <c r="N304" s="334">
        <v>69.383864084774856</v>
      </c>
      <c r="O304" s="332">
        <f t="shared" si="43"/>
        <v>72.159218648165847</v>
      </c>
      <c r="P304" s="360"/>
      <c r="Q304" s="360"/>
    </row>
    <row r="305" spans="2:17" s="8" customFormat="1" ht="16.2" customHeight="1">
      <c r="B305" s="289">
        <v>110333520</v>
      </c>
      <c r="C305" s="313" t="s">
        <v>3058</v>
      </c>
      <c r="D305" s="294" t="s">
        <v>17</v>
      </c>
      <c r="E305" s="294" t="s">
        <v>2767</v>
      </c>
      <c r="F305" s="295">
        <v>1</v>
      </c>
      <c r="G305" s="296" t="s">
        <v>7</v>
      </c>
      <c r="H305" s="293">
        <v>5.8</v>
      </c>
      <c r="I305" s="293">
        <f t="shared" si="44"/>
        <v>11.317069410847168</v>
      </c>
      <c r="J305" s="293">
        <v>65.639002582913577</v>
      </c>
      <c r="K305" s="275">
        <f t="shared" si="41"/>
        <v>65.639002582913577</v>
      </c>
      <c r="L305" s="275">
        <f t="shared" si="42"/>
        <v>65.639002582913577</v>
      </c>
      <c r="N305" s="334">
        <v>63.114425560493821</v>
      </c>
      <c r="O305" s="332">
        <f t="shared" si="43"/>
        <v>65.639002582913577</v>
      </c>
      <c r="P305" s="360"/>
      <c r="Q305" s="360"/>
    </row>
    <row r="306" spans="2:17" s="8" customFormat="1" ht="16.2" customHeight="1">
      <c r="B306" s="294">
        <v>110335050</v>
      </c>
      <c r="C306" s="313" t="s">
        <v>3058</v>
      </c>
      <c r="D306" s="294" t="s">
        <v>327</v>
      </c>
      <c r="E306" s="294" t="s">
        <v>2994</v>
      </c>
      <c r="F306" s="295">
        <v>1</v>
      </c>
      <c r="G306" s="296" t="s">
        <v>7</v>
      </c>
      <c r="H306" s="293">
        <v>5.8</v>
      </c>
      <c r="I306" s="293">
        <f t="shared" si="44"/>
        <v>12.012</v>
      </c>
      <c r="J306" s="293">
        <v>69.669600000000003</v>
      </c>
      <c r="K306" s="275">
        <f t="shared" si="41"/>
        <v>69.669600000000003</v>
      </c>
      <c r="L306" s="275">
        <f t="shared" si="42"/>
        <v>69.669600000000003</v>
      </c>
      <c r="N306" s="334">
        <v>66.989999999999995</v>
      </c>
      <c r="O306" s="332">
        <f t="shared" si="43"/>
        <v>69.669600000000003</v>
      </c>
      <c r="P306" s="360"/>
      <c r="Q306" s="360"/>
    </row>
    <row r="307" spans="2:17" s="8" customFormat="1" ht="16.2" customHeight="1">
      <c r="B307" s="289">
        <v>113341000</v>
      </c>
      <c r="C307" s="307" t="s">
        <v>296</v>
      </c>
      <c r="D307" s="294" t="s">
        <v>280</v>
      </c>
      <c r="E307" s="294" t="s">
        <v>268</v>
      </c>
      <c r="F307" s="295">
        <v>10</v>
      </c>
      <c r="G307" s="296" t="s">
        <v>269</v>
      </c>
      <c r="H307" s="293">
        <v>5.8</v>
      </c>
      <c r="I307" s="293">
        <f t="shared" si="44"/>
        <v>0.98925517284203179</v>
      </c>
      <c r="J307" s="293">
        <v>5.737680002483784</v>
      </c>
      <c r="K307" s="275">
        <f t="shared" si="41"/>
        <v>5.737680002483784</v>
      </c>
      <c r="L307" s="275">
        <f t="shared" si="42"/>
        <v>5.737680002483784</v>
      </c>
      <c r="N307" s="334">
        <v>5.5170000023882535</v>
      </c>
      <c r="O307" s="332">
        <f t="shared" si="43"/>
        <v>5.737680002483784</v>
      </c>
      <c r="P307" s="360"/>
      <c r="Q307" s="360"/>
    </row>
    <row r="308" spans="2:17" s="8" customFormat="1" ht="16.2" customHeight="1">
      <c r="B308" s="295">
        <v>113342000</v>
      </c>
      <c r="C308" s="307" t="s">
        <v>2530</v>
      </c>
      <c r="D308" s="294" t="s">
        <v>1</v>
      </c>
      <c r="E308" s="294" t="s">
        <v>268</v>
      </c>
      <c r="F308" s="295">
        <v>10</v>
      </c>
      <c r="G308" s="296" t="s">
        <v>269</v>
      </c>
      <c r="H308" s="293">
        <v>5.8</v>
      </c>
      <c r="I308" s="293">
        <f t="shared" si="44"/>
        <v>1.0442137935554778</v>
      </c>
      <c r="J308" s="293">
        <v>6.0564400026217706</v>
      </c>
      <c r="K308" s="275">
        <f t="shared" si="41"/>
        <v>6.0564400026217706</v>
      </c>
      <c r="L308" s="275">
        <f t="shared" si="42"/>
        <v>6.0564400026217706</v>
      </c>
      <c r="N308" s="334">
        <v>5.8235000025209329</v>
      </c>
      <c r="O308" s="332">
        <f t="shared" si="43"/>
        <v>6.0564400026217706</v>
      </c>
      <c r="P308" s="360"/>
      <c r="Q308" s="360"/>
    </row>
    <row r="309" spans="2:17" s="8" customFormat="1" ht="16.2" customHeight="1">
      <c r="B309" s="295">
        <v>113340010</v>
      </c>
      <c r="C309" s="307" t="s">
        <v>2530</v>
      </c>
      <c r="D309" s="294" t="s">
        <v>92</v>
      </c>
      <c r="E309" s="294" t="s">
        <v>2</v>
      </c>
      <c r="F309" s="295">
        <v>10</v>
      </c>
      <c r="G309" s="296" t="s">
        <v>269</v>
      </c>
      <c r="H309" s="293">
        <v>5.8</v>
      </c>
      <c r="I309" s="293">
        <f t="shared" si="44"/>
        <v>1.3739655178361552</v>
      </c>
      <c r="J309" s="293">
        <v>7.9690000034496995</v>
      </c>
      <c r="K309" s="275">
        <f t="shared" si="41"/>
        <v>7.9690000034496995</v>
      </c>
      <c r="L309" s="275">
        <f t="shared" si="42"/>
        <v>7.9690000034496995</v>
      </c>
      <c r="N309" s="334">
        <v>7.6625000033170183</v>
      </c>
      <c r="O309" s="332">
        <f t="shared" si="43"/>
        <v>7.9690000034496995</v>
      </c>
      <c r="P309" s="360"/>
      <c r="Q309" s="360"/>
    </row>
    <row r="310" spans="2:17" s="8" customFormat="1" ht="16.2" customHeight="1">
      <c r="B310" s="295">
        <v>113340090</v>
      </c>
      <c r="C310" s="307" t="s">
        <v>2530</v>
      </c>
      <c r="D310" s="294" t="s">
        <v>92</v>
      </c>
      <c r="E310" s="294" t="s">
        <v>10</v>
      </c>
      <c r="F310" s="295">
        <v>10</v>
      </c>
      <c r="G310" s="296" t="s">
        <v>269</v>
      </c>
      <c r="H310" s="293">
        <v>5.8</v>
      </c>
      <c r="I310" s="293">
        <f t="shared" si="44"/>
        <v>1.5113620696197705</v>
      </c>
      <c r="J310" s="293">
        <v>8.7659000037946679</v>
      </c>
      <c r="K310" s="275">
        <f t="shared" si="41"/>
        <v>8.7659000037946679</v>
      </c>
      <c r="L310" s="275">
        <f t="shared" si="42"/>
        <v>8.7659000037946679</v>
      </c>
      <c r="N310" s="334">
        <v>8.4287500036487195</v>
      </c>
      <c r="O310" s="332">
        <f t="shared" si="43"/>
        <v>8.7659000037946679</v>
      </c>
      <c r="P310" s="360"/>
      <c r="Q310" s="360"/>
    </row>
    <row r="311" spans="2:17" s="8" customFormat="1" ht="16.2" customHeight="1">
      <c r="B311" s="295">
        <v>113340100</v>
      </c>
      <c r="C311" s="307" t="s">
        <v>2530</v>
      </c>
      <c r="D311" s="294" t="s">
        <v>92</v>
      </c>
      <c r="E311" s="294" t="s">
        <v>14</v>
      </c>
      <c r="F311" s="295">
        <v>10</v>
      </c>
      <c r="G311" s="296" t="s">
        <v>269</v>
      </c>
      <c r="H311" s="293">
        <v>5.8</v>
      </c>
      <c r="I311" s="293">
        <f t="shared" si="44"/>
        <v>1.5113620696197705</v>
      </c>
      <c r="J311" s="293">
        <v>8.7659000037946679</v>
      </c>
      <c r="K311" s="275">
        <f t="shared" si="41"/>
        <v>8.7659000037946679</v>
      </c>
      <c r="L311" s="275">
        <f t="shared" si="42"/>
        <v>8.7659000037946679</v>
      </c>
      <c r="N311" s="334">
        <v>8.4287500036487195</v>
      </c>
      <c r="O311" s="332">
        <f t="shared" si="43"/>
        <v>8.7659000037946679</v>
      </c>
      <c r="P311" s="360"/>
      <c r="Q311" s="360"/>
    </row>
    <row r="312" spans="2:17" s="8" customFormat="1" ht="16.2" customHeight="1">
      <c r="B312" s="295">
        <v>113340110</v>
      </c>
      <c r="C312" s="307" t="s">
        <v>2530</v>
      </c>
      <c r="D312" s="294" t="s">
        <v>92</v>
      </c>
      <c r="E312" s="294" t="s">
        <v>169</v>
      </c>
      <c r="F312" s="295">
        <v>10</v>
      </c>
      <c r="G312" s="296" t="s">
        <v>269</v>
      </c>
      <c r="H312" s="293">
        <v>5.8</v>
      </c>
      <c r="I312" s="293">
        <f t="shared" si="44"/>
        <v>1.5113620696197705</v>
      </c>
      <c r="J312" s="293">
        <v>8.7659000037946679</v>
      </c>
      <c r="K312" s="275">
        <f t="shared" si="41"/>
        <v>8.7659000037946679</v>
      </c>
      <c r="L312" s="275">
        <f t="shared" si="42"/>
        <v>8.7659000037946679</v>
      </c>
      <c r="N312" s="334">
        <v>8.4287500036487195</v>
      </c>
      <c r="O312" s="332">
        <f t="shared" si="43"/>
        <v>8.7659000037946679</v>
      </c>
      <c r="P312" s="360"/>
      <c r="Q312" s="360"/>
    </row>
    <row r="313" spans="2:17" s="8" customFormat="1" ht="16.2" customHeight="1">
      <c r="B313" s="295">
        <v>113340140</v>
      </c>
      <c r="C313" s="307" t="s">
        <v>2530</v>
      </c>
      <c r="D313" s="294" t="s">
        <v>92</v>
      </c>
      <c r="E313" s="294" t="s">
        <v>0</v>
      </c>
      <c r="F313" s="295">
        <v>10</v>
      </c>
      <c r="G313" s="296" t="s">
        <v>269</v>
      </c>
      <c r="H313" s="293">
        <v>5.8</v>
      </c>
      <c r="I313" s="293">
        <f t="shared" si="44"/>
        <v>1.5113620696197705</v>
      </c>
      <c r="J313" s="293">
        <v>8.7659000037946679</v>
      </c>
      <c r="K313" s="275">
        <f t="shared" si="41"/>
        <v>8.7659000037946679</v>
      </c>
      <c r="L313" s="275">
        <f t="shared" si="42"/>
        <v>8.7659000037946679</v>
      </c>
      <c r="N313" s="334">
        <v>8.4287500036487195</v>
      </c>
      <c r="O313" s="332">
        <f t="shared" si="43"/>
        <v>8.7659000037946679</v>
      </c>
      <c r="P313" s="360"/>
      <c r="Q313" s="360"/>
    </row>
    <row r="314" spans="2:17" s="8" customFormat="1" ht="16.2" customHeight="1">
      <c r="B314" s="289">
        <v>113340270</v>
      </c>
      <c r="C314" s="307" t="s">
        <v>2530</v>
      </c>
      <c r="D314" s="294" t="s">
        <v>92</v>
      </c>
      <c r="E314" s="294" t="s">
        <v>83</v>
      </c>
      <c r="F314" s="295">
        <v>10</v>
      </c>
      <c r="G314" s="293" t="s">
        <v>269</v>
      </c>
      <c r="H314" s="293">
        <v>5.8</v>
      </c>
      <c r="I314" s="293">
        <f t="shared" si="44"/>
        <v>1.5113620696197705</v>
      </c>
      <c r="J314" s="293">
        <v>8.7659000037946679</v>
      </c>
      <c r="K314" s="275">
        <f t="shared" si="41"/>
        <v>8.7659000037946679</v>
      </c>
      <c r="L314" s="275">
        <f t="shared" si="42"/>
        <v>8.7659000037946679</v>
      </c>
      <c r="N314" s="334">
        <v>8.4287500036487195</v>
      </c>
      <c r="O314" s="332">
        <f t="shared" si="43"/>
        <v>8.7659000037946679</v>
      </c>
      <c r="P314" s="360"/>
      <c r="Q314" s="360"/>
    </row>
    <row r="315" spans="2:17" s="8" customFormat="1" ht="16.2" customHeight="1">
      <c r="B315" s="289">
        <v>113340280</v>
      </c>
      <c r="C315" s="307" t="s">
        <v>2530</v>
      </c>
      <c r="D315" s="294" t="s">
        <v>92</v>
      </c>
      <c r="E315" s="294" t="s">
        <v>244</v>
      </c>
      <c r="F315" s="295">
        <v>10</v>
      </c>
      <c r="G315" s="293" t="s">
        <v>269</v>
      </c>
      <c r="H315" s="293">
        <v>5.8</v>
      </c>
      <c r="I315" s="293">
        <f t="shared" si="44"/>
        <v>1.5922701354281055</v>
      </c>
      <c r="J315" s="293">
        <v>9.2351667854830115</v>
      </c>
      <c r="K315" s="275">
        <f t="shared" si="41"/>
        <v>9.2351667854830115</v>
      </c>
      <c r="L315" s="275">
        <f t="shared" si="42"/>
        <v>9.2351667854830115</v>
      </c>
      <c r="N315" s="334">
        <v>8.8799680629644335</v>
      </c>
      <c r="O315" s="332">
        <f t="shared" si="43"/>
        <v>9.2351667854830115</v>
      </c>
      <c r="P315" s="360"/>
      <c r="Q315" s="360"/>
    </row>
    <row r="316" spans="2:17" s="8" customFormat="1" ht="16.2" customHeight="1">
      <c r="B316" s="343">
        <v>113340070</v>
      </c>
      <c r="C316" s="344" t="s">
        <v>2530</v>
      </c>
      <c r="D316" s="343" t="s">
        <v>92</v>
      </c>
      <c r="E316" s="342" t="s">
        <v>2539</v>
      </c>
      <c r="F316" s="341">
        <v>10</v>
      </c>
      <c r="G316" s="339" t="s">
        <v>7</v>
      </c>
      <c r="H316" s="339">
        <v>5.8</v>
      </c>
      <c r="I316" s="293">
        <f t="shared" si="44"/>
        <v>1.8447243264922528</v>
      </c>
      <c r="J316" s="355">
        <v>10.699401093655066</v>
      </c>
      <c r="K316" s="275">
        <f t="shared" ref="K316:K317" si="49">J316</f>
        <v>10.699401093655066</v>
      </c>
      <c r="L316" s="275">
        <f t="shared" ref="L316:L317" si="50">+J316-K316*$B$2</f>
        <v>10.699401093655066</v>
      </c>
      <c r="N316" s="334"/>
      <c r="O316" s="332"/>
      <c r="P316" s="360"/>
      <c r="Q316" s="360"/>
    </row>
    <row r="317" spans="2:17" s="8" customFormat="1" ht="16.2" customHeight="1">
      <c r="B317" s="289">
        <v>113340370</v>
      </c>
      <c r="C317" s="307" t="s">
        <v>2530</v>
      </c>
      <c r="D317" s="294" t="s">
        <v>92</v>
      </c>
      <c r="E317" s="294" t="s">
        <v>361</v>
      </c>
      <c r="F317" s="295">
        <v>10</v>
      </c>
      <c r="G317" s="293" t="s">
        <v>7</v>
      </c>
      <c r="H317" s="293">
        <v>5.8</v>
      </c>
      <c r="I317" s="293">
        <f t="shared" si="44"/>
        <v>1.8337859778053216</v>
      </c>
      <c r="J317" s="293">
        <v>10.635958671270865</v>
      </c>
      <c r="K317" s="275">
        <f t="shared" si="49"/>
        <v>10.635958671270865</v>
      </c>
      <c r="L317" s="275">
        <f t="shared" si="50"/>
        <v>10.635958671270865</v>
      </c>
      <c r="N317" s="334">
        <v>10.226883337760446</v>
      </c>
      <c r="O317" s="332">
        <f t="shared" si="43"/>
        <v>10.635958671270865</v>
      </c>
      <c r="P317" s="360"/>
      <c r="Q317" s="360"/>
    </row>
    <row r="318" spans="2:17" s="8" customFormat="1" ht="16.2" customHeight="1">
      <c r="B318" s="289">
        <v>113340360</v>
      </c>
      <c r="C318" s="307" t="s">
        <v>2530</v>
      </c>
      <c r="D318" s="294" t="s">
        <v>92</v>
      </c>
      <c r="E318" s="293" t="s">
        <v>2574</v>
      </c>
      <c r="F318" s="295">
        <v>10</v>
      </c>
      <c r="G318" s="293" t="s">
        <v>7</v>
      </c>
      <c r="H318" s="293">
        <v>5.8</v>
      </c>
      <c r="I318" s="293">
        <f t="shared" si="44"/>
        <v>1.8337859778053216</v>
      </c>
      <c r="J318" s="293">
        <v>10.635958671270865</v>
      </c>
      <c r="K318" s="275">
        <f t="shared" si="41"/>
        <v>10.635958671270865</v>
      </c>
      <c r="L318" s="275">
        <f t="shared" si="42"/>
        <v>10.635958671270865</v>
      </c>
      <c r="N318" s="334">
        <v>10.226883337760446</v>
      </c>
      <c r="O318" s="332">
        <f t="shared" si="43"/>
        <v>10.635958671270865</v>
      </c>
      <c r="P318" s="360"/>
      <c r="Q318" s="360"/>
    </row>
    <row r="319" spans="2:17" s="8" customFormat="1" ht="16.2" customHeight="1">
      <c r="B319" s="289">
        <v>113340390</v>
      </c>
      <c r="C319" s="307" t="s">
        <v>2530</v>
      </c>
      <c r="D319" s="294" t="s">
        <v>92</v>
      </c>
      <c r="E319" s="294" t="s">
        <v>2503</v>
      </c>
      <c r="F319" s="295">
        <v>10</v>
      </c>
      <c r="G319" s="293" t="s">
        <v>7</v>
      </c>
      <c r="H319" s="293">
        <v>5.8</v>
      </c>
      <c r="I319" s="293">
        <f t="shared" si="44"/>
        <v>1.8337859778053216</v>
      </c>
      <c r="J319" s="293">
        <v>10.635958671270865</v>
      </c>
      <c r="K319" s="275">
        <f t="shared" si="41"/>
        <v>10.635958671270865</v>
      </c>
      <c r="L319" s="275">
        <f t="shared" si="42"/>
        <v>10.635958671270865</v>
      </c>
      <c r="N319" s="334">
        <v>10.226883337760446</v>
      </c>
      <c r="O319" s="332">
        <f t="shared" si="43"/>
        <v>10.635958671270865</v>
      </c>
      <c r="P319" s="360"/>
      <c r="Q319" s="360"/>
    </row>
    <row r="320" spans="2:17" s="8" customFormat="1" ht="16.2" customHeight="1">
      <c r="B320" s="289">
        <v>113340240</v>
      </c>
      <c r="C320" s="307" t="s">
        <v>2530</v>
      </c>
      <c r="D320" s="294" t="s">
        <v>92</v>
      </c>
      <c r="E320" s="294" t="s">
        <v>2506</v>
      </c>
      <c r="F320" s="295">
        <v>10</v>
      </c>
      <c r="G320" s="293" t="s">
        <v>7</v>
      </c>
      <c r="H320" s="293">
        <v>5.8</v>
      </c>
      <c r="I320" s="293">
        <f t="shared" si="44"/>
        <v>1.8337859778053216</v>
      </c>
      <c r="J320" s="293">
        <v>10.635958671270865</v>
      </c>
      <c r="K320" s="275">
        <f t="shared" si="41"/>
        <v>10.635958671270865</v>
      </c>
      <c r="L320" s="275">
        <f t="shared" si="42"/>
        <v>10.635958671270865</v>
      </c>
      <c r="N320" s="334">
        <v>10.226883337760446</v>
      </c>
      <c r="O320" s="332">
        <f t="shared" si="43"/>
        <v>10.635958671270865</v>
      </c>
      <c r="P320" s="360"/>
      <c r="Q320" s="360"/>
    </row>
    <row r="321" spans="2:18" s="8" customFormat="1" ht="16.2" customHeight="1">
      <c r="B321" s="289">
        <v>113340180</v>
      </c>
      <c r="C321" s="307" t="s">
        <v>2530</v>
      </c>
      <c r="D321" s="294" t="s">
        <v>92</v>
      </c>
      <c r="E321" s="294" t="s">
        <v>287</v>
      </c>
      <c r="F321" s="295">
        <v>10</v>
      </c>
      <c r="G321" s="293" t="s">
        <v>7</v>
      </c>
      <c r="H321" s="293">
        <v>5.8</v>
      </c>
      <c r="I321" s="293">
        <f t="shared" si="44"/>
        <v>1.815266873984239</v>
      </c>
      <c r="J321" s="293">
        <v>10.528547869108586</v>
      </c>
      <c r="K321" s="275">
        <f t="shared" si="41"/>
        <v>10.528547869108586</v>
      </c>
      <c r="L321" s="275">
        <f t="shared" si="42"/>
        <v>10.528547869108586</v>
      </c>
      <c r="N321" s="334">
        <v>7.6625000033170183</v>
      </c>
      <c r="O321" s="332">
        <f t="shared" si="43"/>
        <v>7.9690000034496995</v>
      </c>
      <c r="P321" s="360"/>
      <c r="Q321" s="360"/>
      <c r="R321" s="353"/>
    </row>
    <row r="322" spans="2:18" s="8" customFormat="1" ht="16.2" customHeight="1">
      <c r="B322" s="289">
        <v>113340410</v>
      </c>
      <c r="C322" s="307" t="s">
        <v>2530</v>
      </c>
      <c r="D322" s="294" t="s">
        <v>92</v>
      </c>
      <c r="E322" s="294" t="s">
        <v>2540</v>
      </c>
      <c r="F322" s="295">
        <v>10</v>
      </c>
      <c r="G322" s="293" t="s">
        <v>7</v>
      </c>
      <c r="H322" s="293">
        <v>5.8</v>
      </c>
      <c r="I322" s="293">
        <f t="shared" si="44"/>
        <v>2.0846977806466147</v>
      </c>
      <c r="J322" s="293">
        <v>12.091247127750364</v>
      </c>
      <c r="K322" s="275">
        <f t="shared" si="41"/>
        <v>12.091247127750364</v>
      </c>
      <c r="L322" s="275">
        <f t="shared" si="42"/>
        <v>12.091247127750364</v>
      </c>
      <c r="N322" s="334">
        <v>11.626199161298427</v>
      </c>
      <c r="O322" s="332">
        <f t="shared" si="43"/>
        <v>12.091247127750364</v>
      </c>
      <c r="P322" s="360"/>
      <c r="Q322" s="360"/>
    </row>
    <row r="323" spans="2:18" s="8" customFormat="1" ht="16.2" customHeight="1">
      <c r="B323" s="289">
        <v>113340520</v>
      </c>
      <c r="C323" s="307" t="s">
        <v>2530</v>
      </c>
      <c r="D323" s="294" t="s">
        <v>92</v>
      </c>
      <c r="E323" s="294" t="s">
        <v>2767</v>
      </c>
      <c r="F323" s="295">
        <v>10</v>
      </c>
      <c r="G323" s="293" t="s">
        <v>7</v>
      </c>
      <c r="H323" s="293">
        <v>5.8</v>
      </c>
      <c r="I323" s="293">
        <f t="shared" si="44"/>
        <v>2.141242906064992</v>
      </c>
      <c r="J323" s="293">
        <v>12.419208855176954</v>
      </c>
      <c r="K323" s="275">
        <f t="shared" si="41"/>
        <v>12.419208855176954</v>
      </c>
      <c r="L323" s="275">
        <f t="shared" si="42"/>
        <v>12.419208855176954</v>
      </c>
      <c r="N323" s="334">
        <v>11.941546976131686</v>
      </c>
      <c r="O323" s="332">
        <f t="shared" si="43"/>
        <v>12.419208855176954</v>
      </c>
      <c r="P323" s="360"/>
      <c r="Q323" s="360"/>
    </row>
    <row r="324" spans="2:18" s="8" customFormat="1" ht="16.2" customHeight="1">
      <c r="B324" s="297">
        <v>113340050</v>
      </c>
      <c r="C324" s="307" t="s">
        <v>2530</v>
      </c>
      <c r="D324" s="294" t="s">
        <v>92</v>
      </c>
      <c r="E324" s="294" t="s">
        <v>2994</v>
      </c>
      <c r="F324" s="295">
        <v>10</v>
      </c>
      <c r="G324" s="293" t="s">
        <v>7</v>
      </c>
      <c r="H324" s="293">
        <v>5.8</v>
      </c>
      <c r="I324" s="293">
        <f t="shared" si="44"/>
        <v>2.1595241379310348</v>
      </c>
      <c r="J324" s="293">
        <v>12.525240000000002</v>
      </c>
      <c r="K324" s="275">
        <f t="shared" si="41"/>
        <v>12.525240000000002</v>
      </c>
      <c r="L324" s="275">
        <f t="shared" si="42"/>
        <v>12.525240000000002</v>
      </c>
      <c r="N324" s="334">
        <v>12.043500000000002</v>
      </c>
      <c r="O324" s="332">
        <f t="shared" si="43"/>
        <v>12.525240000000002</v>
      </c>
      <c r="P324" s="360"/>
      <c r="Q324" s="360"/>
    </row>
    <row r="325" spans="2:18" s="8" customFormat="1" ht="16.2" customHeight="1">
      <c r="B325" s="289">
        <v>113431000</v>
      </c>
      <c r="C325" s="307" t="s">
        <v>297</v>
      </c>
      <c r="D325" s="294" t="s">
        <v>4</v>
      </c>
      <c r="E325" s="294" t="s">
        <v>268</v>
      </c>
      <c r="F325" s="295">
        <v>10</v>
      </c>
      <c r="G325" s="293" t="s">
        <v>269</v>
      </c>
      <c r="H325" s="293">
        <v>5.8</v>
      </c>
      <c r="I325" s="293">
        <f t="shared" si="44"/>
        <v>1.3006873568848929</v>
      </c>
      <c r="J325" s="293">
        <v>7.5439866699323792</v>
      </c>
      <c r="K325" s="275">
        <f t="shared" si="41"/>
        <v>7.5439866699323792</v>
      </c>
      <c r="L325" s="275">
        <f t="shared" si="42"/>
        <v>7.5439866699323792</v>
      </c>
      <c r="N325" s="334">
        <v>7.2538333364734413</v>
      </c>
      <c r="O325" s="332">
        <f t="shared" si="43"/>
        <v>7.5439866699323792</v>
      </c>
      <c r="P325" s="360"/>
      <c r="Q325" s="360"/>
    </row>
    <row r="326" spans="2:18" s="8" customFormat="1" ht="16.2" customHeight="1">
      <c r="B326" s="289">
        <v>113432000</v>
      </c>
      <c r="C326" s="307" t="s">
        <v>297</v>
      </c>
      <c r="D326" s="294" t="s">
        <v>1</v>
      </c>
      <c r="E326" s="294" t="s">
        <v>268</v>
      </c>
      <c r="F326" s="295">
        <v>10</v>
      </c>
      <c r="G326" s="293" t="s">
        <v>269</v>
      </c>
      <c r="H326" s="293">
        <v>5.8</v>
      </c>
      <c r="I326" s="293">
        <f t="shared" si="44"/>
        <v>1.3006873568848929</v>
      </c>
      <c r="J326" s="293">
        <v>7.5439866699323792</v>
      </c>
      <c r="K326" s="275">
        <f t="shared" si="41"/>
        <v>7.5439866699323792</v>
      </c>
      <c r="L326" s="275">
        <f t="shared" si="42"/>
        <v>7.5439866699323792</v>
      </c>
      <c r="N326" s="334">
        <v>7.2538333364734413</v>
      </c>
      <c r="O326" s="332">
        <f t="shared" si="43"/>
        <v>7.5439866699323792</v>
      </c>
      <c r="P326" s="360"/>
      <c r="Q326" s="360"/>
    </row>
    <row r="327" spans="2:18" s="8" customFormat="1" ht="16.2" customHeight="1">
      <c r="B327" s="289">
        <v>113434010</v>
      </c>
      <c r="C327" s="307" t="s">
        <v>297</v>
      </c>
      <c r="D327" s="294" t="s">
        <v>91</v>
      </c>
      <c r="E327" s="294" t="s">
        <v>2</v>
      </c>
      <c r="F327" s="295">
        <v>10</v>
      </c>
      <c r="G327" s="293" t="s">
        <v>269</v>
      </c>
      <c r="H327" s="293">
        <v>5.8</v>
      </c>
      <c r="I327" s="293">
        <f t="shared" si="44"/>
        <v>2.2807827596080172</v>
      </c>
      <c r="J327" s="293">
        <v>13.228540005726501</v>
      </c>
      <c r="K327" s="275">
        <f t="shared" si="41"/>
        <v>13.228540005726501</v>
      </c>
      <c r="L327" s="275">
        <f t="shared" si="42"/>
        <v>13.228540005726501</v>
      </c>
      <c r="N327" s="334">
        <v>12.719750005506251</v>
      </c>
      <c r="O327" s="332">
        <f t="shared" si="43"/>
        <v>13.228540005726501</v>
      </c>
      <c r="P327" s="360"/>
      <c r="Q327" s="360"/>
    </row>
    <row r="328" spans="2:18" s="8" customFormat="1" ht="16.2" customHeight="1">
      <c r="B328" s="295">
        <v>113433090</v>
      </c>
      <c r="C328" s="307" t="s">
        <v>297</v>
      </c>
      <c r="D328" s="294" t="s">
        <v>17</v>
      </c>
      <c r="E328" s="294" t="s">
        <v>10</v>
      </c>
      <c r="F328" s="295">
        <v>10</v>
      </c>
      <c r="G328" s="296" t="s">
        <v>269</v>
      </c>
      <c r="H328" s="293">
        <v>5.8</v>
      </c>
      <c r="I328" s="293">
        <f t="shared" si="44"/>
        <v>2.6746528747210485</v>
      </c>
      <c r="J328" s="293">
        <v>15.51298667338208</v>
      </c>
      <c r="K328" s="275">
        <f t="shared" ref="K328:K390" si="51">J328</f>
        <v>15.51298667338208</v>
      </c>
      <c r="L328" s="275">
        <f t="shared" ref="L328:L390" si="52">+J328-K328*$B$2</f>
        <v>15.51298667338208</v>
      </c>
      <c r="N328" s="334">
        <v>14.916333339790462</v>
      </c>
      <c r="O328" s="332">
        <f t="shared" si="43"/>
        <v>15.51298667338208</v>
      </c>
      <c r="P328" s="360"/>
      <c r="Q328" s="360"/>
    </row>
    <row r="329" spans="2:18" s="8" customFormat="1" ht="16.2" customHeight="1">
      <c r="B329" s="295">
        <v>113434100</v>
      </c>
      <c r="C329" s="307" t="s">
        <v>297</v>
      </c>
      <c r="D329" s="294" t="s">
        <v>91</v>
      </c>
      <c r="E329" s="294" t="s">
        <v>14</v>
      </c>
      <c r="F329" s="295">
        <v>10</v>
      </c>
      <c r="G329" s="296" t="s">
        <v>269</v>
      </c>
      <c r="H329" s="293">
        <v>5.8</v>
      </c>
      <c r="I329" s="293">
        <f t="shared" si="44"/>
        <v>2.2807827596080172</v>
      </c>
      <c r="J329" s="293">
        <v>13.228540005726501</v>
      </c>
      <c r="K329" s="275">
        <f t="shared" si="51"/>
        <v>13.228540005726501</v>
      </c>
      <c r="L329" s="275">
        <f t="shared" si="52"/>
        <v>13.228540005726501</v>
      </c>
      <c r="N329" s="334">
        <v>12.719750005506251</v>
      </c>
      <c r="O329" s="332">
        <f t="shared" ref="O329:O391" si="53">N329*1.04</f>
        <v>13.228540005726501</v>
      </c>
      <c r="P329" s="360"/>
      <c r="Q329" s="360"/>
    </row>
    <row r="330" spans="2:18" s="8" customFormat="1" ht="16.2" customHeight="1">
      <c r="B330" s="295">
        <v>113433110</v>
      </c>
      <c r="C330" s="307" t="s">
        <v>297</v>
      </c>
      <c r="D330" s="294" t="s">
        <v>17</v>
      </c>
      <c r="E330" s="294" t="s">
        <v>13</v>
      </c>
      <c r="F330" s="295">
        <v>10</v>
      </c>
      <c r="G330" s="296" t="s">
        <v>269</v>
      </c>
      <c r="H330" s="293">
        <v>5.8</v>
      </c>
      <c r="I330" s="293">
        <f t="shared" si="44"/>
        <v>2.2807827596080172</v>
      </c>
      <c r="J330" s="293">
        <v>13.228540005726501</v>
      </c>
      <c r="K330" s="275">
        <f t="shared" si="51"/>
        <v>13.228540005726501</v>
      </c>
      <c r="L330" s="275">
        <f t="shared" si="52"/>
        <v>13.228540005726501</v>
      </c>
      <c r="N330" s="334">
        <v>12.719750005506251</v>
      </c>
      <c r="O330" s="332">
        <f t="shared" si="53"/>
        <v>13.228540005726501</v>
      </c>
      <c r="P330" s="360"/>
      <c r="Q330" s="360"/>
    </row>
    <row r="331" spans="2:18" s="8" customFormat="1" ht="16.2" customHeight="1">
      <c r="B331" s="295">
        <v>113432140</v>
      </c>
      <c r="C331" s="307" t="s">
        <v>297</v>
      </c>
      <c r="D331" s="294" t="s">
        <v>1</v>
      </c>
      <c r="E331" s="294" t="s">
        <v>0</v>
      </c>
      <c r="F331" s="295">
        <v>10</v>
      </c>
      <c r="G331" s="296" t="s">
        <v>269</v>
      </c>
      <c r="H331" s="293">
        <v>5.8</v>
      </c>
      <c r="I331" s="293">
        <f t="shared" si="44"/>
        <v>2.6746528747210485</v>
      </c>
      <c r="J331" s="293">
        <v>15.51298667338208</v>
      </c>
      <c r="K331" s="275">
        <f t="shared" si="51"/>
        <v>15.51298667338208</v>
      </c>
      <c r="L331" s="275">
        <f t="shared" si="52"/>
        <v>15.51298667338208</v>
      </c>
      <c r="N331" s="334">
        <v>14.916333339790462</v>
      </c>
      <c r="O331" s="332">
        <f t="shared" si="53"/>
        <v>15.51298667338208</v>
      </c>
      <c r="P331" s="360"/>
      <c r="Q331" s="360"/>
    </row>
    <row r="332" spans="2:18" s="8" customFormat="1" ht="16.2" customHeight="1">
      <c r="B332" s="295">
        <v>113434270</v>
      </c>
      <c r="C332" s="307" t="s">
        <v>297</v>
      </c>
      <c r="D332" s="294" t="s">
        <v>91</v>
      </c>
      <c r="E332" s="294" t="s">
        <v>83</v>
      </c>
      <c r="F332" s="295">
        <v>10</v>
      </c>
      <c r="G332" s="296" t="s">
        <v>269</v>
      </c>
      <c r="H332" s="293">
        <v>5.8</v>
      </c>
      <c r="I332" s="293">
        <f t="shared" si="44"/>
        <v>2.2807827596080172</v>
      </c>
      <c r="J332" s="293">
        <v>13.228540005726501</v>
      </c>
      <c r="K332" s="275">
        <f t="shared" si="51"/>
        <v>13.228540005726501</v>
      </c>
      <c r="L332" s="275">
        <f t="shared" si="52"/>
        <v>13.228540005726501</v>
      </c>
      <c r="N332" s="334">
        <v>12.719750005506251</v>
      </c>
      <c r="O332" s="332">
        <f t="shared" si="53"/>
        <v>13.228540005726501</v>
      </c>
      <c r="P332" s="360"/>
      <c r="Q332" s="360"/>
    </row>
    <row r="333" spans="2:18" s="8" customFormat="1" ht="16.2" customHeight="1">
      <c r="B333" s="289">
        <v>113435280</v>
      </c>
      <c r="C333" s="307" t="s">
        <v>297</v>
      </c>
      <c r="D333" s="294" t="s">
        <v>327</v>
      </c>
      <c r="E333" s="294" t="s">
        <v>244</v>
      </c>
      <c r="F333" s="295">
        <v>10</v>
      </c>
      <c r="G333" s="293" t="s">
        <v>269</v>
      </c>
      <c r="H333" s="293">
        <v>5.8</v>
      </c>
      <c r="I333" s="293">
        <f t="shared" si="44"/>
        <v>2.4085065941460666</v>
      </c>
      <c r="J333" s="293">
        <v>13.969338246047187</v>
      </c>
      <c r="K333" s="275">
        <f t="shared" si="51"/>
        <v>13.969338246047187</v>
      </c>
      <c r="L333" s="275">
        <f t="shared" si="52"/>
        <v>13.969338246047187</v>
      </c>
      <c r="N333" s="334">
        <v>13.432056005814601</v>
      </c>
      <c r="O333" s="332">
        <f t="shared" si="53"/>
        <v>13.969338246047187</v>
      </c>
      <c r="P333" s="360"/>
      <c r="Q333" s="360"/>
    </row>
    <row r="334" spans="2:18" s="8" customFormat="1" ht="16.2" customHeight="1">
      <c r="B334" s="343">
        <v>113435070</v>
      </c>
      <c r="C334" s="344" t="s">
        <v>297</v>
      </c>
      <c r="D334" s="343" t="s">
        <v>327</v>
      </c>
      <c r="E334" s="342" t="s">
        <v>2539</v>
      </c>
      <c r="F334" s="341">
        <v>10</v>
      </c>
      <c r="G334" s="339" t="s">
        <v>7</v>
      </c>
      <c r="H334" s="339">
        <v>5.8</v>
      </c>
      <c r="I334" s="293">
        <f t="shared" si="44"/>
        <v>1.9022265188905418</v>
      </c>
      <c r="J334" s="355">
        <v>11.032913809565143</v>
      </c>
      <c r="K334" s="275">
        <f t="shared" ref="K334:K335" si="54">J334</f>
        <v>11.032913809565143</v>
      </c>
      <c r="L334" s="275">
        <f t="shared" ref="L334:L335" si="55">+J334-K334*$B$2</f>
        <v>11.032913809565143</v>
      </c>
      <c r="N334" s="334"/>
      <c r="O334" s="332"/>
      <c r="P334" s="360"/>
      <c r="Q334" s="360"/>
    </row>
    <row r="335" spans="2:18" s="8" customFormat="1" ht="16.2" customHeight="1">
      <c r="B335" s="289">
        <v>113431370</v>
      </c>
      <c r="C335" s="307" t="s">
        <v>297</v>
      </c>
      <c r="D335" s="294" t="s">
        <v>1</v>
      </c>
      <c r="E335" s="294" t="s">
        <v>361</v>
      </c>
      <c r="F335" s="295">
        <v>10</v>
      </c>
      <c r="G335" s="293" t="s">
        <v>7</v>
      </c>
      <c r="H335" s="293">
        <v>5.8</v>
      </c>
      <c r="I335" s="293">
        <f t="shared" si="44"/>
        <v>2.2703565278894029</v>
      </c>
      <c r="J335" s="293">
        <v>13.168067861758535</v>
      </c>
      <c r="K335" s="275">
        <f t="shared" si="54"/>
        <v>13.168067861758535</v>
      </c>
      <c r="L335" s="275">
        <f t="shared" si="55"/>
        <v>13.168067861758535</v>
      </c>
      <c r="N335" s="334">
        <v>12.661603713229361</v>
      </c>
      <c r="O335" s="332">
        <f t="shared" si="53"/>
        <v>13.168067861758535</v>
      </c>
      <c r="P335" s="360"/>
      <c r="Q335" s="360"/>
    </row>
    <row r="336" spans="2:18" s="8" customFormat="1" ht="16.2" customHeight="1">
      <c r="B336" s="289">
        <v>113434360</v>
      </c>
      <c r="C336" s="307" t="s">
        <v>297</v>
      </c>
      <c r="D336" s="294" t="s">
        <v>91</v>
      </c>
      <c r="E336" s="294" t="s">
        <v>2574</v>
      </c>
      <c r="F336" s="295">
        <v>10</v>
      </c>
      <c r="G336" s="293" t="s">
        <v>7</v>
      </c>
      <c r="H336" s="293">
        <v>5.8</v>
      </c>
      <c r="I336" s="293">
        <f t="shared" si="44"/>
        <v>2.3071826341322268</v>
      </c>
      <c r="J336" s="293">
        <v>13.381659277966914</v>
      </c>
      <c r="K336" s="275">
        <f t="shared" si="51"/>
        <v>13.381659277966914</v>
      </c>
      <c r="L336" s="275">
        <f t="shared" si="52"/>
        <v>13.381659277966914</v>
      </c>
      <c r="N336" s="334">
        <v>12.866980074968186</v>
      </c>
      <c r="O336" s="332">
        <f t="shared" si="53"/>
        <v>13.381659277966914</v>
      </c>
      <c r="P336" s="360"/>
      <c r="Q336" s="360"/>
    </row>
    <row r="337" spans="2:18" s="8" customFormat="1" ht="16.2" customHeight="1">
      <c r="B337" s="289">
        <v>113434390</v>
      </c>
      <c r="C337" s="307" t="s">
        <v>297</v>
      </c>
      <c r="D337" s="294" t="s">
        <v>91</v>
      </c>
      <c r="E337" s="294" t="s">
        <v>2503</v>
      </c>
      <c r="F337" s="295">
        <v>10</v>
      </c>
      <c r="G337" s="293" t="s">
        <v>7</v>
      </c>
      <c r="H337" s="293">
        <v>5.8</v>
      </c>
      <c r="I337" s="293">
        <f t="shared" si="44"/>
        <v>2.4173089386098487</v>
      </c>
      <c r="J337" s="293">
        <v>14.020391843937121</v>
      </c>
      <c r="K337" s="275">
        <f t="shared" si="51"/>
        <v>14.020391843937121</v>
      </c>
      <c r="L337" s="275">
        <f t="shared" si="52"/>
        <v>14.020391843937121</v>
      </c>
      <c r="N337" s="334">
        <v>13.481146003785692</v>
      </c>
      <c r="O337" s="332">
        <f t="shared" si="53"/>
        <v>14.020391843937121</v>
      </c>
      <c r="P337" s="360"/>
      <c r="Q337" s="360"/>
    </row>
    <row r="338" spans="2:18" s="8" customFormat="1" ht="16.2" customHeight="1">
      <c r="B338" s="289">
        <v>113432240</v>
      </c>
      <c r="C338" s="307" t="s">
        <v>297</v>
      </c>
      <c r="D338" s="294" t="s">
        <v>1</v>
      </c>
      <c r="E338" s="294" t="s">
        <v>2506</v>
      </c>
      <c r="F338" s="295">
        <v>10</v>
      </c>
      <c r="G338" s="293" t="s">
        <v>7</v>
      </c>
      <c r="H338" s="293">
        <v>5.8</v>
      </c>
      <c r="I338" s="293">
        <f t="shared" ref="I338:I400" si="56">J338/H338</f>
        <v>3.2343148289863093</v>
      </c>
      <c r="J338" s="293">
        <v>18.759026008120593</v>
      </c>
      <c r="K338" s="275">
        <f t="shared" si="51"/>
        <v>18.759026008120593</v>
      </c>
      <c r="L338" s="275">
        <f t="shared" si="52"/>
        <v>18.759026008120593</v>
      </c>
      <c r="N338" s="334">
        <v>18.037525007808263</v>
      </c>
      <c r="O338" s="332">
        <f t="shared" si="53"/>
        <v>18.759026008120593</v>
      </c>
      <c r="P338" s="360"/>
      <c r="Q338" s="360"/>
    </row>
    <row r="339" spans="2:18" s="8" customFormat="1" ht="16.2" customHeight="1">
      <c r="B339" s="289">
        <v>113434180</v>
      </c>
      <c r="C339" s="307" t="s">
        <v>297</v>
      </c>
      <c r="D339" s="294" t="s">
        <v>80</v>
      </c>
      <c r="E339" s="294" t="s">
        <v>287</v>
      </c>
      <c r="F339" s="295">
        <v>10</v>
      </c>
      <c r="G339" s="293" t="s">
        <v>7</v>
      </c>
      <c r="H339" s="293">
        <v>5.8</v>
      </c>
      <c r="I339" s="293">
        <f t="shared" si="56"/>
        <v>1.9730447249250993</v>
      </c>
      <c r="J339" s="293">
        <v>11.443659404565576</v>
      </c>
      <c r="K339" s="275">
        <f t="shared" si="51"/>
        <v>11.443659404565576</v>
      </c>
      <c r="L339" s="275">
        <f t="shared" si="52"/>
        <v>11.443659404565576</v>
      </c>
      <c r="N339" s="334">
        <v>12.719750005506251</v>
      </c>
      <c r="O339" s="332">
        <f t="shared" si="53"/>
        <v>13.228540005726501</v>
      </c>
      <c r="P339" s="360"/>
      <c r="Q339" s="360"/>
      <c r="R339" s="353"/>
    </row>
    <row r="340" spans="2:18" s="8" customFormat="1" ht="16.2" customHeight="1">
      <c r="B340" s="289">
        <v>113435410</v>
      </c>
      <c r="C340" s="307" t="s">
        <v>297</v>
      </c>
      <c r="D340" s="294" t="s">
        <v>327</v>
      </c>
      <c r="E340" s="294" t="s">
        <v>2540</v>
      </c>
      <c r="F340" s="295">
        <v>10</v>
      </c>
      <c r="G340" s="293" t="s">
        <v>7</v>
      </c>
      <c r="H340" s="293">
        <v>5.8</v>
      </c>
      <c r="I340" s="293">
        <f t="shared" si="56"/>
        <v>2.1007674531333462</v>
      </c>
      <c r="J340" s="293">
        <v>12.184451228173407</v>
      </c>
      <c r="K340" s="275">
        <f t="shared" si="51"/>
        <v>12.184451228173407</v>
      </c>
      <c r="L340" s="275">
        <f t="shared" si="52"/>
        <v>12.184451228173407</v>
      </c>
      <c r="N340" s="334">
        <v>11.715818488628274</v>
      </c>
      <c r="O340" s="332">
        <f t="shared" si="53"/>
        <v>12.184451228173407</v>
      </c>
      <c r="P340" s="360"/>
      <c r="Q340" s="360"/>
    </row>
    <row r="341" spans="2:18" s="8" customFormat="1" ht="16.2" customHeight="1">
      <c r="B341" s="289">
        <v>113433520</v>
      </c>
      <c r="C341" s="307" t="s">
        <v>2683</v>
      </c>
      <c r="D341" s="294" t="s">
        <v>17</v>
      </c>
      <c r="E341" s="294" t="s">
        <v>2767</v>
      </c>
      <c r="F341" s="295">
        <v>10</v>
      </c>
      <c r="G341" s="293" t="s">
        <v>7</v>
      </c>
      <c r="H341" s="293">
        <v>5.8</v>
      </c>
      <c r="I341" s="293">
        <f t="shared" si="56"/>
        <v>2.0520202839222366</v>
      </c>
      <c r="J341" s="293">
        <v>11.901717646748972</v>
      </c>
      <c r="K341" s="275">
        <f t="shared" si="51"/>
        <v>11.901717646748972</v>
      </c>
      <c r="L341" s="275">
        <f t="shared" si="52"/>
        <v>11.901717646748972</v>
      </c>
      <c r="N341" s="334">
        <v>11.443959275720164</v>
      </c>
      <c r="O341" s="332">
        <f t="shared" si="53"/>
        <v>11.901717646748972</v>
      </c>
      <c r="P341" s="360"/>
      <c r="Q341" s="360"/>
    </row>
    <row r="342" spans="2:18" s="8" customFormat="1" ht="16.2" customHeight="1">
      <c r="B342" s="297">
        <v>113435050</v>
      </c>
      <c r="C342" s="308" t="s">
        <v>3004</v>
      </c>
      <c r="D342" s="294" t="s">
        <v>327</v>
      </c>
      <c r="E342" s="294" t="s">
        <v>2994</v>
      </c>
      <c r="F342" s="295">
        <v>10</v>
      </c>
      <c r="G342" s="293" t="s">
        <v>7</v>
      </c>
      <c r="H342" s="293">
        <v>5.8</v>
      </c>
      <c r="I342" s="293">
        <f t="shared" si="56"/>
        <v>2.0691517241379311</v>
      </c>
      <c r="J342" s="293">
        <v>12.00108</v>
      </c>
      <c r="K342" s="275">
        <f t="shared" si="51"/>
        <v>12.00108</v>
      </c>
      <c r="L342" s="275">
        <f t="shared" si="52"/>
        <v>12.00108</v>
      </c>
      <c r="N342" s="334">
        <v>11.5395</v>
      </c>
      <c r="O342" s="332">
        <f t="shared" si="53"/>
        <v>12.00108</v>
      </c>
      <c r="P342" s="360"/>
      <c r="Q342" s="360"/>
    </row>
    <row r="343" spans="2:18" s="8" customFormat="1" ht="16.2" customHeight="1">
      <c r="B343" s="289">
        <v>113451000</v>
      </c>
      <c r="C343" s="307" t="s">
        <v>330</v>
      </c>
      <c r="D343" s="294" t="s">
        <v>4</v>
      </c>
      <c r="E343" s="294" t="s">
        <v>268</v>
      </c>
      <c r="F343" s="295">
        <v>5</v>
      </c>
      <c r="G343" s="293" t="s">
        <v>269</v>
      </c>
      <c r="H343" s="293">
        <v>5.8</v>
      </c>
      <c r="I343" s="293">
        <f t="shared" si="56"/>
        <v>1.0321697315713638</v>
      </c>
      <c r="J343" s="293">
        <v>5.9865844431139097</v>
      </c>
      <c r="K343" s="275">
        <f t="shared" si="51"/>
        <v>5.9865844431139097</v>
      </c>
      <c r="L343" s="275">
        <f t="shared" si="52"/>
        <v>5.9865844431139097</v>
      </c>
      <c r="N343" s="334">
        <v>5.7563311953018363</v>
      </c>
      <c r="O343" s="332">
        <f t="shared" si="53"/>
        <v>5.9865844431139097</v>
      </c>
      <c r="P343" s="360"/>
      <c r="Q343" s="360"/>
    </row>
    <row r="344" spans="2:18" s="8" customFormat="1" ht="16.2" customHeight="1">
      <c r="B344" s="289">
        <v>113452000</v>
      </c>
      <c r="C344" s="307" t="s">
        <v>330</v>
      </c>
      <c r="D344" s="294" t="s">
        <v>1</v>
      </c>
      <c r="E344" s="294" t="s">
        <v>268</v>
      </c>
      <c r="F344" s="295">
        <v>5</v>
      </c>
      <c r="G344" s="293" t="s">
        <v>269</v>
      </c>
      <c r="H344" s="293">
        <v>5.8</v>
      </c>
      <c r="I344" s="293">
        <f t="shared" si="56"/>
        <v>1.0321697315713638</v>
      </c>
      <c r="J344" s="293">
        <v>5.9865844431139097</v>
      </c>
      <c r="K344" s="275">
        <f t="shared" si="51"/>
        <v>5.9865844431139097</v>
      </c>
      <c r="L344" s="275">
        <f t="shared" si="52"/>
        <v>5.9865844431139097</v>
      </c>
      <c r="N344" s="334">
        <v>5.7563311953018363</v>
      </c>
      <c r="O344" s="332">
        <f t="shared" si="53"/>
        <v>5.9865844431139097</v>
      </c>
      <c r="P344" s="360"/>
      <c r="Q344" s="360"/>
    </row>
    <row r="345" spans="2:18" s="8" customFormat="1" ht="16.2" customHeight="1">
      <c r="B345" s="289">
        <v>113454010</v>
      </c>
      <c r="C345" s="307" t="s">
        <v>330</v>
      </c>
      <c r="D345" s="294" t="s">
        <v>91</v>
      </c>
      <c r="E345" s="294" t="s">
        <v>2</v>
      </c>
      <c r="F345" s="295">
        <v>5</v>
      </c>
      <c r="G345" s="293" t="s">
        <v>269</v>
      </c>
      <c r="H345" s="293">
        <v>5.8</v>
      </c>
      <c r="I345" s="293">
        <f t="shared" si="56"/>
        <v>1.4869757448701162</v>
      </c>
      <c r="J345" s="293">
        <v>8.6244593202466735</v>
      </c>
      <c r="K345" s="275">
        <f t="shared" si="51"/>
        <v>8.6244593202466735</v>
      </c>
      <c r="L345" s="275">
        <f t="shared" si="52"/>
        <v>8.6244593202466735</v>
      </c>
      <c r="N345" s="334">
        <v>8.292749346391032</v>
      </c>
      <c r="O345" s="332">
        <f t="shared" si="53"/>
        <v>8.6244593202466735</v>
      </c>
      <c r="P345" s="360"/>
      <c r="Q345" s="360"/>
    </row>
    <row r="346" spans="2:18" s="8" customFormat="1" ht="16.2" customHeight="1">
      <c r="B346" s="295">
        <v>113453090</v>
      </c>
      <c r="C346" s="307" t="s">
        <v>330</v>
      </c>
      <c r="D346" s="294" t="s">
        <v>17</v>
      </c>
      <c r="E346" s="294" t="s">
        <v>10</v>
      </c>
      <c r="F346" s="295">
        <v>5</v>
      </c>
      <c r="G346" s="296" t="s">
        <v>269</v>
      </c>
      <c r="H346" s="293">
        <v>5.8</v>
      </c>
      <c r="I346" s="293">
        <f t="shared" si="56"/>
        <v>1.5737910614440602</v>
      </c>
      <c r="J346" s="293">
        <v>9.1279881563755492</v>
      </c>
      <c r="K346" s="275">
        <f t="shared" si="51"/>
        <v>9.1279881563755492</v>
      </c>
      <c r="L346" s="275">
        <f t="shared" si="52"/>
        <v>9.1279881563755492</v>
      </c>
      <c r="N346" s="334">
        <v>8.7769116888226435</v>
      </c>
      <c r="O346" s="332">
        <f t="shared" si="53"/>
        <v>9.1279881563755492</v>
      </c>
      <c r="P346" s="360"/>
      <c r="Q346" s="360"/>
    </row>
    <row r="347" spans="2:18" s="8" customFormat="1" ht="16.2" customHeight="1">
      <c r="B347" s="295">
        <v>113454100</v>
      </c>
      <c r="C347" s="307" t="s">
        <v>330</v>
      </c>
      <c r="D347" s="294" t="s">
        <v>91</v>
      </c>
      <c r="E347" s="294" t="s">
        <v>14</v>
      </c>
      <c r="F347" s="295">
        <v>5</v>
      </c>
      <c r="G347" s="296" t="s">
        <v>269</v>
      </c>
      <c r="H347" s="293">
        <v>5.8</v>
      </c>
      <c r="I347" s="293">
        <f t="shared" si="56"/>
        <v>1.4869757448701162</v>
      </c>
      <c r="J347" s="293">
        <v>8.6244593202466735</v>
      </c>
      <c r="K347" s="275">
        <f t="shared" si="51"/>
        <v>8.6244593202466735</v>
      </c>
      <c r="L347" s="275">
        <f t="shared" si="52"/>
        <v>8.6244593202466735</v>
      </c>
      <c r="N347" s="334">
        <v>8.292749346391032</v>
      </c>
      <c r="O347" s="332">
        <f t="shared" si="53"/>
        <v>8.6244593202466735</v>
      </c>
      <c r="P347" s="360"/>
      <c r="Q347" s="360"/>
    </row>
    <row r="348" spans="2:18" s="8" customFormat="1" ht="16.2" customHeight="1">
      <c r="B348" s="295">
        <v>113453110</v>
      </c>
      <c r="C348" s="307" t="s">
        <v>330</v>
      </c>
      <c r="D348" s="294" t="s">
        <v>17</v>
      </c>
      <c r="E348" s="294" t="s">
        <v>13</v>
      </c>
      <c r="F348" s="295">
        <v>5</v>
      </c>
      <c r="G348" s="296" t="s">
        <v>269</v>
      </c>
      <c r="H348" s="293">
        <v>5.8</v>
      </c>
      <c r="I348" s="293">
        <f t="shared" si="56"/>
        <v>1.4200525976075942</v>
      </c>
      <c r="J348" s="293">
        <v>8.2363050661240464</v>
      </c>
      <c r="K348" s="275">
        <f t="shared" si="51"/>
        <v>8.2363050661240464</v>
      </c>
      <c r="L348" s="275">
        <f t="shared" si="52"/>
        <v>8.2363050661240464</v>
      </c>
      <c r="N348" s="334">
        <v>7.9195241020423515</v>
      </c>
      <c r="O348" s="332">
        <f t="shared" si="53"/>
        <v>8.2363050661240464</v>
      </c>
      <c r="P348" s="360"/>
      <c r="Q348" s="360"/>
    </row>
    <row r="349" spans="2:18" s="8" customFormat="1" ht="16.2" customHeight="1">
      <c r="B349" s="295">
        <v>113452140</v>
      </c>
      <c r="C349" s="307" t="s">
        <v>330</v>
      </c>
      <c r="D349" s="294" t="s">
        <v>1</v>
      </c>
      <c r="E349" s="294" t="s">
        <v>0</v>
      </c>
      <c r="F349" s="295">
        <v>5</v>
      </c>
      <c r="G349" s="296" t="s">
        <v>269</v>
      </c>
      <c r="H349" s="293">
        <v>5.8</v>
      </c>
      <c r="I349" s="293">
        <f t="shared" si="56"/>
        <v>1.6371341956519867</v>
      </c>
      <c r="J349" s="293">
        <v>9.4953783347815222</v>
      </c>
      <c r="K349" s="275">
        <f t="shared" si="51"/>
        <v>9.4953783347815222</v>
      </c>
      <c r="L349" s="275">
        <f t="shared" si="52"/>
        <v>9.4953783347815222</v>
      </c>
      <c r="N349" s="334">
        <v>9.1301714757514638</v>
      </c>
      <c r="O349" s="332">
        <f t="shared" si="53"/>
        <v>9.4953783347815222</v>
      </c>
      <c r="P349" s="360"/>
      <c r="Q349" s="360"/>
    </row>
    <row r="350" spans="2:18" s="8" customFormat="1" ht="16.2" customHeight="1">
      <c r="B350" s="295">
        <v>113454270</v>
      </c>
      <c r="C350" s="307" t="s">
        <v>330</v>
      </c>
      <c r="D350" s="294" t="s">
        <v>91</v>
      </c>
      <c r="E350" s="294" t="s">
        <v>83</v>
      </c>
      <c r="F350" s="295">
        <v>5</v>
      </c>
      <c r="G350" s="296" t="s">
        <v>269</v>
      </c>
      <c r="H350" s="293">
        <v>5.8</v>
      </c>
      <c r="I350" s="293">
        <f t="shared" si="56"/>
        <v>1.5668908749920578</v>
      </c>
      <c r="J350" s="293">
        <v>9.0879670749539354</v>
      </c>
      <c r="K350" s="275">
        <f t="shared" si="51"/>
        <v>9.0879670749539354</v>
      </c>
      <c r="L350" s="275">
        <f t="shared" si="52"/>
        <v>9.0879670749539354</v>
      </c>
      <c r="N350" s="334">
        <v>8.7384298797633999</v>
      </c>
      <c r="O350" s="332">
        <f t="shared" si="53"/>
        <v>9.0879670749539354</v>
      </c>
      <c r="P350" s="360"/>
      <c r="Q350" s="360"/>
    </row>
    <row r="351" spans="2:18" s="8" customFormat="1" ht="16.2" customHeight="1">
      <c r="B351" s="289">
        <v>113455280</v>
      </c>
      <c r="C351" s="307" t="s">
        <v>330</v>
      </c>
      <c r="D351" s="294" t="s">
        <v>327</v>
      </c>
      <c r="E351" s="294" t="s">
        <v>244</v>
      </c>
      <c r="F351" s="295">
        <v>5</v>
      </c>
      <c r="G351" s="293" t="s">
        <v>269</v>
      </c>
      <c r="H351" s="293">
        <v>5.8</v>
      </c>
      <c r="I351" s="293">
        <f t="shared" si="56"/>
        <v>1.6036333573614177</v>
      </c>
      <c r="J351" s="293">
        <v>9.3010734726962223</v>
      </c>
      <c r="K351" s="275">
        <f t="shared" si="51"/>
        <v>9.3010734726962223</v>
      </c>
      <c r="L351" s="275">
        <f t="shared" si="52"/>
        <v>9.3010734726962223</v>
      </c>
      <c r="N351" s="334">
        <v>8.9433398775925212</v>
      </c>
      <c r="O351" s="332">
        <f t="shared" si="53"/>
        <v>9.3010734726962223</v>
      </c>
      <c r="P351" s="360"/>
      <c r="Q351" s="360"/>
    </row>
    <row r="352" spans="2:18" s="8" customFormat="1" ht="16.2" customHeight="1">
      <c r="B352" s="343">
        <v>113455070</v>
      </c>
      <c r="C352" s="344" t="s">
        <v>330</v>
      </c>
      <c r="D352" s="343" t="s">
        <v>327</v>
      </c>
      <c r="E352" s="342" t="s">
        <v>2539</v>
      </c>
      <c r="F352" s="341">
        <v>5</v>
      </c>
      <c r="G352" s="339" t="s">
        <v>7</v>
      </c>
      <c r="H352" s="339">
        <v>5.8</v>
      </c>
      <c r="I352" s="293">
        <f t="shared" si="56"/>
        <v>1.5819867169097515</v>
      </c>
      <c r="J352" s="355">
        <v>9.1755229580765576</v>
      </c>
      <c r="K352" s="275">
        <f t="shared" ref="K352:K353" si="57">J352</f>
        <v>9.1755229580765576</v>
      </c>
      <c r="L352" s="275">
        <f t="shared" ref="L352:L353" si="58">+J352-K352*$B$2</f>
        <v>9.1755229580765576</v>
      </c>
      <c r="N352" s="334"/>
      <c r="O352" s="332"/>
      <c r="P352" s="360"/>
      <c r="Q352" s="360"/>
    </row>
    <row r="353" spans="2:18" s="8" customFormat="1" ht="16.2" customHeight="1">
      <c r="B353" s="289">
        <v>113451370</v>
      </c>
      <c r="C353" s="307" t="s">
        <v>330</v>
      </c>
      <c r="D353" s="294" t="s">
        <v>1</v>
      </c>
      <c r="E353" s="294" t="s">
        <v>361</v>
      </c>
      <c r="F353" s="295">
        <v>5</v>
      </c>
      <c r="G353" s="293" t="s">
        <v>7</v>
      </c>
      <c r="H353" s="293">
        <v>5.8</v>
      </c>
      <c r="I353" s="293">
        <f t="shared" si="56"/>
        <v>1.9199940362159458</v>
      </c>
      <c r="J353" s="293">
        <v>11.135965410052485</v>
      </c>
      <c r="K353" s="275">
        <f t="shared" si="57"/>
        <v>11.135965410052485</v>
      </c>
      <c r="L353" s="275">
        <f t="shared" si="58"/>
        <v>11.135965410052485</v>
      </c>
      <c r="N353" s="334">
        <v>10.70765904812739</v>
      </c>
      <c r="O353" s="332">
        <f t="shared" si="53"/>
        <v>11.135965410052485</v>
      </c>
      <c r="P353" s="360"/>
      <c r="Q353" s="360"/>
    </row>
    <row r="354" spans="2:18" s="8" customFormat="1" ht="16.2" customHeight="1">
      <c r="B354" s="289">
        <v>113454360</v>
      </c>
      <c r="C354" s="307" t="s">
        <v>330</v>
      </c>
      <c r="D354" s="294" t="s">
        <v>91</v>
      </c>
      <c r="E354" s="294" t="s">
        <v>2574</v>
      </c>
      <c r="F354" s="295">
        <v>5</v>
      </c>
      <c r="G354" s="293" t="s">
        <v>7</v>
      </c>
      <c r="H354" s="293">
        <v>5.8</v>
      </c>
      <c r="I354" s="293">
        <f t="shared" si="56"/>
        <v>1.8716326937529431</v>
      </c>
      <c r="J354" s="293">
        <v>10.855469623767069</v>
      </c>
      <c r="K354" s="275">
        <f t="shared" si="51"/>
        <v>10.855469623767069</v>
      </c>
      <c r="L354" s="275">
        <f t="shared" si="52"/>
        <v>10.855469623767069</v>
      </c>
      <c r="N354" s="334">
        <v>10.43795156131449</v>
      </c>
      <c r="O354" s="332">
        <f t="shared" si="53"/>
        <v>10.855469623767069</v>
      </c>
      <c r="P354" s="360"/>
      <c r="Q354" s="360"/>
    </row>
    <row r="355" spans="2:18" s="8" customFormat="1" ht="16.2" customHeight="1">
      <c r="B355" s="289">
        <v>113454390</v>
      </c>
      <c r="C355" s="307" t="s">
        <v>330</v>
      </c>
      <c r="D355" s="294" t="s">
        <v>91</v>
      </c>
      <c r="E355" s="294" t="s">
        <v>2503</v>
      </c>
      <c r="F355" s="295">
        <v>5</v>
      </c>
      <c r="G355" s="293" t="s">
        <v>7</v>
      </c>
      <c r="H355" s="293">
        <v>5.8</v>
      </c>
      <c r="I355" s="293">
        <f t="shared" si="56"/>
        <v>2.0356713346492876</v>
      </c>
      <c r="J355" s="293">
        <v>11.806893740965867</v>
      </c>
      <c r="K355" s="275">
        <f t="shared" si="51"/>
        <v>11.806893740965867</v>
      </c>
      <c r="L355" s="275">
        <f t="shared" si="52"/>
        <v>11.806893740965867</v>
      </c>
      <c r="N355" s="334">
        <v>11.352782443236411</v>
      </c>
      <c r="O355" s="332">
        <f t="shared" si="53"/>
        <v>11.806893740965867</v>
      </c>
      <c r="P355" s="360"/>
      <c r="Q355" s="360"/>
    </row>
    <row r="356" spans="2:18" s="8" customFormat="1" ht="16.2" customHeight="1">
      <c r="B356" s="289">
        <v>113452240</v>
      </c>
      <c r="C356" s="307" t="s">
        <v>330</v>
      </c>
      <c r="D356" s="294" t="s">
        <v>1</v>
      </c>
      <c r="E356" s="294" t="s">
        <v>2506</v>
      </c>
      <c r="F356" s="295">
        <v>5</v>
      </c>
      <c r="G356" s="293" t="s">
        <v>7</v>
      </c>
      <c r="H356" s="293">
        <v>5.8</v>
      </c>
      <c r="I356" s="293">
        <f t="shared" si="56"/>
        <v>1.6341027329847895</v>
      </c>
      <c r="J356" s="293">
        <v>9.4777958513117788</v>
      </c>
      <c r="K356" s="275">
        <f t="shared" si="51"/>
        <v>9.4777958513117788</v>
      </c>
      <c r="L356" s="275">
        <f t="shared" si="52"/>
        <v>9.4777958513117788</v>
      </c>
      <c r="N356" s="334">
        <v>9.1132652416459408</v>
      </c>
      <c r="O356" s="332">
        <f t="shared" si="53"/>
        <v>9.4777958513117788</v>
      </c>
      <c r="P356" s="360"/>
      <c r="Q356" s="360"/>
    </row>
    <row r="357" spans="2:18" s="8" customFormat="1" ht="16.2" customHeight="1">
      <c r="B357" s="289">
        <v>113454180</v>
      </c>
      <c r="C357" s="307" t="s">
        <v>330</v>
      </c>
      <c r="D357" s="294" t="s">
        <v>80</v>
      </c>
      <c r="E357" s="294" t="s">
        <v>287</v>
      </c>
      <c r="F357" s="295">
        <v>5</v>
      </c>
      <c r="G357" s="293" t="s">
        <v>7</v>
      </c>
      <c r="H357" s="293">
        <v>5.8</v>
      </c>
      <c r="I357" s="293">
        <f t="shared" si="56"/>
        <v>1.6825467137969945</v>
      </c>
      <c r="J357" s="293">
        <v>9.7587709400225684</v>
      </c>
      <c r="K357" s="275">
        <f t="shared" si="51"/>
        <v>9.7587709400225684</v>
      </c>
      <c r="L357" s="275">
        <f t="shared" si="52"/>
        <v>9.7587709400225684</v>
      </c>
      <c r="N357" s="334">
        <v>8.7171763283164516</v>
      </c>
      <c r="O357" s="332">
        <f t="shared" si="53"/>
        <v>9.0658633814491107</v>
      </c>
      <c r="P357" s="360"/>
      <c r="Q357" s="360"/>
      <c r="R357" s="353"/>
    </row>
    <row r="358" spans="2:18" s="8" customFormat="1" ht="16.2" customHeight="1">
      <c r="B358" s="289">
        <v>113455410</v>
      </c>
      <c r="C358" s="307" t="s">
        <v>330</v>
      </c>
      <c r="D358" s="294" t="s">
        <v>327</v>
      </c>
      <c r="E358" s="294" t="s">
        <v>2540</v>
      </c>
      <c r="F358" s="295">
        <v>5</v>
      </c>
      <c r="G358" s="293" t="s">
        <v>7</v>
      </c>
      <c r="H358" s="293">
        <v>5.8</v>
      </c>
      <c r="I358" s="293">
        <f t="shared" si="56"/>
        <v>1.9023962738804843</v>
      </c>
      <c r="J358" s="293">
        <v>11.033898388506808</v>
      </c>
      <c r="K358" s="275">
        <f t="shared" si="51"/>
        <v>11.033898388506808</v>
      </c>
      <c r="L358" s="275">
        <f t="shared" si="52"/>
        <v>11.033898388506808</v>
      </c>
      <c r="N358" s="334">
        <v>10.609517681256545</v>
      </c>
      <c r="O358" s="332">
        <f t="shared" si="53"/>
        <v>11.033898388506808</v>
      </c>
      <c r="P358" s="360"/>
      <c r="Q358" s="360"/>
    </row>
    <row r="359" spans="2:18" s="8" customFormat="1" ht="16.2" customHeight="1">
      <c r="B359" s="289">
        <v>113453520</v>
      </c>
      <c r="C359" s="307" t="s">
        <v>2684</v>
      </c>
      <c r="D359" s="294" t="s">
        <v>17</v>
      </c>
      <c r="E359" s="294" t="s">
        <v>2767</v>
      </c>
      <c r="F359" s="295">
        <v>5</v>
      </c>
      <c r="G359" s="293" t="s">
        <v>7</v>
      </c>
      <c r="H359" s="293">
        <v>5.8</v>
      </c>
      <c r="I359" s="293">
        <f t="shared" si="56"/>
        <v>1.6371035444983681</v>
      </c>
      <c r="J359" s="293">
        <v>9.4952005580905343</v>
      </c>
      <c r="K359" s="275">
        <f t="shared" si="51"/>
        <v>9.4952005580905343</v>
      </c>
      <c r="L359" s="275">
        <f t="shared" si="52"/>
        <v>9.4952005580905343</v>
      </c>
      <c r="N359" s="334">
        <v>9.1300005366255128</v>
      </c>
      <c r="O359" s="332">
        <f t="shared" si="53"/>
        <v>9.4952005580905343</v>
      </c>
      <c r="P359" s="360"/>
      <c r="Q359" s="360"/>
    </row>
    <row r="360" spans="2:18" s="8" customFormat="1" ht="16.2" customHeight="1">
      <c r="B360" s="297">
        <v>113455050</v>
      </c>
      <c r="C360" s="308" t="s">
        <v>3006</v>
      </c>
      <c r="D360" s="294" t="s">
        <v>327</v>
      </c>
      <c r="E360" s="294" t="s">
        <v>2994</v>
      </c>
      <c r="F360" s="295">
        <v>5</v>
      </c>
      <c r="G360" s="293" t="s">
        <v>7</v>
      </c>
      <c r="H360" s="293">
        <v>5.8</v>
      </c>
      <c r="I360" s="293">
        <f t="shared" si="56"/>
        <v>1.7641448275862068</v>
      </c>
      <c r="J360" s="293">
        <v>10.23204</v>
      </c>
      <c r="K360" s="275">
        <f t="shared" si="51"/>
        <v>10.23204</v>
      </c>
      <c r="L360" s="275">
        <f t="shared" si="52"/>
        <v>10.23204</v>
      </c>
      <c r="N360" s="334">
        <v>9.8384999999999998</v>
      </c>
      <c r="O360" s="332">
        <f t="shared" si="53"/>
        <v>10.23204</v>
      </c>
      <c r="P360" s="360"/>
      <c r="Q360" s="360"/>
    </row>
    <row r="361" spans="2:18" s="8" customFormat="1" ht="16.2" customHeight="1">
      <c r="B361" s="300" t="s">
        <v>3111</v>
      </c>
      <c r="C361" s="308" t="s">
        <v>2971</v>
      </c>
      <c r="D361" s="294" t="s">
        <v>4</v>
      </c>
      <c r="E361" s="294" t="s">
        <v>268</v>
      </c>
      <c r="F361" s="295">
        <v>1</v>
      </c>
      <c r="G361" s="293" t="s">
        <v>7</v>
      </c>
      <c r="H361" s="293">
        <v>5.8</v>
      </c>
      <c r="I361" s="293">
        <f t="shared" si="56"/>
        <v>872.97562669177364</v>
      </c>
      <c r="J361" s="293">
        <v>5063.2586348122868</v>
      </c>
      <c r="K361" s="275">
        <f t="shared" si="51"/>
        <v>5063.2586348122868</v>
      </c>
      <c r="L361" s="275">
        <f t="shared" si="52"/>
        <v>5063.2586348122868</v>
      </c>
      <c r="N361" s="334">
        <v>4868.5179180887371</v>
      </c>
      <c r="O361" s="332">
        <f t="shared" si="53"/>
        <v>5063.2586348122868</v>
      </c>
      <c r="P361" s="360"/>
      <c r="Q361" s="360"/>
    </row>
    <row r="362" spans="2:18" s="8" customFormat="1" ht="16.2" customHeight="1">
      <c r="B362" s="300">
        <v>110351000</v>
      </c>
      <c r="C362" s="308" t="s">
        <v>3112</v>
      </c>
      <c r="D362" s="294" t="s">
        <v>4</v>
      </c>
      <c r="E362" s="294" t="s">
        <v>268</v>
      </c>
      <c r="F362" s="295">
        <v>1</v>
      </c>
      <c r="G362" s="293" t="s">
        <v>7</v>
      </c>
      <c r="H362" s="293">
        <v>5.8</v>
      </c>
      <c r="I362" s="293">
        <f t="shared" si="56"/>
        <v>6.9283779896172506</v>
      </c>
      <c r="J362" s="293">
        <v>40.184592339780053</v>
      </c>
      <c r="K362" s="275">
        <f t="shared" si="51"/>
        <v>40.184592339780053</v>
      </c>
      <c r="L362" s="275">
        <f t="shared" si="52"/>
        <v>40.184592339780053</v>
      </c>
      <c r="N362" s="334">
        <v>38.639031095942357</v>
      </c>
      <c r="O362" s="332">
        <f t="shared" si="53"/>
        <v>40.184592339780053</v>
      </c>
      <c r="P362" s="360"/>
      <c r="Q362" s="360"/>
    </row>
    <row r="363" spans="2:18" s="8" customFormat="1" ht="16.2" customHeight="1">
      <c r="B363" s="300">
        <v>110352000</v>
      </c>
      <c r="C363" s="308" t="s">
        <v>3112</v>
      </c>
      <c r="D363" s="294" t="s">
        <v>1</v>
      </c>
      <c r="E363" s="294" t="s">
        <v>268</v>
      </c>
      <c r="F363" s="295">
        <v>1</v>
      </c>
      <c r="G363" s="293" t="s">
        <v>7</v>
      </c>
      <c r="H363" s="293">
        <v>5.8</v>
      </c>
      <c r="I363" s="293">
        <f t="shared" si="56"/>
        <v>7.0433450237338677</v>
      </c>
      <c r="J363" s="293">
        <v>40.851401137656431</v>
      </c>
      <c r="K363" s="275">
        <f t="shared" si="51"/>
        <v>40.851401137656431</v>
      </c>
      <c r="L363" s="275">
        <f t="shared" si="52"/>
        <v>40.851401137656431</v>
      </c>
      <c r="N363" s="334">
        <v>39.280193401592719</v>
      </c>
      <c r="O363" s="332">
        <f t="shared" si="53"/>
        <v>40.851401137656431</v>
      </c>
      <c r="P363" s="360"/>
      <c r="Q363" s="360"/>
    </row>
    <row r="364" spans="2:18" s="8" customFormat="1" ht="16.2" customHeight="1">
      <c r="B364" s="300">
        <v>110354010</v>
      </c>
      <c r="C364" s="308" t="s">
        <v>3112</v>
      </c>
      <c r="D364" s="294" t="s">
        <v>91</v>
      </c>
      <c r="E364" s="294" t="s">
        <v>2</v>
      </c>
      <c r="F364" s="295">
        <v>1</v>
      </c>
      <c r="G364" s="293" t="s">
        <v>7</v>
      </c>
      <c r="H364" s="293">
        <v>5.8</v>
      </c>
      <c r="I364" s="293">
        <f t="shared" si="56"/>
        <v>11.732449256600372</v>
      </c>
      <c r="J364" s="293">
        <v>68.048205688282152</v>
      </c>
      <c r="K364" s="275">
        <f t="shared" si="51"/>
        <v>68.048205688282152</v>
      </c>
      <c r="L364" s="275">
        <f t="shared" si="52"/>
        <v>68.048205688282152</v>
      </c>
      <c r="N364" s="334">
        <v>65.430967007963602</v>
      </c>
      <c r="O364" s="332">
        <f t="shared" si="53"/>
        <v>68.048205688282152</v>
      </c>
      <c r="P364" s="360"/>
      <c r="Q364" s="360"/>
    </row>
    <row r="365" spans="2:18" s="8" customFormat="1" ht="16.2" customHeight="1">
      <c r="B365" s="300">
        <v>110353090</v>
      </c>
      <c r="C365" s="308" t="s">
        <v>3112</v>
      </c>
      <c r="D365" s="294" t="s">
        <v>17</v>
      </c>
      <c r="E365" s="294" t="s">
        <v>10</v>
      </c>
      <c r="F365" s="295">
        <v>1</v>
      </c>
      <c r="G365" s="293" t="s">
        <v>7</v>
      </c>
      <c r="H365" s="293">
        <v>5.8</v>
      </c>
      <c r="I365" s="293">
        <f t="shared" si="56"/>
        <v>12.331907606606253</v>
      </c>
      <c r="J365" s="293">
        <v>71.525064118316266</v>
      </c>
      <c r="K365" s="275">
        <f t="shared" si="51"/>
        <v>71.525064118316266</v>
      </c>
      <c r="L365" s="275">
        <f t="shared" si="52"/>
        <v>71.525064118316266</v>
      </c>
      <c r="N365" s="334">
        <v>68.774100113765641</v>
      </c>
      <c r="O365" s="332">
        <f t="shared" si="53"/>
        <v>71.525064118316266</v>
      </c>
      <c r="P365" s="360"/>
      <c r="Q365" s="360"/>
    </row>
    <row r="366" spans="2:18" s="8" customFormat="1" ht="16.2" customHeight="1">
      <c r="B366" s="300">
        <v>110354100</v>
      </c>
      <c r="C366" s="308" t="s">
        <v>3112</v>
      </c>
      <c r="D366" s="294" t="s">
        <v>91</v>
      </c>
      <c r="E366" s="294" t="s">
        <v>14</v>
      </c>
      <c r="F366" s="295">
        <v>1</v>
      </c>
      <c r="G366" s="293" t="s">
        <v>7</v>
      </c>
      <c r="H366" s="293">
        <v>5.8</v>
      </c>
      <c r="I366" s="293">
        <f t="shared" si="56"/>
        <v>11.732449256600372</v>
      </c>
      <c r="J366" s="293">
        <v>68.048205688282152</v>
      </c>
      <c r="K366" s="275">
        <f t="shared" si="51"/>
        <v>68.048205688282152</v>
      </c>
      <c r="L366" s="275">
        <f t="shared" si="52"/>
        <v>68.048205688282152</v>
      </c>
      <c r="N366" s="334">
        <v>65.430967007963602</v>
      </c>
      <c r="O366" s="332">
        <f t="shared" si="53"/>
        <v>68.048205688282152</v>
      </c>
      <c r="P366" s="360"/>
      <c r="Q366" s="360"/>
    </row>
    <row r="367" spans="2:18" s="8" customFormat="1" ht="16.2" customHeight="1">
      <c r="B367" s="300">
        <v>110353110</v>
      </c>
      <c r="C367" s="308" t="s">
        <v>3112</v>
      </c>
      <c r="D367" s="294" t="s">
        <v>17</v>
      </c>
      <c r="E367" s="294" t="s">
        <v>13</v>
      </c>
      <c r="F367" s="295">
        <v>1</v>
      </c>
      <c r="G367" s="293" t="s">
        <v>7</v>
      </c>
      <c r="H367" s="293">
        <v>5.8</v>
      </c>
      <c r="I367" s="293">
        <f t="shared" si="56"/>
        <v>11.773668604605545</v>
      </c>
      <c r="J367" s="293">
        <v>68.287277906712163</v>
      </c>
      <c r="K367" s="275">
        <f t="shared" si="51"/>
        <v>68.287277906712163</v>
      </c>
      <c r="L367" s="275">
        <f t="shared" si="52"/>
        <v>68.287277906712163</v>
      </c>
      <c r="N367" s="334">
        <v>65.66084414106939</v>
      </c>
      <c r="O367" s="332">
        <f t="shared" si="53"/>
        <v>68.287277906712163</v>
      </c>
      <c r="P367" s="360"/>
      <c r="Q367" s="360"/>
    </row>
    <row r="368" spans="2:18" s="8" customFormat="1" ht="16.2" customHeight="1">
      <c r="B368" s="300">
        <v>110352140</v>
      </c>
      <c r="C368" s="308" t="s">
        <v>3112</v>
      </c>
      <c r="D368" s="294" t="s">
        <v>1</v>
      </c>
      <c r="E368" s="294" t="s">
        <v>0</v>
      </c>
      <c r="F368" s="295">
        <v>1</v>
      </c>
      <c r="G368" s="293" t="s">
        <v>7</v>
      </c>
      <c r="H368" s="293">
        <v>5.8</v>
      </c>
      <c r="I368" s="293">
        <f t="shared" si="56"/>
        <v>12.842110203601274</v>
      </c>
      <c r="J368" s="293">
        <v>74.484239180887386</v>
      </c>
      <c r="K368" s="275">
        <f t="shared" si="51"/>
        <v>74.484239180887386</v>
      </c>
      <c r="L368" s="275">
        <f t="shared" si="52"/>
        <v>74.484239180887386</v>
      </c>
      <c r="N368" s="334">
        <v>71.61946075085325</v>
      </c>
      <c r="O368" s="332">
        <f t="shared" si="53"/>
        <v>74.484239180887386</v>
      </c>
      <c r="P368" s="360"/>
      <c r="Q368" s="360"/>
    </row>
    <row r="369" spans="2:18" s="8" customFormat="1" ht="16.2" customHeight="1">
      <c r="B369" s="343">
        <v>110355070</v>
      </c>
      <c r="C369" s="344" t="s">
        <v>3112</v>
      </c>
      <c r="D369" s="343" t="s">
        <v>327</v>
      </c>
      <c r="E369" s="342" t="s">
        <v>2539</v>
      </c>
      <c r="F369" s="341">
        <v>1</v>
      </c>
      <c r="G369" s="339" t="s">
        <v>7</v>
      </c>
      <c r="H369" s="339">
        <v>5.8</v>
      </c>
      <c r="I369" s="293">
        <f t="shared" si="56"/>
        <v>12.199159555713855</v>
      </c>
      <c r="J369" s="355">
        <v>70.755125423140356</v>
      </c>
      <c r="K369" s="275">
        <f t="shared" ref="K369:K370" si="59">J369</f>
        <v>70.755125423140356</v>
      </c>
      <c r="L369" s="275">
        <f t="shared" ref="L369:L370" si="60">+J369-K369*$B$2</f>
        <v>70.755125423140356</v>
      </c>
      <c r="N369" s="334"/>
      <c r="O369" s="332"/>
      <c r="P369" s="360"/>
      <c r="Q369" s="360"/>
    </row>
    <row r="370" spans="2:18" s="8" customFormat="1" ht="16.2" customHeight="1">
      <c r="B370" s="300">
        <v>110354270</v>
      </c>
      <c r="C370" s="308" t="s">
        <v>3112</v>
      </c>
      <c r="D370" s="294" t="s">
        <v>91</v>
      </c>
      <c r="E370" s="294" t="s">
        <v>83</v>
      </c>
      <c r="F370" s="295">
        <v>1</v>
      </c>
      <c r="G370" s="293" t="s">
        <v>7</v>
      </c>
      <c r="H370" s="293">
        <v>5.8</v>
      </c>
      <c r="I370" s="293">
        <f t="shared" si="56"/>
        <v>12.290688258601079</v>
      </c>
      <c r="J370" s="293">
        <v>71.285991899886255</v>
      </c>
      <c r="K370" s="275">
        <f t="shared" si="59"/>
        <v>71.285991899886255</v>
      </c>
      <c r="L370" s="275">
        <f t="shared" si="60"/>
        <v>71.285991899886255</v>
      </c>
      <c r="N370" s="334">
        <v>68.544222980659853</v>
      </c>
      <c r="O370" s="332">
        <f t="shared" si="53"/>
        <v>71.285991899886255</v>
      </c>
      <c r="P370" s="360"/>
      <c r="Q370" s="360"/>
    </row>
    <row r="371" spans="2:18" s="8" customFormat="1" ht="16.2" customHeight="1">
      <c r="B371" s="300">
        <v>110355280</v>
      </c>
      <c r="C371" s="308" t="s">
        <v>3112</v>
      </c>
      <c r="D371" s="294" t="s">
        <v>327</v>
      </c>
      <c r="E371" s="294" t="s">
        <v>244</v>
      </c>
      <c r="F371" s="295">
        <v>1</v>
      </c>
      <c r="G371" s="293" t="s">
        <v>7</v>
      </c>
      <c r="H371" s="293">
        <v>5.8</v>
      </c>
      <c r="I371" s="293">
        <f t="shared" si="56"/>
        <v>12.326004440783022</v>
      </c>
      <c r="J371" s="293">
        <v>71.490825756541525</v>
      </c>
      <c r="K371" s="275">
        <f t="shared" si="51"/>
        <v>71.490825756541525</v>
      </c>
      <c r="L371" s="275">
        <f t="shared" si="52"/>
        <v>71.490825756541525</v>
      </c>
      <c r="N371" s="334">
        <v>68.741178612059159</v>
      </c>
      <c r="O371" s="332">
        <f t="shared" si="53"/>
        <v>71.490825756541525</v>
      </c>
      <c r="P371" s="360"/>
      <c r="Q371" s="360"/>
    </row>
    <row r="372" spans="2:18" s="8" customFormat="1" ht="16.2" customHeight="1">
      <c r="B372" s="300">
        <v>110351370</v>
      </c>
      <c r="C372" s="308" t="s">
        <v>3112</v>
      </c>
      <c r="D372" s="294" t="s">
        <v>1</v>
      </c>
      <c r="E372" s="294" t="s">
        <v>361</v>
      </c>
      <c r="F372" s="295">
        <v>1</v>
      </c>
      <c r="G372" s="293" t="s">
        <v>7</v>
      </c>
      <c r="H372" s="293">
        <v>5.8</v>
      </c>
      <c r="I372" s="293">
        <f t="shared" si="56"/>
        <v>13.689107402612686</v>
      </c>
      <c r="J372" s="293">
        <v>79.39682293515358</v>
      </c>
      <c r="K372" s="275">
        <f t="shared" si="51"/>
        <v>79.39682293515358</v>
      </c>
      <c r="L372" s="275">
        <f t="shared" si="52"/>
        <v>79.39682293515358</v>
      </c>
      <c r="N372" s="334">
        <v>76.343098976109204</v>
      </c>
      <c r="O372" s="332">
        <f t="shared" si="53"/>
        <v>79.39682293515358</v>
      </c>
      <c r="P372" s="360"/>
      <c r="Q372" s="360"/>
    </row>
    <row r="373" spans="2:18" s="8" customFormat="1" ht="16.2" customHeight="1">
      <c r="B373" s="300">
        <v>110354360</v>
      </c>
      <c r="C373" s="308" t="s">
        <v>3112</v>
      </c>
      <c r="D373" s="294" t="s">
        <v>91</v>
      </c>
      <c r="E373" s="294" t="s">
        <v>2574</v>
      </c>
      <c r="F373" s="295">
        <v>1</v>
      </c>
      <c r="G373" s="293" t="s">
        <v>7</v>
      </c>
      <c r="H373" s="293">
        <v>5.8</v>
      </c>
      <c r="I373" s="293">
        <f t="shared" si="56"/>
        <v>13.203571299674394</v>
      </c>
      <c r="J373" s="293">
        <v>76.580713538111482</v>
      </c>
      <c r="K373" s="275">
        <f t="shared" si="51"/>
        <v>76.580713538111482</v>
      </c>
      <c r="L373" s="275">
        <f t="shared" si="52"/>
        <v>76.580713538111482</v>
      </c>
      <c r="N373" s="334">
        <v>73.635301478953352</v>
      </c>
      <c r="O373" s="332">
        <f t="shared" si="53"/>
        <v>76.580713538111482</v>
      </c>
      <c r="P373" s="360"/>
      <c r="Q373" s="360"/>
    </row>
    <row r="374" spans="2:18" s="8" customFormat="1" ht="16.2" customHeight="1">
      <c r="B374" s="300">
        <v>110354390</v>
      </c>
      <c r="C374" s="308" t="s">
        <v>3112</v>
      </c>
      <c r="D374" s="294" t="s">
        <v>91</v>
      </c>
      <c r="E374" s="294" t="s">
        <v>2503</v>
      </c>
      <c r="F374" s="295">
        <v>1</v>
      </c>
      <c r="G374" s="293" t="s">
        <v>7</v>
      </c>
      <c r="H374" s="293">
        <v>5.8</v>
      </c>
      <c r="I374" s="293">
        <f t="shared" si="56"/>
        <v>12.065525463889216</v>
      </c>
      <c r="J374" s="293">
        <v>69.980047690557456</v>
      </c>
      <c r="K374" s="275">
        <f t="shared" si="51"/>
        <v>69.980047690557456</v>
      </c>
      <c r="L374" s="275">
        <f t="shared" si="52"/>
        <v>69.980047690557456</v>
      </c>
      <c r="N374" s="334">
        <v>67.288507394766782</v>
      </c>
      <c r="O374" s="332">
        <f t="shared" si="53"/>
        <v>69.980047690557456</v>
      </c>
      <c r="P374" s="360"/>
      <c r="Q374" s="360"/>
    </row>
    <row r="375" spans="2:18" s="8" customFormat="1" ht="16.2" customHeight="1">
      <c r="B375" s="300">
        <v>110352240</v>
      </c>
      <c r="C375" s="308" t="s">
        <v>3112</v>
      </c>
      <c r="D375" s="294" t="s">
        <v>1</v>
      </c>
      <c r="E375" s="294" t="s">
        <v>2506</v>
      </c>
      <c r="F375" s="295">
        <v>1</v>
      </c>
      <c r="G375" s="293" t="s">
        <v>7</v>
      </c>
      <c r="H375" s="293">
        <v>5.8</v>
      </c>
      <c r="I375" s="293">
        <f t="shared" si="56"/>
        <v>13.754993244674594</v>
      </c>
      <c r="J375" s="293">
        <v>79.77896081911264</v>
      </c>
      <c r="K375" s="275">
        <f t="shared" si="51"/>
        <v>79.77896081911264</v>
      </c>
      <c r="L375" s="275">
        <f t="shared" si="52"/>
        <v>79.77896081911264</v>
      </c>
      <c r="N375" s="334">
        <v>76.710539249146763</v>
      </c>
      <c r="O375" s="332">
        <f t="shared" si="53"/>
        <v>79.77896081911264</v>
      </c>
      <c r="P375" s="360"/>
      <c r="Q375" s="360"/>
    </row>
    <row r="376" spans="2:18" s="8" customFormat="1" ht="16.2" customHeight="1">
      <c r="B376" s="300">
        <v>110354180</v>
      </c>
      <c r="C376" s="308" t="s">
        <v>3112</v>
      </c>
      <c r="D376" s="294" t="s">
        <v>80</v>
      </c>
      <c r="E376" s="294" t="s">
        <v>287</v>
      </c>
      <c r="F376" s="295">
        <v>1</v>
      </c>
      <c r="G376" s="293" t="s">
        <v>7</v>
      </c>
      <c r="H376" s="293">
        <v>5.8</v>
      </c>
      <c r="I376" s="293">
        <f t="shared" si="56"/>
        <v>12.562514029852533</v>
      </c>
      <c r="J376" s="293">
        <v>72.862581373144693</v>
      </c>
      <c r="K376" s="275">
        <f t="shared" si="51"/>
        <v>72.862581373144693</v>
      </c>
      <c r="L376" s="275">
        <f t="shared" si="52"/>
        <v>72.862581373144693</v>
      </c>
      <c r="N376" s="334">
        <v>68.544222980659853</v>
      </c>
      <c r="O376" s="332">
        <f t="shared" si="53"/>
        <v>71.285991899886255</v>
      </c>
      <c r="P376" s="360"/>
      <c r="Q376" s="360"/>
      <c r="R376" s="353"/>
    </row>
    <row r="377" spans="2:18" s="8" customFormat="1" ht="16.2" customHeight="1">
      <c r="B377" s="300">
        <v>110355410</v>
      </c>
      <c r="C377" s="308" t="s">
        <v>3112</v>
      </c>
      <c r="D377" s="294" t="s">
        <v>327</v>
      </c>
      <c r="E377" s="294" t="s">
        <v>2540</v>
      </c>
      <c r="F377" s="295">
        <v>1</v>
      </c>
      <c r="G377" s="293" t="s">
        <v>7</v>
      </c>
      <c r="H377" s="293">
        <v>5.8</v>
      </c>
      <c r="I377" s="293">
        <f t="shared" si="56"/>
        <v>13.158796343807618</v>
      </c>
      <c r="J377" s="293">
        <v>76.321018794084182</v>
      </c>
      <c r="K377" s="275">
        <f t="shared" si="51"/>
        <v>76.321018794084182</v>
      </c>
      <c r="L377" s="275">
        <f t="shared" si="52"/>
        <v>76.321018794084182</v>
      </c>
      <c r="N377" s="334">
        <v>73.385594994311717</v>
      </c>
      <c r="O377" s="332">
        <f t="shared" si="53"/>
        <v>76.321018794084182</v>
      </c>
      <c r="P377" s="360"/>
      <c r="Q377" s="360"/>
    </row>
    <row r="378" spans="2:18" s="8" customFormat="1" ht="16.2" customHeight="1">
      <c r="B378" s="300">
        <v>110353520</v>
      </c>
      <c r="C378" s="308" t="s">
        <v>3112</v>
      </c>
      <c r="D378" s="294" t="s">
        <v>17</v>
      </c>
      <c r="E378" s="294" t="s">
        <v>2767</v>
      </c>
      <c r="F378" s="295">
        <v>1</v>
      </c>
      <c r="G378" s="293" t="s">
        <v>7</v>
      </c>
      <c r="H378" s="293">
        <v>5.8</v>
      </c>
      <c r="I378" s="293">
        <f t="shared" si="56"/>
        <v>12.90250600918405</v>
      </c>
      <c r="J378" s="293">
        <v>74.834534853267485</v>
      </c>
      <c r="K378" s="275">
        <f t="shared" si="51"/>
        <v>74.834534853267485</v>
      </c>
      <c r="L378" s="275">
        <f t="shared" si="52"/>
        <v>74.834534853267485</v>
      </c>
      <c r="N378" s="334">
        <v>71.956283512757196</v>
      </c>
      <c r="O378" s="332">
        <f t="shared" si="53"/>
        <v>74.834534853267485</v>
      </c>
      <c r="P378" s="360"/>
      <c r="Q378" s="360"/>
    </row>
    <row r="379" spans="2:18" s="8" customFormat="1" ht="16.2" customHeight="1">
      <c r="B379" s="300">
        <v>110355050</v>
      </c>
      <c r="C379" s="308" t="s">
        <v>3112</v>
      </c>
      <c r="D379" s="294" t="s">
        <v>327</v>
      </c>
      <c r="E379" s="294" t="s">
        <v>2994</v>
      </c>
      <c r="F379" s="295">
        <v>1</v>
      </c>
      <c r="G379" s="293" t="s">
        <v>7</v>
      </c>
      <c r="H379" s="293">
        <v>5.8</v>
      </c>
      <c r="I379" s="293">
        <f t="shared" si="56"/>
        <v>13.678241379310347</v>
      </c>
      <c r="J379" s="293">
        <v>79.333800000000011</v>
      </c>
      <c r="K379" s="275">
        <f t="shared" si="51"/>
        <v>79.333800000000011</v>
      </c>
      <c r="L379" s="275">
        <f t="shared" si="52"/>
        <v>79.333800000000011</v>
      </c>
      <c r="N379" s="334">
        <v>76.282500000000013</v>
      </c>
      <c r="O379" s="332">
        <f t="shared" si="53"/>
        <v>79.333800000000011</v>
      </c>
      <c r="P379" s="360"/>
      <c r="Q379" s="360"/>
    </row>
    <row r="380" spans="2:18" s="8" customFormat="1" ht="16.2" customHeight="1">
      <c r="B380" s="300">
        <v>113371000</v>
      </c>
      <c r="C380" s="308" t="s">
        <v>3113</v>
      </c>
      <c r="D380" s="294" t="s">
        <v>280</v>
      </c>
      <c r="E380" s="294" t="s">
        <v>268</v>
      </c>
      <c r="F380" s="295">
        <v>10</v>
      </c>
      <c r="G380" s="293" t="s">
        <v>7</v>
      </c>
      <c r="H380" s="293">
        <v>5.8</v>
      </c>
      <c r="I380" s="293">
        <f t="shared" si="56"/>
        <v>0.91195833823702477</v>
      </c>
      <c r="J380" s="293">
        <v>5.2893583617747435</v>
      </c>
      <c r="K380" s="275">
        <f t="shared" si="51"/>
        <v>5.2893583617747435</v>
      </c>
      <c r="L380" s="275">
        <f t="shared" si="52"/>
        <v>5.2893583617747435</v>
      </c>
      <c r="N380" s="334">
        <v>5.0859215017064843</v>
      </c>
      <c r="O380" s="332">
        <f t="shared" si="53"/>
        <v>5.2893583617747435</v>
      </c>
      <c r="P380" s="360"/>
      <c r="Q380" s="360"/>
    </row>
    <row r="381" spans="2:18" s="8" customFormat="1" ht="16.2" customHeight="1">
      <c r="B381" s="300">
        <v>113372000</v>
      </c>
      <c r="C381" s="308" t="s">
        <v>3113</v>
      </c>
      <c r="D381" s="294" t="s">
        <v>1</v>
      </c>
      <c r="E381" s="294" t="s">
        <v>268</v>
      </c>
      <c r="F381" s="295">
        <v>10</v>
      </c>
      <c r="G381" s="293" t="s">
        <v>7</v>
      </c>
      <c r="H381" s="293">
        <v>5.8</v>
      </c>
      <c r="I381" s="293">
        <f t="shared" si="56"/>
        <v>0.87567400258914918</v>
      </c>
      <c r="J381" s="293">
        <v>5.0789092150170649</v>
      </c>
      <c r="K381" s="275">
        <f t="shared" si="51"/>
        <v>5.0789092150170649</v>
      </c>
      <c r="L381" s="275">
        <f t="shared" si="52"/>
        <v>5.0789092150170649</v>
      </c>
      <c r="N381" s="334">
        <v>4.8835665529010237</v>
      </c>
      <c r="O381" s="332">
        <f t="shared" si="53"/>
        <v>5.0789092150170649</v>
      </c>
      <c r="P381" s="360"/>
      <c r="Q381" s="360"/>
    </row>
    <row r="382" spans="2:18" s="8" customFormat="1" ht="16.2" customHeight="1">
      <c r="B382" s="300">
        <v>113370010</v>
      </c>
      <c r="C382" s="308" t="s">
        <v>3113</v>
      </c>
      <c r="D382" s="294" t="s">
        <v>92</v>
      </c>
      <c r="E382" s="294" t="s">
        <v>2</v>
      </c>
      <c r="F382" s="295">
        <v>10</v>
      </c>
      <c r="G382" s="293" t="s">
        <v>7</v>
      </c>
      <c r="H382" s="293">
        <v>5.8</v>
      </c>
      <c r="I382" s="293">
        <f t="shared" si="56"/>
        <v>1.3126807800677056</v>
      </c>
      <c r="J382" s="293">
        <v>7.6135485243926917</v>
      </c>
      <c r="K382" s="275">
        <f t="shared" si="51"/>
        <v>7.6135485243926917</v>
      </c>
      <c r="L382" s="275">
        <f t="shared" si="52"/>
        <v>7.6135485243926917</v>
      </c>
      <c r="N382" s="334">
        <v>7.3207197349929727</v>
      </c>
      <c r="O382" s="332">
        <f t="shared" si="53"/>
        <v>7.6135485243926917</v>
      </c>
      <c r="P382" s="360"/>
      <c r="Q382" s="360"/>
    </row>
    <row r="383" spans="2:18" s="8" customFormat="1" ht="16.2" customHeight="1">
      <c r="B383" s="300">
        <v>113370090</v>
      </c>
      <c r="C383" s="308" t="s">
        <v>3113</v>
      </c>
      <c r="D383" s="294" t="s">
        <v>92</v>
      </c>
      <c r="E383" s="294" t="s">
        <v>10</v>
      </c>
      <c r="F383" s="295">
        <v>10</v>
      </c>
      <c r="G383" s="293" t="s">
        <v>7</v>
      </c>
      <c r="H383" s="293">
        <v>5.8</v>
      </c>
      <c r="I383" s="293">
        <f t="shared" si="56"/>
        <v>1.4717910819735689</v>
      </c>
      <c r="J383" s="293">
        <v>8.5363882754466989</v>
      </c>
      <c r="K383" s="275">
        <f t="shared" si="51"/>
        <v>8.5363882754466989</v>
      </c>
      <c r="L383" s="275">
        <f t="shared" si="52"/>
        <v>8.5363882754466989</v>
      </c>
      <c r="N383" s="334">
        <v>8.2080656494679793</v>
      </c>
      <c r="O383" s="332">
        <f t="shared" si="53"/>
        <v>8.5363882754466989</v>
      </c>
      <c r="P383" s="360"/>
      <c r="Q383" s="360"/>
    </row>
    <row r="384" spans="2:18" s="8" customFormat="1" ht="16.2" customHeight="1">
      <c r="B384" s="300">
        <v>113370100</v>
      </c>
      <c r="C384" s="308" t="s">
        <v>3113</v>
      </c>
      <c r="D384" s="294" t="s">
        <v>92</v>
      </c>
      <c r="E384" s="294" t="s">
        <v>14</v>
      </c>
      <c r="F384" s="295">
        <v>10</v>
      </c>
      <c r="G384" s="293" t="s">
        <v>7</v>
      </c>
      <c r="H384" s="293">
        <v>5.8</v>
      </c>
      <c r="I384" s="293">
        <f t="shared" si="56"/>
        <v>1.3126807800677056</v>
      </c>
      <c r="J384" s="293">
        <v>7.6135485243926917</v>
      </c>
      <c r="K384" s="275">
        <f t="shared" si="51"/>
        <v>7.6135485243926917</v>
      </c>
      <c r="L384" s="275">
        <f t="shared" si="52"/>
        <v>7.6135485243926917</v>
      </c>
      <c r="N384" s="334">
        <v>7.3207197349929727</v>
      </c>
      <c r="O384" s="332">
        <f t="shared" si="53"/>
        <v>7.6135485243926917</v>
      </c>
      <c r="P384" s="360"/>
      <c r="Q384" s="360"/>
    </row>
    <row r="385" spans="2:18" s="8" customFormat="1" ht="16.2" customHeight="1">
      <c r="B385" s="300">
        <v>113370110</v>
      </c>
      <c r="C385" s="308" t="s">
        <v>3113</v>
      </c>
      <c r="D385" s="294" t="s">
        <v>92</v>
      </c>
      <c r="E385" s="294" t="s">
        <v>169</v>
      </c>
      <c r="F385" s="295">
        <v>10</v>
      </c>
      <c r="G385" s="293" t="s">
        <v>7</v>
      </c>
      <c r="H385" s="293">
        <v>5.8</v>
      </c>
      <c r="I385" s="293">
        <f t="shared" si="56"/>
        <v>1.3126807800677056</v>
      </c>
      <c r="J385" s="293">
        <v>7.6135485243926917</v>
      </c>
      <c r="K385" s="275">
        <f t="shared" si="51"/>
        <v>7.6135485243926917</v>
      </c>
      <c r="L385" s="275">
        <f t="shared" si="52"/>
        <v>7.6135485243926917</v>
      </c>
      <c r="N385" s="334">
        <v>7.3207197349929727</v>
      </c>
      <c r="O385" s="332">
        <f t="shared" si="53"/>
        <v>7.6135485243926917</v>
      </c>
      <c r="P385" s="360"/>
      <c r="Q385" s="360"/>
    </row>
    <row r="386" spans="2:18" s="8" customFormat="1" ht="16.2" customHeight="1">
      <c r="B386" s="300">
        <v>113370140</v>
      </c>
      <c r="C386" s="308" t="s">
        <v>3113</v>
      </c>
      <c r="D386" s="294" t="s">
        <v>92</v>
      </c>
      <c r="E386" s="294" t="s">
        <v>0</v>
      </c>
      <c r="F386" s="295">
        <v>10</v>
      </c>
      <c r="G386" s="293" t="s">
        <v>7</v>
      </c>
      <c r="H386" s="293">
        <v>5.8</v>
      </c>
      <c r="I386" s="293">
        <f t="shared" si="56"/>
        <v>1.4717910819735689</v>
      </c>
      <c r="J386" s="293">
        <v>8.5363882754466989</v>
      </c>
      <c r="K386" s="275">
        <f t="shared" si="51"/>
        <v>8.5363882754466989</v>
      </c>
      <c r="L386" s="275">
        <f t="shared" si="52"/>
        <v>8.5363882754466989</v>
      </c>
      <c r="N386" s="334">
        <v>8.2080656494679793</v>
      </c>
      <c r="O386" s="332">
        <f t="shared" si="53"/>
        <v>8.5363882754466989</v>
      </c>
      <c r="P386" s="360"/>
      <c r="Q386" s="360"/>
    </row>
    <row r="387" spans="2:18" s="8" customFormat="1" ht="16.2" customHeight="1">
      <c r="B387" s="300">
        <v>113370270</v>
      </c>
      <c r="C387" s="308" t="s">
        <v>3113</v>
      </c>
      <c r="D387" s="294" t="s">
        <v>92</v>
      </c>
      <c r="E387" s="294" t="s">
        <v>83</v>
      </c>
      <c r="F387" s="295">
        <v>10</v>
      </c>
      <c r="G387" s="293" t="s">
        <v>7</v>
      </c>
      <c r="H387" s="293">
        <v>5.8</v>
      </c>
      <c r="I387" s="293">
        <f t="shared" si="56"/>
        <v>1.4717910819735689</v>
      </c>
      <c r="J387" s="293">
        <v>8.5363882754466989</v>
      </c>
      <c r="K387" s="275">
        <f t="shared" si="51"/>
        <v>8.5363882754466989</v>
      </c>
      <c r="L387" s="275">
        <f t="shared" si="52"/>
        <v>8.5363882754466989</v>
      </c>
      <c r="N387" s="334">
        <v>8.2080656494679793</v>
      </c>
      <c r="O387" s="332">
        <f t="shared" si="53"/>
        <v>8.5363882754466989</v>
      </c>
      <c r="P387" s="360"/>
      <c r="Q387" s="360"/>
    </row>
    <row r="388" spans="2:18" s="8" customFormat="1" ht="16.2" customHeight="1">
      <c r="B388" s="300">
        <v>113370280</v>
      </c>
      <c r="C388" s="308" t="s">
        <v>3113</v>
      </c>
      <c r="D388" s="294" t="s">
        <v>92</v>
      </c>
      <c r="E388" s="294" t="s">
        <v>244</v>
      </c>
      <c r="F388" s="295">
        <v>10</v>
      </c>
      <c r="G388" s="293" t="s">
        <v>7</v>
      </c>
      <c r="H388" s="293">
        <v>5.8</v>
      </c>
      <c r="I388" s="293">
        <f t="shared" si="56"/>
        <v>1.4717910819735689</v>
      </c>
      <c r="J388" s="293">
        <v>8.5363882754466989</v>
      </c>
      <c r="K388" s="275">
        <f t="shared" si="51"/>
        <v>8.5363882754466989</v>
      </c>
      <c r="L388" s="275">
        <f t="shared" si="52"/>
        <v>8.5363882754466989</v>
      </c>
      <c r="N388" s="334">
        <v>8.2080656494679793</v>
      </c>
      <c r="O388" s="332">
        <f t="shared" si="53"/>
        <v>8.5363882754466989</v>
      </c>
      <c r="P388" s="360"/>
      <c r="Q388" s="360"/>
    </row>
    <row r="389" spans="2:18" s="8" customFormat="1" ht="16.2" customHeight="1">
      <c r="B389" s="300">
        <v>113370370</v>
      </c>
      <c r="C389" s="308" t="s">
        <v>3113</v>
      </c>
      <c r="D389" s="294" t="s">
        <v>92</v>
      </c>
      <c r="E389" s="294" t="s">
        <v>361</v>
      </c>
      <c r="F389" s="295">
        <v>10</v>
      </c>
      <c r="G389" s="293" t="s">
        <v>7</v>
      </c>
      <c r="H389" s="293">
        <v>5.8</v>
      </c>
      <c r="I389" s="293">
        <f t="shared" si="56"/>
        <v>1.7319753961605824</v>
      </c>
      <c r="J389" s="293">
        <v>10.045457297731378</v>
      </c>
      <c r="K389" s="275">
        <f t="shared" si="51"/>
        <v>10.045457297731378</v>
      </c>
      <c r="L389" s="275">
        <f t="shared" si="52"/>
        <v>10.045457297731378</v>
      </c>
      <c r="N389" s="334">
        <v>9.6590935555109407</v>
      </c>
      <c r="O389" s="332">
        <f t="shared" si="53"/>
        <v>10.045457297731378</v>
      </c>
      <c r="P389" s="360"/>
      <c r="Q389" s="360"/>
    </row>
    <row r="390" spans="2:18" s="8" customFormat="1" ht="16.2" customHeight="1">
      <c r="B390" s="300">
        <v>113370360</v>
      </c>
      <c r="C390" s="308" t="s">
        <v>3113</v>
      </c>
      <c r="D390" s="294" t="s">
        <v>92</v>
      </c>
      <c r="E390" s="294" t="s">
        <v>2574</v>
      </c>
      <c r="F390" s="295">
        <v>10</v>
      </c>
      <c r="G390" s="293" t="s">
        <v>7</v>
      </c>
      <c r="H390" s="293">
        <v>5.8</v>
      </c>
      <c r="I390" s="293">
        <f t="shared" si="56"/>
        <v>1.7319753961605824</v>
      </c>
      <c r="J390" s="293">
        <v>10.045457297731378</v>
      </c>
      <c r="K390" s="275">
        <f t="shared" si="51"/>
        <v>10.045457297731378</v>
      </c>
      <c r="L390" s="275">
        <f t="shared" si="52"/>
        <v>10.045457297731378</v>
      </c>
      <c r="N390" s="334">
        <v>9.6590935555109407</v>
      </c>
      <c r="O390" s="332">
        <f t="shared" si="53"/>
        <v>10.045457297731378</v>
      </c>
      <c r="P390" s="360"/>
      <c r="Q390" s="360"/>
    </row>
    <row r="391" spans="2:18" s="8" customFormat="1" ht="16.2" customHeight="1">
      <c r="B391" s="300">
        <v>113370390</v>
      </c>
      <c r="C391" s="308" t="s">
        <v>3113</v>
      </c>
      <c r="D391" s="294" t="s">
        <v>92</v>
      </c>
      <c r="E391" s="294" t="s">
        <v>2503</v>
      </c>
      <c r="F391" s="295">
        <v>10</v>
      </c>
      <c r="G391" s="293" t="s">
        <v>7</v>
      </c>
      <c r="H391" s="293">
        <v>5.8</v>
      </c>
      <c r="I391" s="293">
        <f t="shared" si="56"/>
        <v>1.4717910819735689</v>
      </c>
      <c r="J391" s="293">
        <v>8.5363882754466989</v>
      </c>
      <c r="K391" s="275">
        <f t="shared" ref="K391:K449" si="61">J391</f>
        <v>8.5363882754466989</v>
      </c>
      <c r="L391" s="275">
        <f t="shared" ref="L391:L449" si="62">+J391-K391*$B$2</f>
        <v>8.5363882754466989</v>
      </c>
      <c r="N391" s="334">
        <v>8.2080656494679793</v>
      </c>
      <c r="O391" s="332">
        <f t="shared" si="53"/>
        <v>8.5363882754466989</v>
      </c>
      <c r="P391" s="360"/>
      <c r="Q391" s="360"/>
    </row>
    <row r="392" spans="2:18" s="8" customFormat="1" ht="16.2" customHeight="1">
      <c r="B392" s="300">
        <v>113370240</v>
      </c>
      <c r="C392" s="308" t="s">
        <v>3113</v>
      </c>
      <c r="D392" s="294" t="s">
        <v>92</v>
      </c>
      <c r="E392" s="294" t="s">
        <v>2506</v>
      </c>
      <c r="F392" s="295">
        <v>10</v>
      </c>
      <c r="G392" s="293" t="s">
        <v>7</v>
      </c>
      <c r="H392" s="293">
        <v>5.8</v>
      </c>
      <c r="I392" s="293">
        <f t="shared" si="56"/>
        <v>1.7319753961605824</v>
      </c>
      <c r="J392" s="293">
        <v>10.045457297731378</v>
      </c>
      <c r="K392" s="275">
        <f t="shared" si="61"/>
        <v>10.045457297731378</v>
      </c>
      <c r="L392" s="275">
        <f t="shared" si="62"/>
        <v>10.045457297731378</v>
      </c>
      <c r="N392" s="334">
        <v>9.6590935555109407</v>
      </c>
      <c r="O392" s="332">
        <f t="shared" ref="O392:O450" si="63">N392*1.04</f>
        <v>10.045457297731378</v>
      </c>
      <c r="P392" s="360"/>
      <c r="Q392" s="360"/>
    </row>
    <row r="393" spans="2:18" s="8" customFormat="1" ht="16.2" customHeight="1">
      <c r="B393" s="300">
        <v>113370180</v>
      </c>
      <c r="C393" s="308" t="s">
        <v>3113</v>
      </c>
      <c r="D393" s="294" t="s">
        <v>92</v>
      </c>
      <c r="E393" s="294" t="s">
        <v>287</v>
      </c>
      <c r="F393" s="295">
        <v>10</v>
      </c>
      <c r="G393" s="293" t="s">
        <v>7</v>
      </c>
      <c r="H393" s="293">
        <v>5.8</v>
      </c>
      <c r="I393" s="293">
        <f t="shared" si="56"/>
        <v>1.7584979752116827</v>
      </c>
      <c r="J393" s="293">
        <v>10.19928825622776</v>
      </c>
      <c r="K393" s="275">
        <f t="shared" si="61"/>
        <v>10.19928825622776</v>
      </c>
      <c r="L393" s="275">
        <f t="shared" si="62"/>
        <v>10.19928825622776</v>
      </c>
      <c r="N393" s="334">
        <v>8.2080656494679793</v>
      </c>
      <c r="O393" s="332">
        <f t="shared" si="63"/>
        <v>8.5363882754466989</v>
      </c>
      <c r="P393" s="360"/>
      <c r="Q393" s="360"/>
      <c r="R393" s="353"/>
    </row>
    <row r="394" spans="2:18" s="8" customFormat="1" ht="16.2" customHeight="1">
      <c r="B394" s="300">
        <v>113370410</v>
      </c>
      <c r="C394" s="308" t="s">
        <v>3113</v>
      </c>
      <c r="D394" s="294" t="s">
        <v>92</v>
      </c>
      <c r="E394" s="294" t="s">
        <v>2540</v>
      </c>
      <c r="F394" s="295">
        <v>10</v>
      </c>
      <c r="G394" s="293" t="s">
        <v>7</v>
      </c>
      <c r="H394" s="293">
        <v>5.8</v>
      </c>
      <c r="I394" s="293">
        <f t="shared" si="56"/>
        <v>1.7884808340660023</v>
      </c>
      <c r="J394" s="293">
        <v>10.373188837582813</v>
      </c>
      <c r="K394" s="275">
        <f t="shared" si="61"/>
        <v>10.373188837582813</v>
      </c>
      <c r="L394" s="275">
        <f t="shared" si="62"/>
        <v>10.373188837582813</v>
      </c>
      <c r="N394" s="334">
        <v>9.9742200361373197</v>
      </c>
      <c r="O394" s="332">
        <f t="shared" si="63"/>
        <v>10.373188837582813</v>
      </c>
      <c r="P394" s="360"/>
      <c r="Q394" s="360"/>
    </row>
    <row r="395" spans="2:18" s="8" customFormat="1" ht="16.2" customHeight="1">
      <c r="B395" s="300">
        <v>113370520</v>
      </c>
      <c r="C395" s="308" t="s">
        <v>3113</v>
      </c>
      <c r="D395" s="294" t="s">
        <v>92</v>
      </c>
      <c r="E395" s="294" t="s">
        <v>2767</v>
      </c>
      <c r="F395" s="295">
        <v>10</v>
      </c>
      <c r="G395" s="293" t="s">
        <v>7</v>
      </c>
      <c r="H395" s="293">
        <v>5.8</v>
      </c>
      <c r="I395" s="293">
        <f t="shared" si="56"/>
        <v>2.141242906064992</v>
      </c>
      <c r="J395" s="293">
        <v>12.419208855176954</v>
      </c>
      <c r="K395" s="275">
        <f t="shared" si="61"/>
        <v>12.419208855176954</v>
      </c>
      <c r="L395" s="275">
        <f t="shared" si="62"/>
        <v>12.419208855176954</v>
      </c>
      <c r="N395" s="334">
        <v>11.941546976131686</v>
      </c>
      <c r="O395" s="332">
        <f t="shared" si="63"/>
        <v>12.419208855176954</v>
      </c>
      <c r="P395" s="360"/>
      <c r="Q395" s="360"/>
    </row>
    <row r="396" spans="2:18" s="8" customFormat="1" ht="16.2" customHeight="1">
      <c r="B396" s="300">
        <v>113370050</v>
      </c>
      <c r="C396" s="308" t="s">
        <v>3113</v>
      </c>
      <c r="D396" s="294" t="s">
        <v>92</v>
      </c>
      <c r="E396" s="294" t="s">
        <v>2994</v>
      </c>
      <c r="F396" s="295">
        <v>10</v>
      </c>
      <c r="G396" s="293" t="s">
        <v>7</v>
      </c>
      <c r="H396" s="293">
        <v>5.8</v>
      </c>
      <c r="I396" s="293">
        <f t="shared" si="56"/>
        <v>2.1595241379310348</v>
      </c>
      <c r="J396" s="293">
        <v>12.525240000000002</v>
      </c>
      <c r="K396" s="275">
        <f t="shared" si="61"/>
        <v>12.525240000000002</v>
      </c>
      <c r="L396" s="275">
        <f t="shared" si="62"/>
        <v>12.525240000000002</v>
      </c>
      <c r="N396" s="334">
        <v>12.043500000000002</v>
      </c>
      <c r="O396" s="332">
        <f t="shared" si="63"/>
        <v>12.525240000000002</v>
      </c>
      <c r="P396" s="360"/>
      <c r="Q396" s="360"/>
    </row>
    <row r="397" spans="2:18" s="8" customFormat="1" ht="16.2" customHeight="1">
      <c r="B397" s="300">
        <v>113461000</v>
      </c>
      <c r="C397" s="308" t="s">
        <v>3114</v>
      </c>
      <c r="D397" s="294" t="s">
        <v>4</v>
      </c>
      <c r="E397" s="294" t="s">
        <v>268</v>
      </c>
      <c r="F397" s="295">
        <v>10</v>
      </c>
      <c r="G397" s="293" t="s">
        <v>7</v>
      </c>
      <c r="H397" s="293">
        <v>5.8</v>
      </c>
      <c r="I397" s="293">
        <f t="shared" si="56"/>
        <v>1.3139745792632698</v>
      </c>
      <c r="J397" s="293">
        <v>7.621052559726964</v>
      </c>
      <c r="K397" s="275">
        <f t="shared" si="61"/>
        <v>7.621052559726964</v>
      </c>
      <c r="L397" s="275">
        <f t="shared" si="62"/>
        <v>7.621052559726964</v>
      </c>
      <c r="N397" s="334">
        <v>7.3279351535836188</v>
      </c>
      <c r="O397" s="332">
        <f t="shared" si="63"/>
        <v>7.621052559726964</v>
      </c>
      <c r="P397" s="360"/>
      <c r="Q397" s="360"/>
    </row>
    <row r="398" spans="2:18" s="8" customFormat="1" ht="16.2" customHeight="1">
      <c r="B398" s="300">
        <v>113462000</v>
      </c>
      <c r="C398" s="308" t="s">
        <v>3114</v>
      </c>
      <c r="D398" s="294" t="s">
        <v>1</v>
      </c>
      <c r="E398" s="294" t="s">
        <v>268</v>
      </c>
      <c r="F398" s="295">
        <v>10</v>
      </c>
      <c r="G398" s="293" t="s">
        <v>7</v>
      </c>
      <c r="H398" s="293">
        <v>5.8</v>
      </c>
      <c r="I398" s="293">
        <f t="shared" si="56"/>
        <v>1.2614482758620691</v>
      </c>
      <c r="J398" s="293">
        <v>7.3164000000000007</v>
      </c>
      <c r="K398" s="275">
        <f t="shared" si="61"/>
        <v>7.3164000000000007</v>
      </c>
      <c r="L398" s="275">
        <f t="shared" si="62"/>
        <v>7.3164000000000007</v>
      </c>
      <c r="N398" s="334">
        <v>7.0350000000000001</v>
      </c>
      <c r="O398" s="332">
        <f t="shared" si="63"/>
        <v>7.3164000000000007</v>
      </c>
      <c r="P398" s="360"/>
      <c r="Q398" s="360"/>
    </row>
    <row r="399" spans="2:18" s="8" customFormat="1" ht="16.2" customHeight="1">
      <c r="B399" s="300">
        <v>113464010</v>
      </c>
      <c r="C399" s="308" t="s">
        <v>3114</v>
      </c>
      <c r="D399" s="294" t="s">
        <v>91</v>
      </c>
      <c r="E399" s="294" t="s">
        <v>2</v>
      </c>
      <c r="F399" s="295">
        <v>10</v>
      </c>
      <c r="G399" s="293" t="s">
        <v>7</v>
      </c>
      <c r="H399" s="293">
        <v>5.8</v>
      </c>
      <c r="I399" s="293">
        <f t="shared" si="56"/>
        <v>2.2372471806658401</v>
      </c>
      <c r="J399" s="293">
        <v>12.976033647861872</v>
      </c>
      <c r="K399" s="275">
        <f t="shared" si="61"/>
        <v>12.976033647861872</v>
      </c>
      <c r="L399" s="275">
        <f t="shared" si="62"/>
        <v>12.976033647861872</v>
      </c>
      <c r="N399" s="334">
        <v>12.476955430636416</v>
      </c>
      <c r="O399" s="332">
        <f t="shared" si="63"/>
        <v>12.976033647861872</v>
      </c>
      <c r="P399" s="360"/>
      <c r="Q399" s="360"/>
    </row>
    <row r="400" spans="2:18" s="8" customFormat="1" ht="16.2" customHeight="1">
      <c r="B400" s="300">
        <v>113463090</v>
      </c>
      <c r="C400" s="308" t="s">
        <v>3114</v>
      </c>
      <c r="D400" s="294" t="s">
        <v>17</v>
      </c>
      <c r="E400" s="294" t="s">
        <v>10</v>
      </c>
      <c r="F400" s="295">
        <v>10</v>
      </c>
      <c r="G400" s="293" t="s">
        <v>7</v>
      </c>
      <c r="H400" s="293">
        <v>5.8</v>
      </c>
      <c r="I400" s="293">
        <f t="shared" si="56"/>
        <v>2.3509157557338578</v>
      </c>
      <c r="J400" s="293">
        <v>13.635311383256374</v>
      </c>
      <c r="K400" s="275">
        <f t="shared" si="61"/>
        <v>13.635311383256374</v>
      </c>
      <c r="L400" s="275">
        <f t="shared" si="62"/>
        <v>13.635311383256374</v>
      </c>
      <c r="N400" s="334">
        <v>13.110876330054205</v>
      </c>
      <c r="O400" s="332">
        <f t="shared" si="63"/>
        <v>13.635311383256374</v>
      </c>
      <c r="P400" s="360"/>
      <c r="Q400" s="360"/>
    </row>
    <row r="401" spans="2:18" s="8" customFormat="1" ht="16.2" customHeight="1">
      <c r="B401" s="300">
        <v>113464100</v>
      </c>
      <c r="C401" s="308" t="s">
        <v>3114</v>
      </c>
      <c r="D401" s="294" t="s">
        <v>91</v>
      </c>
      <c r="E401" s="294" t="s">
        <v>14</v>
      </c>
      <c r="F401" s="295">
        <v>10</v>
      </c>
      <c r="G401" s="293" t="s">
        <v>7</v>
      </c>
      <c r="H401" s="293">
        <v>5.8</v>
      </c>
      <c r="I401" s="293">
        <f t="shared" ref="I401:I458" si="64">J401/H401</f>
        <v>2.2372471806658401</v>
      </c>
      <c r="J401" s="293">
        <v>12.976033647861872</v>
      </c>
      <c r="K401" s="275">
        <f t="shared" si="61"/>
        <v>12.976033647861872</v>
      </c>
      <c r="L401" s="275">
        <f t="shared" si="62"/>
        <v>12.976033647861872</v>
      </c>
      <c r="N401" s="334">
        <v>12.476955430636416</v>
      </c>
      <c r="O401" s="332">
        <f t="shared" si="63"/>
        <v>12.976033647861872</v>
      </c>
      <c r="P401" s="360"/>
      <c r="Q401" s="360"/>
    </row>
    <row r="402" spans="2:18" s="8" customFormat="1" ht="16.2" customHeight="1">
      <c r="B402" s="300">
        <v>113463110</v>
      </c>
      <c r="C402" s="308" t="s">
        <v>3114</v>
      </c>
      <c r="D402" s="294" t="s">
        <v>17</v>
      </c>
      <c r="E402" s="294" t="s">
        <v>13</v>
      </c>
      <c r="F402" s="295">
        <v>10</v>
      </c>
      <c r="G402" s="293" t="s">
        <v>7</v>
      </c>
      <c r="H402" s="293">
        <v>5.8</v>
      </c>
      <c r="I402" s="293">
        <f t="shared" si="64"/>
        <v>2.2448447410504744</v>
      </c>
      <c r="J402" s="293">
        <v>13.020099498092751</v>
      </c>
      <c r="K402" s="275">
        <f t="shared" si="61"/>
        <v>13.020099498092751</v>
      </c>
      <c r="L402" s="275">
        <f t="shared" si="62"/>
        <v>13.020099498092751</v>
      </c>
      <c r="N402" s="334">
        <v>12.519326440473799</v>
      </c>
      <c r="O402" s="332">
        <f t="shared" si="63"/>
        <v>13.020099498092751</v>
      </c>
      <c r="P402" s="360"/>
      <c r="Q402" s="360"/>
    </row>
    <row r="403" spans="2:18" s="8" customFormat="1" ht="16.2" customHeight="1">
      <c r="B403" s="300">
        <v>113462140</v>
      </c>
      <c r="C403" s="308" t="s">
        <v>3114</v>
      </c>
      <c r="D403" s="294" t="s">
        <v>1</v>
      </c>
      <c r="E403" s="294" t="s">
        <v>0</v>
      </c>
      <c r="F403" s="295">
        <v>10</v>
      </c>
      <c r="G403" s="293" t="s">
        <v>7</v>
      </c>
      <c r="H403" s="293">
        <v>5.8</v>
      </c>
      <c r="I403" s="293">
        <f t="shared" si="64"/>
        <v>2.3882269589959084</v>
      </c>
      <c r="J403" s="293">
        <v>13.851716362176269</v>
      </c>
      <c r="K403" s="275">
        <f t="shared" si="61"/>
        <v>13.851716362176269</v>
      </c>
      <c r="L403" s="275">
        <f t="shared" si="62"/>
        <v>13.851716362176269</v>
      </c>
      <c r="N403" s="334">
        <v>13.318958040554104</v>
      </c>
      <c r="O403" s="332">
        <f t="shared" si="63"/>
        <v>13.851716362176269</v>
      </c>
      <c r="P403" s="360"/>
      <c r="Q403" s="360"/>
    </row>
    <row r="404" spans="2:18" s="8" customFormat="1" ht="16.2" customHeight="1">
      <c r="B404" s="300">
        <v>113464270</v>
      </c>
      <c r="C404" s="308" t="s">
        <v>3114</v>
      </c>
      <c r="D404" s="294" t="s">
        <v>91</v>
      </c>
      <c r="E404" s="294" t="s">
        <v>83</v>
      </c>
      <c r="F404" s="295">
        <v>10</v>
      </c>
      <c r="G404" s="293" t="s">
        <v>7</v>
      </c>
      <c r="H404" s="293">
        <v>5.8</v>
      </c>
      <c r="I404" s="293">
        <f t="shared" si="64"/>
        <v>2.3433181953492235</v>
      </c>
      <c r="J404" s="293">
        <v>13.591245533025495</v>
      </c>
      <c r="K404" s="275">
        <f t="shared" si="61"/>
        <v>13.591245533025495</v>
      </c>
      <c r="L404" s="275">
        <f t="shared" si="62"/>
        <v>13.591245533025495</v>
      </c>
      <c r="N404" s="334">
        <v>13.068505320216822</v>
      </c>
      <c r="O404" s="332">
        <f t="shared" si="63"/>
        <v>13.591245533025495</v>
      </c>
      <c r="P404" s="360"/>
      <c r="Q404" s="360"/>
    </row>
    <row r="405" spans="2:18" s="8" customFormat="1" ht="16.2" customHeight="1">
      <c r="B405" s="300">
        <v>113465280</v>
      </c>
      <c r="C405" s="308" t="s">
        <v>3114</v>
      </c>
      <c r="D405" s="294" t="s">
        <v>327</v>
      </c>
      <c r="E405" s="294" t="s">
        <v>244</v>
      </c>
      <c r="F405" s="295">
        <v>10</v>
      </c>
      <c r="G405" s="293" t="s">
        <v>7</v>
      </c>
      <c r="H405" s="293">
        <v>5.8</v>
      </c>
      <c r="I405" s="293">
        <f t="shared" si="64"/>
        <v>2.3498422695899595</v>
      </c>
      <c r="J405" s="293">
        <v>13.629085163621765</v>
      </c>
      <c r="K405" s="275">
        <f t="shared" si="61"/>
        <v>13.629085163621765</v>
      </c>
      <c r="L405" s="275">
        <f t="shared" si="62"/>
        <v>13.629085163621765</v>
      </c>
      <c r="N405" s="334">
        <v>13.104889580405542</v>
      </c>
      <c r="O405" s="332">
        <f t="shared" si="63"/>
        <v>13.629085163621765</v>
      </c>
      <c r="P405" s="360"/>
      <c r="Q405" s="360"/>
    </row>
    <row r="406" spans="2:18" s="8" customFormat="1" ht="16.2" customHeight="1">
      <c r="B406" s="300">
        <v>113461370</v>
      </c>
      <c r="C406" s="308" t="s">
        <v>3114</v>
      </c>
      <c r="D406" s="294" t="s">
        <v>1</v>
      </c>
      <c r="E406" s="294" t="s">
        <v>361</v>
      </c>
      <c r="F406" s="295">
        <v>10</v>
      </c>
      <c r="G406" s="293" t="s">
        <v>7</v>
      </c>
      <c r="H406" s="293">
        <v>5.8</v>
      </c>
      <c r="I406" s="293">
        <f t="shared" si="64"/>
        <v>2.6265711219876913</v>
      </c>
      <c r="J406" s="293">
        <v>15.234112507528609</v>
      </c>
      <c r="K406" s="275">
        <f t="shared" si="61"/>
        <v>15.234112507528609</v>
      </c>
      <c r="L406" s="275">
        <f t="shared" si="62"/>
        <v>15.234112507528609</v>
      </c>
      <c r="N406" s="334">
        <v>14.648185103392892</v>
      </c>
      <c r="O406" s="332">
        <f t="shared" si="63"/>
        <v>15.234112507528609</v>
      </c>
      <c r="P406" s="360"/>
      <c r="Q406" s="360"/>
    </row>
    <row r="407" spans="2:18" s="8" customFormat="1" ht="16.2" customHeight="1">
      <c r="B407" s="300">
        <v>113464360</v>
      </c>
      <c r="C407" s="308" t="s">
        <v>3114</v>
      </c>
      <c r="D407" s="294" t="s">
        <v>91</v>
      </c>
      <c r="E407" s="294" t="s">
        <v>2574</v>
      </c>
      <c r="F407" s="295">
        <v>10</v>
      </c>
      <c r="G407" s="293" t="s">
        <v>7</v>
      </c>
      <c r="H407" s="293">
        <v>5.8</v>
      </c>
      <c r="I407" s="293">
        <f t="shared" si="64"/>
        <v>2.5167769247277589</v>
      </c>
      <c r="J407" s="293">
        <v>14.597306163421001</v>
      </c>
      <c r="K407" s="275">
        <f t="shared" si="61"/>
        <v>14.597306163421001</v>
      </c>
      <c r="L407" s="275">
        <f t="shared" si="62"/>
        <v>14.597306163421001</v>
      </c>
      <c r="N407" s="334">
        <v>14.035871310981731</v>
      </c>
      <c r="O407" s="332">
        <f t="shared" si="63"/>
        <v>14.597306163421001</v>
      </c>
      <c r="P407" s="360"/>
      <c r="Q407" s="360"/>
    </row>
    <row r="408" spans="2:18" s="8" customFormat="1" ht="16.2" customHeight="1">
      <c r="B408" s="300">
        <v>113464390</v>
      </c>
      <c r="C408" s="308" t="s">
        <v>3114</v>
      </c>
      <c r="D408" s="294" t="s">
        <v>91</v>
      </c>
      <c r="E408" s="294" t="s">
        <v>2503</v>
      </c>
      <c r="F408" s="295">
        <v>10</v>
      </c>
      <c r="G408" s="293" t="s">
        <v>7</v>
      </c>
      <c r="H408" s="293">
        <v>5.8</v>
      </c>
      <c r="I408" s="293">
        <f t="shared" si="64"/>
        <v>2.3433181953492235</v>
      </c>
      <c r="J408" s="293">
        <v>13.591245533025495</v>
      </c>
      <c r="K408" s="275">
        <f t="shared" si="61"/>
        <v>13.591245533025495</v>
      </c>
      <c r="L408" s="275">
        <f t="shared" si="62"/>
        <v>13.591245533025495</v>
      </c>
      <c r="N408" s="334">
        <v>13.068505320216822</v>
      </c>
      <c r="O408" s="332">
        <f t="shared" si="63"/>
        <v>13.591245533025495</v>
      </c>
      <c r="P408" s="360"/>
      <c r="Q408" s="360"/>
    </row>
    <row r="409" spans="2:18" s="8" customFormat="1" ht="16.2" customHeight="1">
      <c r="B409" s="300">
        <v>113462240</v>
      </c>
      <c r="C409" s="308" t="s">
        <v>3114</v>
      </c>
      <c r="D409" s="294" t="s">
        <v>1</v>
      </c>
      <c r="E409" s="294" t="s">
        <v>2506</v>
      </c>
      <c r="F409" s="295">
        <v>10</v>
      </c>
      <c r="G409" s="293" t="s">
        <v>7</v>
      </c>
      <c r="H409" s="293">
        <v>5.8</v>
      </c>
      <c r="I409" s="293">
        <f t="shared" si="64"/>
        <v>2.5616856883744439</v>
      </c>
      <c r="J409" s="293">
        <v>14.857776992571774</v>
      </c>
      <c r="K409" s="275">
        <f t="shared" si="61"/>
        <v>14.857776992571774</v>
      </c>
      <c r="L409" s="275">
        <f t="shared" si="62"/>
        <v>14.857776992571774</v>
      </c>
      <c r="N409" s="334">
        <v>14.286324031319012</v>
      </c>
      <c r="O409" s="332">
        <f t="shared" si="63"/>
        <v>14.857776992571774</v>
      </c>
      <c r="P409" s="360"/>
      <c r="Q409" s="360"/>
    </row>
    <row r="410" spans="2:18" s="8" customFormat="1" ht="16.2" customHeight="1">
      <c r="B410" s="300">
        <v>113464180</v>
      </c>
      <c r="C410" s="308" t="s">
        <v>3114</v>
      </c>
      <c r="D410" s="294" t="s">
        <v>80</v>
      </c>
      <c r="E410" s="294" t="s">
        <v>287</v>
      </c>
      <c r="F410" s="295">
        <v>10</v>
      </c>
      <c r="G410" s="293" t="s">
        <v>7</v>
      </c>
      <c r="H410" s="293">
        <v>5.8</v>
      </c>
      <c r="I410" s="293">
        <f t="shared" si="64"/>
        <v>1.8111514505745134</v>
      </c>
      <c r="J410" s="293">
        <v>10.504678413332178</v>
      </c>
      <c r="K410" s="275">
        <f t="shared" si="61"/>
        <v>10.504678413332178</v>
      </c>
      <c r="L410" s="275">
        <f t="shared" si="62"/>
        <v>10.504678413332178</v>
      </c>
      <c r="N410" s="334">
        <v>13.068505320216822</v>
      </c>
      <c r="O410" s="332">
        <f t="shared" si="63"/>
        <v>13.591245533025495</v>
      </c>
      <c r="P410" s="360"/>
      <c r="Q410" s="360"/>
      <c r="R410" s="353"/>
    </row>
    <row r="411" spans="2:18" s="8" customFormat="1" ht="16.2" customHeight="1">
      <c r="B411" s="300">
        <v>113465410</v>
      </c>
      <c r="C411" s="308" t="s">
        <v>3114</v>
      </c>
      <c r="D411" s="294" t="s">
        <v>327</v>
      </c>
      <c r="E411" s="294" t="s">
        <v>2540</v>
      </c>
      <c r="F411" s="295">
        <v>10</v>
      </c>
      <c r="G411" s="293" t="s">
        <v>7</v>
      </c>
      <c r="H411" s="293">
        <v>5.8</v>
      </c>
      <c r="I411" s="293">
        <f t="shared" si="64"/>
        <v>2.5609712909054405</v>
      </c>
      <c r="J411" s="293">
        <v>14.853633487251555</v>
      </c>
      <c r="K411" s="275">
        <f t="shared" si="61"/>
        <v>14.853633487251555</v>
      </c>
      <c r="L411" s="275">
        <f t="shared" si="62"/>
        <v>14.853633487251555</v>
      </c>
      <c r="N411" s="334">
        <v>14.282339891588034</v>
      </c>
      <c r="O411" s="332">
        <f t="shared" si="63"/>
        <v>14.853633487251555</v>
      </c>
      <c r="P411" s="360"/>
      <c r="Q411" s="360"/>
    </row>
    <row r="412" spans="2:18" s="8" customFormat="1" ht="16.2" customHeight="1">
      <c r="B412" s="300">
        <v>113463520</v>
      </c>
      <c r="C412" s="308" t="s">
        <v>3114</v>
      </c>
      <c r="D412" s="294" t="s">
        <v>17</v>
      </c>
      <c r="E412" s="294" t="s">
        <v>2767</v>
      </c>
      <c r="F412" s="295">
        <v>10</v>
      </c>
      <c r="G412" s="293" t="s">
        <v>7</v>
      </c>
      <c r="H412" s="293">
        <v>5.8</v>
      </c>
      <c r="I412" s="293">
        <f t="shared" si="64"/>
        <v>2.0520202839222366</v>
      </c>
      <c r="J412" s="293">
        <v>11.901717646748972</v>
      </c>
      <c r="K412" s="275">
        <f t="shared" si="61"/>
        <v>11.901717646748972</v>
      </c>
      <c r="L412" s="275">
        <f t="shared" si="62"/>
        <v>11.901717646748972</v>
      </c>
      <c r="N412" s="334">
        <v>11.443959275720164</v>
      </c>
      <c r="O412" s="332">
        <f t="shared" si="63"/>
        <v>11.901717646748972</v>
      </c>
      <c r="P412" s="360"/>
      <c r="Q412" s="360"/>
    </row>
    <row r="413" spans="2:18" s="8" customFormat="1" ht="16.2" customHeight="1">
      <c r="B413" s="300">
        <v>113465050</v>
      </c>
      <c r="C413" s="308" t="s">
        <v>3114</v>
      </c>
      <c r="D413" s="294" t="s">
        <v>327</v>
      </c>
      <c r="E413" s="294" t="s">
        <v>2994</v>
      </c>
      <c r="F413" s="295">
        <v>10</v>
      </c>
      <c r="G413" s="293" t="s">
        <v>7</v>
      </c>
      <c r="H413" s="293">
        <v>5.8</v>
      </c>
      <c r="I413" s="293">
        <f t="shared" si="64"/>
        <v>2.0691517241379311</v>
      </c>
      <c r="J413" s="293">
        <v>12.00108</v>
      </c>
      <c r="K413" s="275">
        <f t="shared" si="61"/>
        <v>12.00108</v>
      </c>
      <c r="L413" s="275">
        <f t="shared" si="62"/>
        <v>12.00108</v>
      </c>
      <c r="N413" s="334">
        <v>11.5395</v>
      </c>
      <c r="O413" s="332">
        <f t="shared" si="63"/>
        <v>12.00108</v>
      </c>
      <c r="P413" s="360"/>
      <c r="Q413" s="360"/>
    </row>
    <row r="414" spans="2:18" s="8" customFormat="1" ht="16.2" customHeight="1">
      <c r="B414" s="300">
        <v>914111000</v>
      </c>
      <c r="C414" s="308" t="s">
        <v>2563</v>
      </c>
      <c r="D414" s="294" t="s">
        <v>4</v>
      </c>
      <c r="E414" s="294" t="s">
        <v>79</v>
      </c>
      <c r="F414" s="295">
        <v>6</v>
      </c>
      <c r="G414" s="293" t="s">
        <v>7</v>
      </c>
      <c r="H414" s="293">
        <v>5.8</v>
      </c>
      <c r="I414" s="293">
        <f t="shared" si="64"/>
        <v>4.9908839179902076</v>
      </c>
      <c r="J414" s="293">
        <v>28.947126724343203</v>
      </c>
      <c r="K414" s="275">
        <f t="shared" si="61"/>
        <v>28.947126724343203</v>
      </c>
      <c r="L414" s="275">
        <f t="shared" si="62"/>
        <v>28.947126724343203</v>
      </c>
      <c r="N414" s="334">
        <v>27.833775696483848</v>
      </c>
      <c r="O414" s="332">
        <f t="shared" si="63"/>
        <v>28.947126724343203</v>
      </c>
      <c r="P414" s="360"/>
      <c r="Q414" s="360"/>
    </row>
    <row r="415" spans="2:18" s="8" customFormat="1" ht="16.2" customHeight="1">
      <c r="B415" s="300">
        <v>914112000</v>
      </c>
      <c r="C415" s="308" t="s">
        <v>2563</v>
      </c>
      <c r="D415" s="294" t="s">
        <v>1</v>
      </c>
      <c r="E415" s="294" t="s">
        <v>79</v>
      </c>
      <c r="F415" s="295">
        <v>6</v>
      </c>
      <c r="G415" s="293" t="s">
        <v>7</v>
      </c>
      <c r="H415" s="293">
        <v>5.8</v>
      </c>
      <c r="I415" s="293" t="e">
        <f t="shared" si="64"/>
        <v>#N/A</v>
      </c>
      <c r="J415" s="293" t="e">
        <v>#N/A</v>
      </c>
      <c r="K415" s="275" t="e">
        <f t="shared" si="61"/>
        <v>#N/A</v>
      </c>
      <c r="L415" s="275" t="e">
        <f t="shared" si="62"/>
        <v>#N/A</v>
      </c>
      <c r="N415" s="334" t="e">
        <v>#N/A</v>
      </c>
      <c r="O415" s="332" t="e">
        <f t="shared" si="63"/>
        <v>#N/A</v>
      </c>
      <c r="P415" s="360"/>
      <c r="Q415" s="360"/>
    </row>
    <row r="416" spans="2:18" s="8" customFormat="1" ht="16.2" customHeight="1">
      <c r="B416" s="300">
        <v>914110010</v>
      </c>
      <c r="C416" s="308" t="s">
        <v>2563</v>
      </c>
      <c r="D416" s="294" t="s">
        <v>92</v>
      </c>
      <c r="E416" s="294" t="s">
        <v>2</v>
      </c>
      <c r="F416" s="295">
        <v>6</v>
      </c>
      <c r="G416" s="293" t="s">
        <v>7</v>
      </c>
      <c r="H416" s="293">
        <v>5.8</v>
      </c>
      <c r="I416" s="293">
        <f t="shared" si="64"/>
        <v>10.908337925013207</v>
      </c>
      <c r="J416" s="293">
        <v>63.268359965076598</v>
      </c>
      <c r="K416" s="275">
        <f t="shared" si="61"/>
        <v>63.268359965076598</v>
      </c>
      <c r="L416" s="275">
        <f t="shared" si="62"/>
        <v>63.268359965076598</v>
      </c>
      <c r="N416" s="334">
        <v>60.834961504881342</v>
      </c>
      <c r="O416" s="332">
        <f t="shared" si="63"/>
        <v>63.268359965076598</v>
      </c>
      <c r="P416" s="360"/>
      <c r="Q416" s="360"/>
    </row>
    <row r="417" spans="2:18" s="8" customFormat="1" ht="16.2" customHeight="1">
      <c r="B417" s="300">
        <v>914110280</v>
      </c>
      <c r="C417" s="308" t="s">
        <v>2563</v>
      </c>
      <c r="D417" s="294" t="s">
        <v>92</v>
      </c>
      <c r="E417" s="294" t="s">
        <v>3115</v>
      </c>
      <c r="F417" s="295">
        <v>6</v>
      </c>
      <c r="G417" s="293" t="s">
        <v>7</v>
      </c>
      <c r="H417" s="293">
        <v>5.8</v>
      </c>
      <c r="I417" s="293">
        <f t="shared" si="64"/>
        <v>11.771146171973147</v>
      </c>
      <c r="J417" s="293">
        <v>68.27264779744425</v>
      </c>
      <c r="K417" s="275">
        <f t="shared" si="61"/>
        <v>68.27264779744425</v>
      </c>
      <c r="L417" s="275">
        <f t="shared" si="62"/>
        <v>68.27264779744425</v>
      </c>
      <c r="N417" s="334">
        <v>65.646776728311778</v>
      </c>
      <c r="O417" s="332">
        <f t="shared" si="63"/>
        <v>68.27264779744425</v>
      </c>
      <c r="P417" s="360"/>
      <c r="Q417" s="360"/>
    </row>
    <row r="418" spans="2:18" s="8" customFormat="1" ht="16.2" customHeight="1">
      <c r="B418" s="300">
        <v>914110090</v>
      </c>
      <c r="C418" s="308" t="s">
        <v>2563</v>
      </c>
      <c r="D418" s="294" t="s">
        <v>92</v>
      </c>
      <c r="E418" s="294" t="s">
        <v>10</v>
      </c>
      <c r="F418" s="295">
        <v>6</v>
      </c>
      <c r="G418" s="293" t="s">
        <v>7</v>
      </c>
      <c r="H418" s="293">
        <v>5.8</v>
      </c>
      <c r="I418" s="293">
        <f t="shared" si="64"/>
        <v>11.771146171973147</v>
      </c>
      <c r="J418" s="293">
        <v>68.27264779744425</v>
      </c>
      <c r="K418" s="275">
        <f t="shared" si="61"/>
        <v>68.27264779744425</v>
      </c>
      <c r="L418" s="275">
        <f t="shared" si="62"/>
        <v>68.27264779744425</v>
      </c>
      <c r="N418" s="334">
        <v>65.646776728311778</v>
      </c>
      <c r="O418" s="332">
        <f t="shared" si="63"/>
        <v>68.27264779744425</v>
      </c>
      <c r="P418" s="360"/>
      <c r="Q418" s="360"/>
    </row>
    <row r="419" spans="2:18" s="8" customFormat="1" ht="16.2" customHeight="1">
      <c r="B419" s="300">
        <v>914110100</v>
      </c>
      <c r="C419" s="308" t="s">
        <v>2563</v>
      </c>
      <c r="D419" s="294" t="s">
        <v>92</v>
      </c>
      <c r="E419" s="294" t="s">
        <v>14</v>
      </c>
      <c r="F419" s="295">
        <v>6</v>
      </c>
      <c r="G419" s="293" t="s">
        <v>7</v>
      </c>
      <c r="H419" s="293">
        <v>5.8</v>
      </c>
      <c r="I419" s="293">
        <f t="shared" si="64"/>
        <v>10.908337925013207</v>
      </c>
      <c r="J419" s="293">
        <v>63.268359965076598</v>
      </c>
      <c r="K419" s="275">
        <f t="shared" si="61"/>
        <v>63.268359965076598</v>
      </c>
      <c r="L419" s="275">
        <f t="shared" si="62"/>
        <v>63.268359965076598</v>
      </c>
      <c r="N419" s="334">
        <v>60.834961504881342</v>
      </c>
      <c r="O419" s="332">
        <f t="shared" si="63"/>
        <v>63.268359965076598</v>
      </c>
      <c r="P419" s="360"/>
      <c r="Q419" s="360"/>
    </row>
    <row r="420" spans="2:18" s="8" customFormat="1" ht="16.2" customHeight="1">
      <c r="B420" s="300">
        <v>914110110</v>
      </c>
      <c r="C420" s="308" t="s">
        <v>2563</v>
      </c>
      <c r="D420" s="294" t="s">
        <v>92</v>
      </c>
      <c r="E420" s="294" t="s">
        <v>13</v>
      </c>
      <c r="F420" s="295">
        <v>6</v>
      </c>
      <c r="G420" s="293" t="s">
        <v>7</v>
      </c>
      <c r="H420" s="293">
        <v>5.8</v>
      </c>
      <c r="I420" s="293">
        <f t="shared" si="64"/>
        <v>10.908337925013207</v>
      </c>
      <c r="J420" s="293">
        <v>63.268359965076598</v>
      </c>
      <c r="K420" s="275">
        <f t="shared" si="61"/>
        <v>63.268359965076598</v>
      </c>
      <c r="L420" s="275">
        <f t="shared" si="62"/>
        <v>63.268359965076598</v>
      </c>
      <c r="N420" s="334">
        <v>60.834961504881342</v>
      </c>
      <c r="O420" s="332">
        <f t="shared" si="63"/>
        <v>63.268359965076598</v>
      </c>
      <c r="P420" s="360"/>
      <c r="Q420" s="360"/>
    </row>
    <row r="421" spans="2:18" s="8" customFormat="1" ht="16.2" customHeight="1">
      <c r="B421" s="300">
        <v>914110140</v>
      </c>
      <c r="C421" s="308" t="s">
        <v>2563</v>
      </c>
      <c r="D421" s="294" t="s">
        <v>92</v>
      </c>
      <c r="E421" s="294" t="s">
        <v>0</v>
      </c>
      <c r="F421" s="295">
        <v>6</v>
      </c>
      <c r="G421" s="293" t="s">
        <v>7</v>
      </c>
      <c r="H421" s="293">
        <v>5.8</v>
      </c>
      <c r="I421" s="293">
        <f t="shared" si="64"/>
        <v>11.771146171973147</v>
      </c>
      <c r="J421" s="293">
        <v>68.27264779744425</v>
      </c>
      <c r="K421" s="275">
        <f t="shared" si="61"/>
        <v>68.27264779744425</v>
      </c>
      <c r="L421" s="275">
        <f t="shared" si="62"/>
        <v>68.27264779744425</v>
      </c>
      <c r="N421" s="334">
        <v>65.646776728311778</v>
      </c>
      <c r="O421" s="332">
        <f t="shared" si="63"/>
        <v>68.27264779744425</v>
      </c>
      <c r="P421" s="360"/>
      <c r="Q421" s="360"/>
    </row>
    <row r="422" spans="2:18" s="8" customFormat="1" ht="16.2" customHeight="1">
      <c r="B422" s="300">
        <v>914110070</v>
      </c>
      <c r="C422" s="308" t="s">
        <v>2563</v>
      </c>
      <c r="D422" s="294" t="s">
        <v>92</v>
      </c>
      <c r="E422" s="294" t="s">
        <v>2539</v>
      </c>
      <c r="F422" s="295">
        <v>6</v>
      </c>
      <c r="G422" s="293" t="s">
        <v>7</v>
      </c>
      <c r="H422" s="293">
        <v>5.8</v>
      </c>
      <c r="I422" s="293">
        <f t="shared" si="64"/>
        <v>10.994016922621061</v>
      </c>
      <c r="J422" s="355">
        <v>63.765298151202153</v>
      </c>
      <c r="K422" s="275">
        <f t="shared" si="61"/>
        <v>63.765298151202153</v>
      </c>
      <c r="L422" s="275">
        <f t="shared" si="62"/>
        <v>63.765298151202153</v>
      </c>
      <c r="N422" s="334">
        <v>64.902934359869832</v>
      </c>
      <c r="O422" s="332">
        <f t="shared" si="63"/>
        <v>67.499051734264626</v>
      </c>
      <c r="P422" s="360"/>
      <c r="Q422" s="360"/>
    </row>
    <row r="423" spans="2:18" s="8" customFormat="1" ht="16.2" customHeight="1">
      <c r="B423" s="300">
        <v>914110410</v>
      </c>
      <c r="C423" s="308" t="s">
        <v>2563</v>
      </c>
      <c r="D423" s="294" t="s">
        <v>92</v>
      </c>
      <c r="E423" s="294" t="s">
        <v>2540</v>
      </c>
      <c r="F423" s="295">
        <v>6</v>
      </c>
      <c r="G423" s="293" t="s">
        <v>7</v>
      </c>
      <c r="H423" s="293">
        <v>5.8</v>
      </c>
      <c r="I423" s="293">
        <f t="shared" si="64"/>
        <v>13.488495802896233</v>
      </c>
      <c r="J423" s="293">
        <v>78.233275656798156</v>
      </c>
      <c r="K423" s="275">
        <f t="shared" si="61"/>
        <v>78.233275656798156</v>
      </c>
      <c r="L423" s="275">
        <f t="shared" si="62"/>
        <v>78.233275656798156</v>
      </c>
      <c r="N423" s="334">
        <v>75.224303516152077</v>
      </c>
      <c r="O423" s="332">
        <f t="shared" si="63"/>
        <v>78.233275656798156</v>
      </c>
      <c r="P423" s="360"/>
      <c r="Q423" s="360"/>
    </row>
    <row r="424" spans="2:18" s="8" customFormat="1" ht="16.2" customHeight="1">
      <c r="B424" s="300">
        <v>914110270</v>
      </c>
      <c r="C424" s="308" t="s">
        <v>2563</v>
      </c>
      <c r="D424" s="294" t="s">
        <v>92</v>
      </c>
      <c r="E424" s="294" t="s">
        <v>83</v>
      </c>
      <c r="F424" s="295">
        <v>6</v>
      </c>
      <c r="G424" s="293" t="s">
        <v>7</v>
      </c>
      <c r="H424" s="293">
        <v>5.8</v>
      </c>
      <c r="I424" s="293">
        <f t="shared" si="64"/>
        <v>11.771146171973147</v>
      </c>
      <c r="J424" s="293">
        <v>68.27264779744425</v>
      </c>
      <c r="K424" s="275">
        <f t="shared" si="61"/>
        <v>68.27264779744425</v>
      </c>
      <c r="L424" s="275">
        <f t="shared" si="62"/>
        <v>68.27264779744425</v>
      </c>
      <c r="N424" s="334">
        <v>65.646776728311778</v>
      </c>
      <c r="O424" s="332">
        <f t="shared" si="63"/>
        <v>68.27264779744425</v>
      </c>
      <c r="P424" s="360"/>
      <c r="Q424" s="360"/>
    </row>
    <row r="425" spans="2:18" s="8" customFormat="1" ht="16.2" customHeight="1">
      <c r="B425" s="300">
        <v>914110370</v>
      </c>
      <c r="C425" s="308" t="s">
        <v>2760</v>
      </c>
      <c r="D425" s="294" t="s">
        <v>92</v>
      </c>
      <c r="E425" s="294" t="s">
        <v>361</v>
      </c>
      <c r="F425" s="295">
        <v>6</v>
      </c>
      <c r="G425" s="293" t="s">
        <v>7</v>
      </c>
      <c r="H425" s="293">
        <v>5.8</v>
      </c>
      <c r="I425" s="293">
        <f t="shared" si="64"/>
        <v>13.182089875770108</v>
      </c>
      <c r="J425" s="293">
        <v>76.456121279466629</v>
      </c>
      <c r="K425" s="275">
        <f t="shared" si="61"/>
        <v>76.456121279466629</v>
      </c>
      <c r="L425" s="275">
        <f t="shared" si="62"/>
        <v>76.456121279466629</v>
      </c>
      <c r="N425" s="334">
        <v>73.515501230256376</v>
      </c>
      <c r="O425" s="332">
        <f t="shared" si="63"/>
        <v>76.456121279466629</v>
      </c>
      <c r="P425" s="360"/>
      <c r="Q425" s="360"/>
    </row>
    <row r="426" spans="2:18" s="8" customFormat="1" ht="16.2" customHeight="1">
      <c r="B426" s="300">
        <v>914110360</v>
      </c>
      <c r="C426" s="308" t="s">
        <v>2563</v>
      </c>
      <c r="D426" s="294" t="s">
        <v>92</v>
      </c>
      <c r="E426" s="294" t="s">
        <v>2574</v>
      </c>
      <c r="F426" s="295">
        <v>6</v>
      </c>
      <c r="G426" s="293" t="s">
        <v>7</v>
      </c>
      <c r="H426" s="293">
        <v>5.8</v>
      </c>
      <c r="I426" s="293">
        <f t="shared" si="64"/>
        <v>13.182089875770108</v>
      </c>
      <c r="J426" s="293">
        <v>76.456121279466629</v>
      </c>
      <c r="K426" s="275">
        <f t="shared" si="61"/>
        <v>76.456121279466629</v>
      </c>
      <c r="L426" s="275">
        <f t="shared" si="62"/>
        <v>76.456121279466629</v>
      </c>
      <c r="N426" s="334">
        <v>73.515501230256376</v>
      </c>
      <c r="O426" s="332">
        <f t="shared" si="63"/>
        <v>76.456121279466629</v>
      </c>
      <c r="P426" s="360"/>
      <c r="Q426" s="360"/>
    </row>
    <row r="427" spans="2:18" s="8" customFormat="1" ht="16.2" customHeight="1">
      <c r="B427" s="300">
        <v>914110390</v>
      </c>
      <c r="C427" s="308" t="s">
        <v>2563</v>
      </c>
      <c r="D427" s="294" t="s">
        <v>92</v>
      </c>
      <c r="E427" s="294" t="s">
        <v>2503</v>
      </c>
      <c r="F427" s="295">
        <v>6</v>
      </c>
      <c r="G427" s="293" t="s">
        <v>7</v>
      </c>
      <c r="H427" s="293">
        <v>5.8</v>
      </c>
      <c r="I427" s="293">
        <f t="shared" si="64"/>
        <v>11.771146171973147</v>
      </c>
      <c r="J427" s="293">
        <v>68.27264779744425</v>
      </c>
      <c r="K427" s="275">
        <f t="shared" si="61"/>
        <v>68.27264779744425</v>
      </c>
      <c r="L427" s="275">
        <f t="shared" si="62"/>
        <v>68.27264779744425</v>
      </c>
      <c r="N427" s="334">
        <v>65.646776728311778</v>
      </c>
      <c r="O427" s="332">
        <f t="shared" si="63"/>
        <v>68.27264779744425</v>
      </c>
      <c r="P427" s="360"/>
      <c r="Q427" s="360"/>
    </row>
    <row r="428" spans="2:18" s="8" customFormat="1" ht="16.2" customHeight="1">
      <c r="B428" s="300">
        <v>914110240</v>
      </c>
      <c r="C428" s="308" t="s">
        <v>2563</v>
      </c>
      <c r="D428" s="294" t="s">
        <v>92</v>
      </c>
      <c r="E428" s="294" t="s">
        <v>2506</v>
      </c>
      <c r="F428" s="295">
        <v>6</v>
      </c>
      <c r="G428" s="293" t="s">
        <v>7</v>
      </c>
      <c r="H428" s="293">
        <v>5.8</v>
      </c>
      <c r="I428" s="293">
        <f t="shared" si="64"/>
        <v>13.182089875770108</v>
      </c>
      <c r="J428" s="293">
        <v>76.456121279466629</v>
      </c>
      <c r="K428" s="275">
        <f t="shared" si="61"/>
        <v>76.456121279466629</v>
      </c>
      <c r="L428" s="275">
        <f t="shared" si="62"/>
        <v>76.456121279466629</v>
      </c>
      <c r="N428" s="334">
        <v>73.515501230256376</v>
      </c>
      <c r="O428" s="332">
        <f t="shared" si="63"/>
        <v>76.456121279466629</v>
      </c>
      <c r="P428" s="360"/>
      <c r="Q428" s="360"/>
    </row>
    <row r="429" spans="2:18" s="8" customFormat="1" ht="16.2" customHeight="1">
      <c r="B429" s="300">
        <v>914110180</v>
      </c>
      <c r="C429" s="308" t="s">
        <v>2563</v>
      </c>
      <c r="D429" s="294" t="s">
        <v>92</v>
      </c>
      <c r="E429" s="294" t="s">
        <v>287</v>
      </c>
      <c r="F429" s="295">
        <v>6</v>
      </c>
      <c r="G429" s="293" t="s">
        <v>7</v>
      </c>
      <c r="H429" s="293">
        <v>5.8</v>
      </c>
      <c r="I429" s="293">
        <f t="shared" si="64"/>
        <v>11.118126120517559</v>
      </c>
      <c r="J429" s="293">
        <v>64.485131499001838</v>
      </c>
      <c r="K429" s="275">
        <f t="shared" si="61"/>
        <v>64.485131499001838</v>
      </c>
      <c r="L429" s="275">
        <f t="shared" si="62"/>
        <v>64.485131499001838</v>
      </c>
      <c r="N429" s="334">
        <v>65.646776728311778</v>
      </c>
      <c r="O429" s="332">
        <f t="shared" si="63"/>
        <v>68.27264779744425</v>
      </c>
      <c r="P429" s="360"/>
      <c r="Q429" s="360"/>
      <c r="R429" s="353"/>
    </row>
    <row r="430" spans="2:18" s="8" customFormat="1" ht="16.2" customHeight="1">
      <c r="B430" s="300">
        <v>914111520</v>
      </c>
      <c r="C430" s="308" t="s">
        <v>2563</v>
      </c>
      <c r="D430" s="294"/>
      <c r="E430" s="294" t="s">
        <v>2767</v>
      </c>
      <c r="F430" s="295">
        <v>6</v>
      </c>
      <c r="G430" s="293" t="s">
        <v>7</v>
      </c>
      <c r="H430" s="293">
        <v>5.8</v>
      </c>
      <c r="I430" s="293" t="e">
        <f t="shared" si="64"/>
        <v>#N/A</v>
      </c>
      <c r="J430" s="293" t="e">
        <v>#N/A</v>
      </c>
      <c r="K430" s="275" t="e">
        <f t="shared" si="61"/>
        <v>#N/A</v>
      </c>
      <c r="L430" s="275" t="e">
        <f t="shared" si="62"/>
        <v>#N/A</v>
      </c>
      <c r="N430" s="334" t="e">
        <v>#N/A</v>
      </c>
      <c r="O430" s="332" t="e">
        <f t="shared" si="63"/>
        <v>#N/A</v>
      </c>
      <c r="P430" s="360"/>
      <c r="Q430" s="360"/>
    </row>
    <row r="431" spans="2:18" s="8" customFormat="1" ht="16.2" customHeight="1">
      <c r="B431" s="300">
        <v>914121000</v>
      </c>
      <c r="C431" s="308" t="s">
        <v>2557</v>
      </c>
      <c r="D431" s="294" t="s">
        <v>4</v>
      </c>
      <c r="E431" s="294" t="s">
        <v>79</v>
      </c>
      <c r="F431" s="295">
        <v>6</v>
      </c>
      <c r="G431" s="293" t="s">
        <v>7</v>
      </c>
      <c r="H431" s="293">
        <v>5.8</v>
      </c>
      <c r="I431" s="293">
        <f t="shared" si="64"/>
        <v>3.1549499330817179</v>
      </c>
      <c r="J431" s="293">
        <v>18.298709611873964</v>
      </c>
      <c r="K431" s="275">
        <f t="shared" si="61"/>
        <v>18.298709611873964</v>
      </c>
      <c r="L431" s="275">
        <f t="shared" si="62"/>
        <v>18.298709611873964</v>
      </c>
      <c r="N431" s="334">
        <v>17.594913088340348</v>
      </c>
      <c r="O431" s="332">
        <f t="shared" si="63"/>
        <v>18.298709611873964</v>
      </c>
      <c r="P431" s="360"/>
      <c r="Q431" s="360"/>
    </row>
    <row r="432" spans="2:18" s="8" customFormat="1" ht="16.2" customHeight="1">
      <c r="B432" s="300">
        <v>914122000</v>
      </c>
      <c r="C432" s="308" t="s">
        <v>2557</v>
      </c>
      <c r="D432" s="294" t="s">
        <v>1</v>
      </c>
      <c r="E432" s="294" t="s">
        <v>79</v>
      </c>
      <c r="F432" s="295">
        <v>6</v>
      </c>
      <c r="G432" s="293" t="s">
        <v>7</v>
      </c>
      <c r="H432" s="293">
        <v>5.8</v>
      </c>
      <c r="I432" s="293" t="e">
        <f t="shared" si="64"/>
        <v>#N/A</v>
      </c>
      <c r="J432" s="293" t="e">
        <v>#N/A</v>
      </c>
      <c r="K432" s="275" t="e">
        <f t="shared" si="61"/>
        <v>#N/A</v>
      </c>
      <c r="L432" s="275" t="e">
        <f t="shared" si="62"/>
        <v>#N/A</v>
      </c>
      <c r="N432" s="334" t="e">
        <v>#N/A</v>
      </c>
      <c r="O432" s="332" t="e">
        <f t="shared" si="63"/>
        <v>#N/A</v>
      </c>
      <c r="P432" s="360"/>
      <c r="Q432" s="360"/>
    </row>
    <row r="433" spans="2:18" s="8" customFormat="1" ht="16.2" customHeight="1">
      <c r="B433" s="300">
        <v>914120010</v>
      </c>
      <c r="C433" s="308" t="s">
        <v>2557</v>
      </c>
      <c r="D433" s="294" t="s">
        <v>92</v>
      </c>
      <c r="E433" s="294" t="s">
        <v>2</v>
      </c>
      <c r="F433" s="295">
        <v>6</v>
      </c>
      <c r="G433" s="293" t="s">
        <v>7</v>
      </c>
      <c r="H433" s="293">
        <v>5.8</v>
      </c>
      <c r="I433" s="293">
        <f t="shared" si="64"/>
        <v>7.0473662113304023</v>
      </c>
      <c r="J433" s="293">
        <v>40.874724025716333</v>
      </c>
      <c r="K433" s="275">
        <f t="shared" si="61"/>
        <v>40.874724025716333</v>
      </c>
      <c r="L433" s="275">
        <f t="shared" si="62"/>
        <v>40.874724025716333</v>
      </c>
      <c r="N433" s="334">
        <v>39.302619255496474</v>
      </c>
      <c r="O433" s="332">
        <f t="shared" si="63"/>
        <v>40.874724025716333</v>
      </c>
      <c r="P433" s="360"/>
      <c r="Q433" s="360"/>
    </row>
    <row r="434" spans="2:18" s="8" customFormat="1" ht="16.2" customHeight="1">
      <c r="B434" s="300">
        <v>914120280</v>
      </c>
      <c r="C434" s="308" t="s">
        <v>2557</v>
      </c>
      <c r="D434" s="294" t="s">
        <v>92</v>
      </c>
      <c r="E434" s="294" t="s">
        <v>3115</v>
      </c>
      <c r="F434" s="295">
        <v>6</v>
      </c>
      <c r="G434" s="293" t="s">
        <v>7</v>
      </c>
      <c r="H434" s="293">
        <v>5.8</v>
      </c>
      <c r="I434" s="293">
        <f t="shared" si="64"/>
        <v>7.5756534262434645</v>
      </c>
      <c r="J434" s="293">
        <v>43.938789872212091</v>
      </c>
      <c r="K434" s="275">
        <f t="shared" si="61"/>
        <v>43.938789872212091</v>
      </c>
      <c r="L434" s="275">
        <f t="shared" si="62"/>
        <v>43.938789872212091</v>
      </c>
      <c r="N434" s="334">
        <v>42.248836415588549</v>
      </c>
      <c r="O434" s="332">
        <f t="shared" si="63"/>
        <v>43.938789872212091</v>
      </c>
      <c r="P434" s="360"/>
      <c r="Q434" s="360"/>
    </row>
    <row r="435" spans="2:18" s="8" customFormat="1" ht="16.2" customHeight="1">
      <c r="B435" s="300">
        <v>914120090</v>
      </c>
      <c r="C435" s="308" t="s">
        <v>2557</v>
      </c>
      <c r="D435" s="294" t="s">
        <v>92</v>
      </c>
      <c r="E435" s="294" t="s">
        <v>10</v>
      </c>
      <c r="F435" s="295">
        <v>6</v>
      </c>
      <c r="G435" s="293" t="s">
        <v>7</v>
      </c>
      <c r="H435" s="293">
        <v>5.8</v>
      </c>
      <c r="I435" s="293">
        <f t="shared" si="64"/>
        <v>7.5756534262434645</v>
      </c>
      <c r="J435" s="293">
        <v>43.938789872212091</v>
      </c>
      <c r="K435" s="275">
        <f t="shared" si="61"/>
        <v>43.938789872212091</v>
      </c>
      <c r="L435" s="275">
        <f t="shared" si="62"/>
        <v>43.938789872212091</v>
      </c>
      <c r="N435" s="334">
        <v>42.248836415588549</v>
      </c>
      <c r="O435" s="332">
        <f t="shared" si="63"/>
        <v>43.938789872212091</v>
      </c>
      <c r="P435" s="360"/>
      <c r="Q435" s="360"/>
    </row>
    <row r="436" spans="2:18" s="8" customFormat="1" ht="16.2" customHeight="1">
      <c r="B436" s="300">
        <v>914120100</v>
      </c>
      <c r="C436" s="308" t="s">
        <v>2557</v>
      </c>
      <c r="D436" s="294" t="s">
        <v>92</v>
      </c>
      <c r="E436" s="294" t="s">
        <v>14</v>
      </c>
      <c r="F436" s="295">
        <v>6</v>
      </c>
      <c r="G436" s="293" t="s">
        <v>7</v>
      </c>
      <c r="H436" s="293">
        <v>5.8</v>
      </c>
      <c r="I436" s="293">
        <f t="shared" si="64"/>
        <v>7.0473662113304023</v>
      </c>
      <c r="J436" s="293">
        <v>40.874724025716333</v>
      </c>
      <c r="K436" s="275">
        <f t="shared" si="61"/>
        <v>40.874724025716333</v>
      </c>
      <c r="L436" s="275">
        <f t="shared" si="62"/>
        <v>40.874724025716333</v>
      </c>
      <c r="N436" s="334">
        <v>39.302619255496474</v>
      </c>
      <c r="O436" s="332">
        <f t="shared" si="63"/>
        <v>40.874724025716333</v>
      </c>
      <c r="P436" s="360"/>
      <c r="Q436" s="360"/>
    </row>
    <row r="437" spans="2:18" s="8" customFormat="1" ht="16.2" customHeight="1">
      <c r="B437" s="300">
        <v>914120110</v>
      </c>
      <c r="C437" s="308" t="s">
        <v>2557</v>
      </c>
      <c r="D437" s="294" t="s">
        <v>92</v>
      </c>
      <c r="E437" s="294" t="s">
        <v>13</v>
      </c>
      <c r="F437" s="295">
        <v>6</v>
      </c>
      <c r="G437" s="293" t="s">
        <v>7</v>
      </c>
      <c r="H437" s="293">
        <v>5.8</v>
      </c>
      <c r="I437" s="293">
        <f t="shared" si="64"/>
        <v>7.0473662113304023</v>
      </c>
      <c r="J437" s="293">
        <v>40.874724025716333</v>
      </c>
      <c r="K437" s="275">
        <f t="shared" si="61"/>
        <v>40.874724025716333</v>
      </c>
      <c r="L437" s="275">
        <f t="shared" si="62"/>
        <v>40.874724025716333</v>
      </c>
      <c r="N437" s="334">
        <v>39.302619255496474</v>
      </c>
      <c r="O437" s="332">
        <f t="shared" si="63"/>
        <v>40.874724025716333</v>
      </c>
      <c r="P437" s="360"/>
      <c r="Q437" s="360"/>
    </row>
    <row r="438" spans="2:18" s="8" customFormat="1" ht="16.2" customHeight="1">
      <c r="B438" s="300">
        <v>914120140</v>
      </c>
      <c r="C438" s="308" t="s">
        <v>2557</v>
      </c>
      <c r="D438" s="294" t="s">
        <v>92</v>
      </c>
      <c r="E438" s="294" t="s">
        <v>0</v>
      </c>
      <c r="F438" s="295">
        <v>6</v>
      </c>
      <c r="G438" s="293" t="s">
        <v>7</v>
      </c>
      <c r="H438" s="293">
        <v>5.8</v>
      </c>
      <c r="I438" s="293">
        <f t="shared" si="64"/>
        <v>7.5756534262434645</v>
      </c>
      <c r="J438" s="293">
        <v>43.938789872212091</v>
      </c>
      <c r="K438" s="275">
        <f t="shared" si="61"/>
        <v>43.938789872212091</v>
      </c>
      <c r="L438" s="275">
        <f t="shared" si="62"/>
        <v>43.938789872212091</v>
      </c>
      <c r="N438" s="334">
        <v>42.248836415588549</v>
      </c>
      <c r="O438" s="332">
        <f t="shared" si="63"/>
        <v>43.938789872212091</v>
      </c>
      <c r="P438" s="360"/>
      <c r="Q438" s="360"/>
    </row>
    <row r="439" spans="2:18" s="8" customFormat="1" ht="16.2" customHeight="1">
      <c r="B439" s="300">
        <v>914120070</v>
      </c>
      <c r="C439" s="308" t="s">
        <v>2557</v>
      </c>
      <c r="D439" s="294" t="s">
        <v>92</v>
      </c>
      <c r="E439" s="294" t="s">
        <v>2539</v>
      </c>
      <c r="F439" s="295">
        <v>6</v>
      </c>
      <c r="G439" s="293" t="s">
        <v>7</v>
      </c>
      <c r="H439" s="293">
        <v>5.8</v>
      </c>
      <c r="I439" s="293">
        <f t="shared" si="64"/>
        <v>7.1447850851069559</v>
      </c>
      <c r="J439" s="355">
        <v>41.439753493620344</v>
      </c>
      <c r="K439" s="275">
        <f t="shared" si="61"/>
        <v>41.439753493620344</v>
      </c>
      <c r="L439" s="275">
        <f t="shared" si="62"/>
        <v>41.439753493620344</v>
      </c>
      <c r="N439" s="334">
        <v>41.793400269862694</v>
      </c>
      <c r="O439" s="332">
        <f t="shared" si="63"/>
        <v>43.465136280657205</v>
      </c>
      <c r="P439" s="360"/>
      <c r="Q439" s="360"/>
    </row>
    <row r="440" spans="2:18" s="8" customFormat="1" ht="16.2" customHeight="1">
      <c r="B440" s="300">
        <v>914120410</v>
      </c>
      <c r="C440" s="308" t="s">
        <v>2557</v>
      </c>
      <c r="D440" s="294" t="s">
        <v>92</v>
      </c>
      <c r="E440" s="294" t="s">
        <v>2540</v>
      </c>
      <c r="F440" s="295">
        <v>6</v>
      </c>
      <c r="G440" s="293" t="s">
        <v>7</v>
      </c>
      <c r="H440" s="293">
        <v>5.8</v>
      </c>
      <c r="I440" s="293">
        <f t="shared" si="64"/>
        <v>8.6271709029999641</v>
      </c>
      <c r="J440" s="293">
        <v>50.037591237399795</v>
      </c>
      <c r="K440" s="275">
        <f t="shared" si="61"/>
        <v>50.037591237399795</v>
      </c>
      <c r="L440" s="275">
        <f t="shared" si="62"/>
        <v>50.037591237399795</v>
      </c>
      <c r="N440" s="334">
        <v>48.113068497499803</v>
      </c>
      <c r="O440" s="332">
        <f t="shared" si="63"/>
        <v>50.037591237399795</v>
      </c>
      <c r="P440" s="360"/>
      <c r="Q440" s="360"/>
    </row>
    <row r="441" spans="2:18" s="8" customFormat="1" ht="16.2" customHeight="1">
      <c r="B441" s="300">
        <v>914120270</v>
      </c>
      <c r="C441" s="308" t="s">
        <v>2557</v>
      </c>
      <c r="D441" s="294" t="s">
        <v>92</v>
      </c>
      <c r="E441" s="294" t="s">
        <v>83</v>
      </c>
      <c r="F441" s="295">
        <v>6</v>
      </c>
      <c r="G441" s="293" t="s">
        <v>7</v>
      </c>
      <c r="H441" s="293">
        <v>5.8</v>
      </c>
      <c r="I441" s="293">
        <f t="shared" si="64"/>
        <v>7.5756534262434645</v>
      </c>
      <c r="J441" s="293">
        <v>43.938789872212091</v>
      </c>
      <c r="K441" s="275">
        <f t="shared" si="61"/>
        <v>43.938789872212091</v>
      </c>
      <c r="L441" s="275">
        <f t="shared" si="62"/>
        <v>43.938789872212091</v>
      </c>
      <c r="N441" s="334">
        <v>42.248836415588549</v>
      </c>
      <c r="O441" s="332">
        <f t="shared" si="63"/>
        <v>43.938789872212091</v>
      </c>
      <c r="P441" s="360"/>
      <c r="Q441" s="360"/>
    </row>
    <row r="442" spans="2:18" s="8" customFormat="1" ht="16.2" customHeight="1">
      <c r="B442" s="300">
        <v>914120370</v>
      </c>
      <c r="C442" s="308" t="s">
        <v>2557</v>
      </c>
      <c r="D442" s="294" t="s">
        <v>92</v>
      </c>
      <c r="E442" s="294" t="s">
        <v>361</v>
      </c>
      <c r="F442" s="295">
        <v>6</v>
      </c>
      <c r="G442" s="293" t="s">
        <v>7</v>
      </c>
      <c r="H442" s="293">
        <v>5.8</v>
      </c>
      <c r="I442" s="293">
        <f t="shared" si="64"/>
        <v>8.439561530608616</v>
      </c>
      <c r="J442" s="293">
        <v>48.949456877529968</v>
      </c>
      <c r="K442" s="275">
        <f t="shared" si="61"/>
        <v>48.949456877529968</v>
      </c>
      <c r="L442" s="275">
        <f t="shared" si="62"/>
        <v>48.949456877529968</v>
      </c>
      <c r="N442" s="334">
        <v>47.066785459163427</v>
      </c>
      <c r="O442" s="332">
        <f t="shared" si="63"/>
        <v>48.949456877529968</v>
      </c>
      <c r="P442" s="360"/>
      <c r="Q442" s="360"/>
    </row>
    <row r="443" spans="2:18" s="8" customFormat="1" ht="16.2" customHeight="1">
      <c r="B443" s="300">
        <v>914120360</v>
      </c>
      <c r="C443" s="308" t="s">
        <v>2557</v>
      </c>
      <c r="D443" s="294" t="s">
        <v>92</v>
      </c>
      <c r="E443" s="294" t="s">
        <v>2574</v>
      </c>
      <c r="F443" s="295">
        <v>6</v>
      </c>
      <c r="G443" s="293" t="s">
        <v>7</v>
      </c>
      <c r="H443" s="293">
        <v>5.8</v>
      </c>
      <c r="I443" s="293">
        <f t="shared" si="64"/>
        <v>8.439561530608616</v>
      </c>
      <c r="J443" s="293">
        <v>48.949456877529968</v>
      </c>
      <c r="K443" s="275">
        <f t="shared" si="61"/>
        <v>48.949456877529968</v>
      </c>
      <c r="L443" s="275">
        <f t="shared" si="62"/>
        <v>48.949456877529968</v>
      </c>
      <c r="N443" s="334">
        <v>47.066785459163427</v>
      </c>
      <c r="O443" s="332">
        <f t="shared" si="63"/>
        <v>48.949456877529968</v>
      </c>
      <c r="P443" s="360"/>
      <c r="Q443" s="360"/>
    </row>
    <row r="444" spans="2:18" s="8" customFormat="1" ht="16.2" customHeight="1">
      <c r="B444" s="300">
        <v>914120390</v>
      </c>
      <c r="C444" s="308" t="s">
        <v>2557</v>
      </c>
      <c r="D444" s="294" t="s">
        <v>92</v>
      </c>
      <c r="E444" s="294" t="s">
        <v>2503</v>
      </c>
      <c r="F444" s="295">
        <v>6</v>
      </c>
      <c r="G444" s="293" t="s">
        <v>7</v>
      </c>
      <c r="H444" s="293">
        <v>5.8</v>
      </c>
      <c r="I444" s="293">
        <f t="shared" si="64"/>
        <v>7.5756534262434645</v>
      </c>
      <c r="J444" s="293">
        <v>43.938789872212091</v>
      </c>
      <c r="K444" s="275">
        <f t="shared" si="61"/>
        <v>43.938789872212091</v>
      </c>
      <c r="L444" s="275">
        <f t="shared" si="62"/>
        <v>43.938789872212091</v>
      </c>
      <c r="N444" s="334">
        <v>42.248836415588549</v>
      </c>
      <c r="O444" s="332">
        <f t="shared" si="63"/>
        <v>43.938789872212091</v>
      </c>
      <c r="P444" s="360"/>
      <c r="Q444" s="360"/>
    </row>
    <row r="445" spans="2:18" s="8" customFormat="1" ht="16.2" customHeight="1">
      <c r="B445" s="300">
        <v>914120240</v>
      </c>
      <c r="C445" s="308" t="s">
        <v>2557</v>
      </c>
      <c r="D445" s="294" t="s">
        <v>92</v>
      </c>
      <c r="E445" s="294" t="s">
        <v>2506</v>
      </c>
      <c r="F445" s="295">
        <v>6</v>
      </c>
      <c r="G445" s="293" t="s">
        <v>7</v>
      </c>
      <c r="H445" s="293">
        <v>5.8</v>
      </c>
      <c r="I445" s="293">
        <f t="shared" si="64"/>
        <v>8.439561530608616</v>
      </c>
      <c r="J445" s="293">
        <v>48.949456877529968</v>
      </c>
      <c r="K445" s="275">
        <f t="shared" si="61"/>
        <v>48.949456877529968</v>
      </c>
      <c r="L445" s="275">
        <f t="shared" si="62"/>
        <v>48.949456877529968</v>
      </c>
      <c r="N445" s="334">
        <v>47.066785459163427</v>
      </c>
      <c r="O445" s="332">
        <f t="shared" si="63"/>
        <v>48.949456877529968</v>
      </c>
      <c r="P445" s="360"/>
      <c r="Q445" s="360"/>
    </row>
    <row r="446" spans="2:18" s="8" customFormat="1" ht="16.2" customHeight="1">
      <c r="B446" s="300">
        <v>914120180</v>
      </c>
      <c r="C446" s="308" t="s">
        <v>2557</v>
      </c>
      <c r="D446" s="294" t="s">
        <v>92</v>
      </c>
      <c r="E446" s="294" t="s">
        <v>287</v>
      </c>
      <c r="F446" s="295">
        <v>6</v>
      </c>
      <c r="G446" s="293" t="s">
        <v>7</v>
      </c>
      <c r="H446" s="293">
        <v>5.8</v>
      </c>
      <c r="I446" s="293">
        <f t="shared" si="64"/>
        <v>7.2207752559793352</v>
      </c>
      <c r="J446" s="293">
        <v>41.880496484680144</v>
      </c>
      <c r="K446" s="275">
        <f t="shared" si="61"/>
        <v>41.880496484680144</v>
      </c>
      <c r="L446" s="275">
        <f t="shared" si="62"/>
        <v>41.880496484680144</v>
      </c>
      <c r="N446" s="334">
        <v>42.248836415588549</v>
      </c>
      <c r="O446" s="332">
        <f t="shared" si="63"/>
        <v>43.938789872212091</v>
      </c>
      <c r="P446" s="360"/>
      <c r="Q446" s="360"/>
      <c r="R446" s="353"/>
    </row>
    <row r="447" spans="2:18" s="8" customFormat="1" ht="16.2" customHeight="1">
      <c r="B447" s="300">
        <v>914121520</v>
      </c>
      <c r="C447" s="308" t="s">
        <v>2557</v>
      </c>
      <c r="D447" s="294"/>
      <c r="E447" s="294" t="s">
        <v>2767</v>
      </c>
      <c r="F447" s="295">
        <v>6</v>
      </c>
      <c r="G447" s="293" t="s">
        <v>7</v>
      </c>
      <c r="H447" s="293">
        <v>5.8</v>
      </c>
      <c r="I447" s="293" t="e">
        <f t="shared" si="64"/>
        <v>#N/A</v>
      </c>
      <c r="J447" s="293" t="e">
        <v>#N/A</v>
      </c>
      <c r="K447" s="275" t="e">
        <f t="shared" si="61"/>
        <v>#N/A</v>
      </c>
      <c r="L447" s="275" t="e">
        <f t="shared" si="62"/>
        <v>#N/A</v>
      </c>
      <c r="N447" s="334" t="e">
        <v>#N/A</v>
      </c>
      <c r="O447" s="332" t="e">
        <f t="shared" si="63"/>
        <v>#N/A</v>
      </c>
      <c r="P447" s="360"/>
      <c r="Q447" s="360"/>
    </row>
    <row r="448" spans="2:18" s="8" customFormat="1" ht="16.2" customHeight="1">
      <c r="B448" s="300">
        <v>914131000</v>
      </c>
      <c r="C448" s="308" t="s">
        <v>2547</v>
      </c>
      <c r="D448" s="294" t="s">
        <v>4</v>
      </c>
      <c r="E448" s="294" t="s">
        <v>79</v>
      </c>
      <c r="F448" s="295">
        <v>4</v>
      </c>
      <c r="G448" s="293" t="s">
        <v>7</v>
      </c>
      <c r="H448" s="293">
        <v>5.8</v>
      </c>
      <c r="I448" s="293">
        <f t="shared" si="64"/>
        <v>3.6587145120986619</v>
      </c>
      <c r="J448" s="293">
        <v>21.220544170172239</v>
      </c>
      <c r="K448" s="275">
        <f t="shared" si="61"/>
        <v>21.220544170172239</v>
      </c>
      <c r="L448" s="275">
        <f t="shared" si="62"/>
        <v>21.220544170172239</v>
      </c>
      <c r="N448" s="334">
        <v>20.404369394396383</v>
      </c>
      <c r="O448" s="332">
        <f t="shared" si="63"/>
        <v>21.220544170172239</v>
      </c>
      <c r="P448" s="360"/>
      <c r="Q448" s="360"/>
    </row>
    <row r="449" spans="2:18" s="8" customFormat="1" ht="16.2" customHeight="1">
      <c r="B449" s="300">
        <v>914132000</v>
      </c>
      <c r="C449" s="308" t="s">
        <v>2547</v>
      </c>
      <c r="D449" s="294" t="s">
        <v>1</v>
      </c>
      <c r="E449" s="294" t="s">
        <v>79</v>
      </c>
      <c r="F449" s="295">
        <v>4</v>
      </c>
      <c r="G449" s="293" t="s">
        <v>7</v>
      </c>
      <c r="H449" s="293">
        <v>5.8</v>
      </c>
      <c r="I449" s="293" t="e">
        <f t="shared" si="64"/>
        <v>#N/A</v>
      </c>
      <c r="J449" s="293" t="e">
        <v>#N/A</v>
      </c>
      <c r="K449" s="275" t="e">
        <f t="shared" si="61"/>
        <v>#N/A</v>
      </c>
      <c r="L449" s="275" t="e">
        <f t="shared" si="62"/>
        <v>#N/A</v>
      </c>
      <c r="N449" s="334" t="e">
        <v>#N/A</v>
      </c>
      <c r="O449" s="332" t="e">
        <f t="shared" si="63"/>
        <v>#N/A</v>
      </c>
      <c r="P449" s="360"/>
      <c r="Q449" s="360"/>
    </row>
    <row r="450" spans="2:18" s="8" customFormat="1" ht="16.2" customHeight="1">
      <c r="B450" s="300">
        <v>914130010</v>
      </c>
      <c r="C450" s="308" t="s">
        <v>2547</v>
      </c>
      <c r="D450" s="294" t="s">
        <v>92</v>
      </c>
      <c r="E450" s="294" t="s">
        <v>2</v>
      </c>
      <c r="F450" s="295">
        <v>4</v>
      </c>
      <c r="G450" s="293" t="s">
        <v>7</v>
      </c>
      <c r="H450" s="293">
        <v>5.8</v>
      </c>
      <c r="I450" s="293">
        <f t="shared" si="64"/>
        <v>7.1436186780012649</v>
      </c>
      <c r="J450" s="293">
        <v>41.432988332407334</v>
      </c>
      <c r="K450" s="275">
        <f t="shared" ref="K450:K506" si="65">J450</f>
        <v>41.432988332407334</v>
      </c>
      <c r="L450" s="275">
        <f t="shared" ref="L450:L506" si="66">+J450-K450*$B$2</f>
        <v>41.432988332407334</v>
      </c>
      <c r="N450" s="334">
        <v>39.83941185808397</v>
      </c>
      <c r="O450" s="332">
        <f t="shared" si="63"/>
        <v>41.432988332407334</v>
      </c>
      <c r="P450" s="360"/>
      <c r="Q450" s="360"/>
    </row>
    <row r="451" spans="2:18" s="8" customFormat="1" ht="16.2" customHeight="1">
      <c r="B451" s="300">
        <v>914130280</v>
      </c>
      <c r="C451" s="308" t="s">
        <v>2547</v>
      </c>
      <c r="D451" s="294" t="s">
        <v>92</v>
      </c>
      <c r="E451" s="294" t="s">
        <v>3115</v>
      </c>
      <c r="F451" s="295">
        <v>4</v>
      </c>
      <c r="G451" s="293" t="s">
        <v>7</v>
      </c>
      <c r="H451" s="293">
        <v>5.8</v>
      </c>
      <c r="I451" s="293">
        <f t="shared" si="64"/>
        <v>7.6603394577018973</v>
      </c>
      <c r="J451" s="293">
        <v>44.429968854671003</v>
      </c>
      <c r="K451" s="275">
        <f t="shared" si="65"/>
        <v>44.429968854671003</v>
      </c>
      <c r="L451" s="275">
        <f t="shared" si="66"/>
        <v>44.429968854671003</v>
      </c>
      <c r="N451" s="334">
        <v>42.721123898722119</v>
      </c>
      <c r="O451" s="332">
        <f t="shared" ref="O451:O507" si="67">N451*1.04</f>
        <v>44.429968854671003</v>
      </c>
      <c r="P451" s="360"/>
      <c r="Q451" s="360"/>
    </row>
    <row r="452" spans="2:18" s="8" customFormat="1" ht="16.2" customHeight="1">
      <c r="B452" s="300">
        <v>914130090</v>
      </c>
      <c r="C452" s="308" t="s">
        <v>2547</v>
      </c>
      <c r="D452" s="294" t="s">
        <v>92</v>
      </c>
      <c r="E452" s="294" t="s">
        <v>10</v>
      </c>
      <c r="F452" s="295">
        <v>4</v>
      </c>
      <c r="G452" s="293" t="s">
        <v>7</v>
      </c>
      <c r="H452" s="293">
        <v>5.8</v>
      </c>
      <c r="I452" s="293">
        <f t="shared" si="64"/>
        <v>7.6603394577018973</v>
      </c>
      <c r="J452" s="293">
        <v>44.429968854671003</v>
      </c>
      <c r="K452" s="275">
        <f t="shared" si="65"/>
        <v>44.429968854671003</v>
      </c>
      <c r="L452" s="275">
        <f t="shared" si="66"/>
        <v>44.429968854671003</v>
      </c>
      <c r="N452" s="334">
        <v>42.721123898722119</v>
      </c>
      <c r="O452" s="332">
        <f t="shared" si="67"/>
        <v>44.429968854671003</v>
      </c>
      <c r="P452" s="360"/>
      <c r="Q452" s="360"/>
    </row>
    <row r="453" spans="2:18" s="8" customFormat="1" ht="16.2" customHeight="1">
      <c r="B453" s="300">
        <v>914130100</v>
      </c>
      <c r="C453" s="308" t="s">
        <v>2547</v>
      </c>
      <c r="D453" s="294" t="s">
        <v>92</v>
      </c>
      <c r="E453" s="294" t="s">
        <v>14</v>
      </c>
      <c r="F453" s="295">
        <v>4</v>
      </c>
      <c r="G453" s="293" t="s">
        <v>7</v>
      </c>
      <c r="H453" s="293">
        <v>5.8</v>
      </c>
      <c r="I453" s="293">
        <f t="shared" si="64"/>
        <v>7.1436186780012649</v>
      </c>
      <c r="J453" s="293">
        <v>41.432988332407334</v>
      </c>
      <c r="K453" s="275">
        <f t="shared" si="65"/>
        <v>41.432988332407334</v>
      </c>
      <c r="L453" s="275">
        <f t="shared" si="66"/>
        <v>41.432988332407334</v>
      </c>
      <c r="N453" s="334">
        <v>39.83941185808397</v>
      </c>
      <c r="O453" s="332">
        <f t="shared" si="67"/>
        <v>41.432988332407334</v>
      </c>
      <c r="P453" s="360"/>
      <c r="Q453" s="360"/>
    </row>
    <row r="454" spans="2:18" s="8" customFormat="1" ht="16.2" customHeight="1">
      <c r="B454" s="300">
        <v>914130110</v>
      </c>
      <c r="C454" s="308" t="s">
        <v>2547</v>
      </c>
      <c r="D454" s="294" t="s">
        <v>92</v>
      </c>
      <c r="E454" s="294" t="s">
        <v>13</v>
      </c>
      <c r="F454" s="295">
        <v>4</v>
      </c>
      <c r="G454" s="293" t="s">
        <v>7</v>
      </c>
      <c r="H454" s="293">
        <v>5.8</v>
      </c>
      <c r="I454" s="293">
        <f t="shared" si="64"/>
        <v>7.1436186780012649</v>
      </c>
      <c r="J454" s="293">
        <v>41.432988332407334</v>
      </c>
      <c r="K454" s="275">
        <f t="shared" si="65"/>
        <v>41.432988332407334</v>
      </c>
      <c r="L454" s="275">
        <f t="shared" si="66"/>
        <v>41.432988332407334</v>
      </c>
      <c r="N454" s="334">
        <v>39.83941185808397</v>
      </c>
      <c r="O454" s="332">
        <f t="shared" si="67"/>
        <v>41.432988332407334</v>
      </c>
      <c r="P454" s="360"/>
      <c r="Q454" s="360"/>
    </row>
    <row r="455" spans="2:18" s="8" customFormat="1" ht="16.2" customHeight="1">
      <c r="B455" s="300">
        <v>914130140</v>
      </c>
      <c r="C455" s="308" t="s">
        <v>2547</v>
      </c>
      <c r="D455" s="294" t="s">
        <v>92</v>
      </c>
      <c r="E455" s="294" t="s">
        <v>0</v>
      </c>
      <c r="F455" s="295">
        <v>4</v>
      </c>
      <c r="G455" s="293" t="s">
        <v>7</v>
      </c>
      <c r="H455" s="293">
        <v>5.8</v>
      </c>
      <c r="I455" s="293">
        <f t="shared" si="64"/>
        <v>7.6603394577018973</v>
      </c>
      <c r="J455" s="293">
        <v>44.429968854671003</v>
      </c>
      <c r="K455" s="275">
        <f t="shared" si="65"/>
        <v>44.429968854671003</v>
      </c>
      <c r="L455" s="275">
        <f t="shared" si="66"/>
        <v>44.429968854671003</v>
      </c>
      <c r="N455" s="334">
        <v>42.721123898722119</v>
      </c>
      <c r="O455" s="332">
        <f t="shared" si="67"/>
        <v>44.429968854671003</v>
      </c>
      <c r="P455" s="360"/>
      <c r="Q455" s="360"/>
    </row>
    <row r="456" spans="2:18" s="8" customFormat="1" ht="16.2" customHeight="1">
      <c r="B456" s="300">
        <v>914130070</v>
      </c>
      <c r="C456" s="308" t="s">
        <v>2547</v>
      </c>
      <c r="D456" s="294" t="s">
        <v>92</v>
      </c>
      <c r="E456" s="294" t="s">
        <v>2539</v>
      </c>
      <c r="F456" s="295">
        <v>4</v>
      </c>
      <c r="G456" s="293" t="s">
        <v>7</v>
      </c>
      <c r="H456" s="293">
        <v>5.8</v>
      </c>
      <c r="I456" s="293">
        <f t="shared" si="64"/>
        <v>7.1785974038412625</v>
      </c>
      <c r="J456" s="355">
        <v>41.635864942279319</v>
      </c>
      <c r="K456" s="275">
        <f t="shared" si="65"/>
        <v>41.635864942279319</v>
      </c>
      <c r="L456" s="275">
        <f t="shared" si="66"/>
        <v>41.635864942279319</v>
      </c>
      <c r="N456" s="334">
        <v>42.275655210731017</v>
      </c>
      <c r="O456" s="332">
        <f t="shared" si="67"/>
        <v>43.96668141916026</v>
      </c>
      <c r="P456" s="360"/>
      <c r="Q456" s="360"/>
    </row>
    <row r="457" spans="2:18" s="8" customFormat="1" ht="16.2" customHeight="1">
      <c r="B457" s="300">
        <v>914130410</v>
      </c>
      <c r="C457" s="308" t="s">
        <v>2547</v>
      </c>
      <c r="D457" s="294" t="s">
        <v>92</v>
      </c>
      <c r="E457" s="294" t="s">
        <v>2540</v>
      </c>
      <c r="F457" s="295">
        <v>4</v>
      </c>
      <c r="G457" s="293" t="s">
        <v>7</v>
      </c>
      <c r="H457" s="293">
        <v>5.8</v>
      </c>
      <c r="I457" s="293">
        <f t="shared" si="64"/>
        <v>8.6888316587797068</v>
      </c>
      <c r="J457" s="293">
        <v>50.395223620922302</v>
      </c>
      <c r="K457" s="275">
        <f t="shared" si="65"/>
        <v>50.395223620922302</v>
      </c>
      <c r="L457" s="275">
        <f t="shared" si="66"/>
        <v>50.395223620922302</v>
      </c>
      <c r="N457" s="334">
        <v>48.456945789348367</v>
      </c>
      <c r="O457" s="332">
        <f t="shared" si="67"/>
        <v>50.395223620922302</v>
      </c>
      <c r="P457" s="360"/>
      <c r="Q457" s="360"/>
    </row>
    <row r="458" spans="2:18" s="8" customFormat="1" ht="16.2" customHeight="1">
      <c r="B458" s="300">
        <v>914130270</v>
      </c>
      <c r="C458" s="308" t="s">
        <v>2547</v>
      </c>
      <c r="D458" s="294" t="s">
        <v>92</v>
      </c>
      <c r="E458" s="294" t="s">
        <v>83</v>
      </c>
      <c r="F458" s="295">
        <v>4</v>
      </c>
      <c r="G458" s="293" t="s">
        <v>7</v>
      </c>
      <c r="H458" s="293">
        <v>5.8</v>
      </c>
      <c r="I458" s="293">
        <f t="shared" si="64"/>
        <v>7.6603394577018973</v>
      </c>
      <c r="J458" s="293">
        <v>44.429968854671003</v>
      </c>
      <c r="K458" s="275">
        <f t="shared" si="65"/>
        <v>44.429968854671003</v>
      </c>
      <c r="L458" s="275">
        <f t="shared" si="66"/>
        <v>44.429968854671003</v>
      </c>
      <c r="N458" s="334">
        <v>42.721123898722119</v>
      </c>
      <c r="O458" s="332">
        <f t="shared" si="67"/>
        <v>44.429968854671003</v>
      </c>
      <c r="P458" s="360"/>
      <c r="Q458" s="360"/>
    </row>
    <row r="459" spans="2:18" s="8" customFormat="1" ht="16.2" customHeight="1">
      <c r="B459" s="300">
        <v>914130370</v>
      </c>
      <c r="C459" s="308" t="s">
        <v>2761</v>
      </c>
      <c r="D459" s="294" t="s">
        <v>92</v>
      </c>
      <c r="E459" s="294" t="s">
        <v>361</v>
      </c>
      <c r="F459" s="295">
        <v>4</v>
      </c>
      <c r="G459" s="293" t="s">
        <v>7</v>
      </c>
      <c r="H459" s="293">
        <v>5.8</v>
      </c>
      <c r="I459" s="293">
        <f t="shared" ref="I459:I517" si="68">J459/H459</f>
        <v>8.5053288192002121</v>
      </c>
      <c r="J459" s="293">
        <v>49.330907151361231</v>
      </c>
      <c r="K459" s="275">
        <f t="shared" si="65"/>
        <v>49.330907151361231</v>
      </c>
      <c r="L459" s="275">
        <f t="shared" si="66"/>
        <v>49.330907151361231</v>
      </c>
      <c r="N459" s="334">
        <v>47.433564568616568</v>
      </c>
      <c r="O459" s="332">
        <f t="shared" si="67"/>
        <v>49.330907151361231</v>
      </c>
      <c r="P459" s="360"/>
      <c r="Q459" s="360"/>
    </row>
    <row r="460" spans="2:18" s="8" customFormat="1" ht="16.2" customHeight="1">
      <c r="B460" s="300">
        <v>914130360</v>
      </c>
      <c r="C460" s="308" t="s">
        <v>2547</v>
      </c>
      <c r="D460" s="294" t="s">
        <v>92</v>
      </c>
      <c r="E460" s="294" t="s">
        <v>2574</v>
      </c>
      <c r="F460" s="295">
        <v>4</v>
      </c>
      <c r="G460" s="293" t="s">
        <v>7</v>
      </c>
      <c r="H460" s="293">
        <v>5.8</v>
      </c>
      <c r="I460" s="293">
        <f t="shared" si="68"/>
        <v>8.5053288192002121</v>
      </c>
      <c r="J460" s="293">
        <v>49.330907151361231</v>
      </c>
      <c r="K460" s="275">
        <f t="shared" si="65"/>
        <v>49.330907151361231</v>
      </c>
      <c r="L460" s="275">
        <f t="shared" si="66"/>
        <v>49.330907151361231</v>
      </c>
      <c r="N460" s="334">
        <v>47.433564568616568</v>
      </c>
      <c r="O460" s="332">
        <f t="shared" si="67"/>
        <v>49.330907151361231</v>
      </c>
      <c r="P460" s="360"/>
      <c r="Q460" s="360"/>
    </row>
    <row r="461" spans="2:18" s="8" customFormat="1" ht="16.2" customHeight="1">
      <c r="B461" s="300">
        <v>914130390</v>
      </c>
      <c r="C461" s="308" t="s">
        <v>2547</v>
      </c>
      <c r="D461" s="294" t="s">
        <v>92</v>
      </c>
      <c r="E461" s="294" t="s">
        <v>2503</v>
      </c>
      <c r="F461" s="295">
        <v>4</v>
      </c>
      <c r="G461" s="293" t="s">
        <v>7</v>
      </c>
      <c r="H461" s="293">
        <v>5.8</v>
      </c>
      <c r="I461" s="293">
        <f t="shared" si="68"/>
        <v>7.6603394577018973</v>
      </c>
      <c r="J461" s="293">
        <v>44.429968854671003</v>
      </c>
      <c r="K461" s="275">
        <f t="shared" si="65"/>
        <v>44.429968854671003</v>
      </c>
      <c r="L461" s="275">
        <f t="shared" si="66"/>
        <v>44.429968854671003</v>
      </c>
      <c r="N461" s="334">
        <v>42.721123898722119</v>
      </c>
      <c r="O461" s="332">
        <f t="shared" si="67"/>
        <v>44.429968854671003</v>
      </c>
      <c r="P461" s="360"/>
      <c r="Q461" s="360"/>
    </row>
    <row r="462" spans="2:18" s="8" customFormat="1" ht="16.2" customHeight="1">
      <c r="B462" s="300">
        <v>914130240</v>
      </c>
      <c r="C462" s="308" t="s">
        <v>2547</v>
      </c>
      <c r="D462" s="294" t="s">
        <v>92</v>
      </c>
      <c r="E462" s="294" t="s">
        <v>2506</v>
      </c>
      <c r="F462" s="295">
        <v>4</v>
      </c>
      <c r="G462" s="293" t="s">
        <v>7</v>
      </c>
      <c r="H462" s="293">
        <v>5.8</v>
      </c>
      <c r="I462" s="293">
        <f t="shared" si="68"/>
        <v>8.5053288192002121</v>
      </c>
      <c r="J462" s="293">
        <v>49.330907151361231</v>
      </c>
      <c r="K462" s="275">
        <f t="shared" si="65"/>
        <v>49.330907151361231</v>
      </c>
      <c r="L462" s="275">
        <f t="shared" si="66"/>
        <v>49.330907151361231</v>
      </c>
      <c r="N462" s="334">
        <v>47.433564568616568</v>
      </c>
      <c r="O462" s="332">
        <f t="shared" si="67"/>
        <v>49.330907151361231</v>
      </c>
      <c r="P462" s="360"/>
      <c r="Q462" s="360"/>
    </row>
    <row r="463" spans="2:18" s="8" customFormat="1" ht="16.2" customHeight="1">
      <c r="B463" s="300">
        <v>914130180</v>
      </c>
      <c r="C463" s="308" t="s">
        <v>2547</v>
      </c>
      <c r="D463" s="294" t="s">
        <v>92</v>
      </c>
      <c r="E463" s="294" t="s">
        <v>287</v>
      </c>
      <c r="F463" s="295">
        <v>4</v>
      </c>
      <c r="G463" s="293" t="s">
        <v>7</v>
      </c>
      <c r="H463" s="293">
        <v>5.8</v>
      </c>
      <c r="I463" s="293">
        <f t="shared" si="68"/>
        <v>7.2529234471385085</v>
      </c>
      <c r="J463" s="293">
        <v>42.066955993403347</v>
      </c>
      <c r="K463" s="275">
        <f t="shared" si="65"/>
        <v>42.066955993403347</v>
      </c>
      <c r="L463" s="275">
        <f t="shared" si="66"/>
        <v>42.066955993403347</v>
      </c>
      <c r="N463" s="334">
        <v>42.721123898722119</v>
      </c>
      <c r="O463" s="332">
        <f t="shared" si="67"/>
        <v>44.429968854671003</v>
      </c>
      <c r="P463" s="360"/>
      <c r="Q463" s="360"/>
      <c r="R463" s="353"/>
    </row>
    <row r="464" spans="2:18" s="8" customFormat="1" ht="16.2" customHeight="1">
      <c r="B464" s="300">
        <v>914131520</v>
      </c>
      <c r="C464" s="308" t="s">
        <v>2547</v>
      </c>
      <c r="D464" s="294"/>
      <c r="E464" s="294" t="s">
        <v>2767</v>
      </c>
      <c r="F464" s="295">
        <v>4</v>
      </c>
      <c r="G464" s="293" t="s">
        <v>7</v>
      </c>
      <c r="H464" s="293">
        <v>5.8</v>
      </c>
      <c r="I464" s="293" t="e">
        <f t="shared" si="68"/>
        <v>#N/A</v>
      </c>
      <c r="J464" s="293" t="e">
        <v>#N/A</v>
      </c>
      <c r="K464" s="275" t="e">
        <f t="shared" si="65"/>
        <v>#N/A</v>
      </c>
      <c r="L464" s="275" t="e">
        <f t="shared" si="66"/>
        <v>#N/A</v>
      </c>
      <c r="N464" s="334" t="e">
        <v>#N/A</v>
      </c>
      <c r="O464" s="332" t="e">
        <f t="shared" si="67"/>
        <v>#N/A</v>
      </c>
      <c r="P464" s="360"/>
      <c r="Q464" s="360"/>
    </row>
    <row r="465" spans="2:18" s="8" customFormat="1" ht="16.2" customHeight="1">
      <c r="B465" s="300">
        <v>914151000</v>
      </c>
      <c r="C465" s="308" t="s">
        <v>2546</v>
      </c>
      <c r="D465" s="294" t="s">
        <v>4</v>
      </c>
      <c r="E465" s="294" t="s">
        <v>79</v>
      </c>
      <c r="F465" s="295">
        <v>4</v>
      </c>
      <c r="G465" s="293" t="s">
        <v>7</v>
      </c>
      <c r="H465" s="293">
        <v>5.8</v>
      </c>
      <c r="I465" s="293">
        <f t="shared" si="68"/>
        <v>5.9151078438080749</v>
      </c>
      <c r="J465" s="293">
        <v>34.307625494086835</v>
      </c>
      <c r="K465" s="275">
        <f t="shared" si="65"/>
        <v>34.307625494086835</v>
      </c>
      <c r="L465" s="275">
        <f t="shared" si="66"/>
        <v>34.307625494086835</v>
      </c>
      <c r="N465" s="334">
        <v>32.988101436621953</v>
      </c>
      <c r="O465" s="332">
        <f t="shared" si="67"/>
        <v>34.307625494086835</v>
      </c>
      <c r="P465" s="360"/>
      <c r="Q465" s="360"/>
    </row>
    <row r="466" spans="2:18" s="8" customFormat="1" ht="16.2" customHeight="1">
      <c r="B466" s="300">
        <v>914152000</v>
      </c>
      <c r="C466" s="308" t="s">
        <v>2546</v>
      </c>
      <c r="D466" s="294" t="s">
        <v>1</v>
      </c>
      <c r="E466" s="294" t="s">
        <v>1</v>
      </c>
      <c r="F466" s="295">
        <v>4</v>
      </c>
      <c r="G466" s="293" t="s">
        <v>7</v>
      </c>
      <c r="H466" s="293">
        <v>5.8</v>
      </c>
      <c r="I466" s="293" t="e">
        <f t="shared" si="68"/>
        <v>#N/A</v>
      </c>
      <c r="J466" s="293" t="e">
        <v>#N/A</v>
      </c>
      <c r="K466" s="275" t="e">
        <f t="shared" si="65"/>
        <v>#N/A</v>
      </c>
      <c r="L466" s="275" t="e">
        <f t="shared" si="66"/>
        <v>#N/A</v>
      </c>
      <c r="N466" s="334" t="e">
        <v>#N/A</v>
      </c>
      <c r="O466" s="332" t="e">
        <f t="shared" si="67"/>
        <v>#N/A</v>
      </c>
      <c r="P466" s="360"/>
      <c r="Q466" s="360"/>
    </row>
    <row r="467" spans="2:18" s="8" customFormat="1" ht="16.2" customHeight="1">
      <c r="B467" s="300">
        <v>914154010</v>
      </c>
      <c r="C467" s="308" t="s">
        <v>2546</v>
      </c>
      <c r="D467" s="294" t="s">
        <v>80</v>
      </c>
      <c r="E467" s="294" t="s">
        <v>2</v>
      </c>
      <c r="F467" s="295">
        <v>4</v>
      </c>
      <c r="G467" s="293" t="s">
        <v>7</v>
      </c>
      <c r="H467" s="293">
        <v>5.8</v>
      </c>
      <c r="I467" s="293">
        <f t="shared" si="68"/>
        <v>9.8837579884555691</v>
      </c>
      <c r="J467" s="293">
        <v>57.325796333042298</v>
      </c>
      <c r="K467" s="275">
        <f t="shared" si="65"/>
        <v>57.325796333042298</v>
      </c>
      <c r="L467" s="275">
        <f t="shared" si="66"/>
        <v>57.325796333042298</v>
      </c>
      <c r="N467" s="334">
        <v>55.120958012540669</v>
      </c>
      <c r="O467" s="332">
        <f t="shared" si="67"/>
        <v>57.325796333042298</v>
      </c>
      <c r="P467" s="360"/>
      <c r="Q467" s="360"/>
    </row>
    <row r="468" spans="2:18" s="8" customFormat="1" ht="16.2" customHeight="1">
      <c r="B468" s="300">
        <v>914155280</v>
      </c>
      <c r="C468" s="308" t="s">
        <v>2546</v>
      </c>
      <c r="D468" s="294" t="s">
        <v>327</v>
      </c>
      <c r="E468" s="294" t="s">
        <v>3115</v>
      </c>
      <c r="F468" s="295">
        <v>4</v>
      </c>
      <c r="G468" s="293" t="s">
        <v>7</v>
      </c>
      <c r="H468" s="293">
        <v>5.8</v>
      </c>
      <c r="I468" s="293">
        <f t="shared" si="68"/>
        <v>10.326498413940898</v>
      </c>
      <c r="J468" s="293">
        <v>59.893690800857208</v>
      </c>
      <c r="K468" s="275">
        <f t="shared" si="65"/>
        <v>59.893690800857208</v>
      </c>
      <c r="L468" s="275">
        <f t="shared" si="66"/>
        <v>59.893690800857208</v>
      </c>
      <c r="N468" s="334">
        <v>57.590087308516544</v>
      </c>
      <c r="O468" s="332">
        <f t="shared" si="67"/>
        <v>59.893690800857208</v>
      </c>
      <c r="P468" s="360"/>
      <c r="Q468" s="360"/>
    </row>
    <row r="469" spans="2:18" s="8" customFormat="1" ht="16.2" customHeight="1">
      <c r="B469" s="300">
        <v>914153090</v>
      </c>
      <c r="C469" s="308" t="s">
        <v>2546</v>
      </c>
      <c r="D469" s="294" t="s">
        <v>17</v>
      </c>
      <c r="E469" s="294" t="s">
        <v>10</v>
      </c>
      <c r="F469" s="295">
        <v>4</v>
      </c>
      <c r="G469" s="293" t="s">
        <v>7</v>
      </c>
      <c r="H469" s="293">
        <v>5.8</v>
      </c>
      <c r="I469" s="293">
        <f t="shared" si="68"/>
        <v>10.331241549000879</v>
      </c>
      <c r="J469" s="293">
        <v>59.921200984205093</v>
      </c>
      <c r="K469" s="275">
        <f t="shared" si="65"/>
        <v>59.921200984205093</v>
      </c>
      <c r="L469" s="275">
        <f t="shared" si="66"/>
        <v>59.921200984205093</v>
      </c>
      <c r="N469" s="334">
        <v>57.616539407889512</v>
      </c>
      <c r="O469" s="332">
        <f t="shared" si="67"/>
        <v>59.921200984205093</v>
      </c>
      <c r="P469" s="360"/>
      <c r="Q469" s="360"/>
    </row>
    <row r="470" spans="2:18" s="8" customFormat="1" ht="16.2" customHeight="1">
      <c r="B470" s="300">
        <v>914154100</v>
      </c>
      <c r="C470" s="308" t="s">
        <v>2546</v>
      </c>
      <c r="D470" s="294" t="s">
        <v>80</v>
      </c>
      <c r="E470" s="294" t="s">
        <v>14</v>
      </c>
      <c r="F470" s="295">
        <v>4</v>
      </c>
      <c r="G470" s="293" t="s">
        <v>7</v>
      </c>
      <c r="H470" s="293">
        <v>5.8</v>
      </c>
      <c r="I470" s="293">
        <f t="shared" si="68"/>
        <v>9.8837579884555691</v>
      </c>
      <c r="J470" s="293">
        <v>57.325796333042298</v>
      </c>
      <c r="K470" s="275">
        <f t="shared" si="65"/>
        <v>57.325796333042298</v>
      </c>
      <c r="L470" s="275">
        <f t="shared" si="66"/>
        <v>57.325796333042298</v>
      </c>
      <c r="N470" s="334">
        <v>55.120958012540669</v>
      </c>
      <c r="O470" s="332">
        <f t="shared" si="67"/>
        <v>57.325796333042298</v>
      </c>
      <c r="P470" s="360"/>
      <c r="Q470" s="360"/>
    </row>
    <row r="471" spans="2:18" s="8" customFormat="1" ht="16.2" customHeight="1">
      <c r="B471" s="300">
        <v>914153110</v>
      </c>
      <c r="C471" s="308" t="s">
        <v>2546</v>
      </c>
      <c r="D471" s="294" t="s">
        <v>17</v>
      </c>
      <c r="E471" s="294" t="s">
        <v>13</v>
      </c>
      <c r="F471" s="295">
        <v>4</v>
      </c>
      <c r="G471" s="293" t="s">
        <v>7</v>
      </c>
      <c r="H471" s="293">
        <v>5.8</v>
      </c>
      <c r="I471" s="293">
        <f t="shared" si="68"/>
        <v>9.7263110099050021</v>
      </c>
      <c r="J471" s="293">
        <v>56.412603857449014</v>
      </c>
      <c r="K471" s="275">
        <f t="shared" si="65"/>
        <v>56.412603857449014</v>
      </c>
      <c r="L471" s="275">
        <f t="shared" si="66"/>
        <v>56.412603857449014</v>
      </c>
      <c r="N471" s="334">
        <v>54.242888324470201</v>
      </c>
      <c r="O471" s="332">
        <f t="shared" si="67"/>
        <v>56.412603857449014</v>
      </c>
      <c r="P471" s="360"/>
      <c r="Q471" s="360"/>
    </row>
    <row r="472" spans="2:18" s="8" customFormat="1" ht="16.2" customHeight="1">
      <c r="B472" s="300">
        <v>914152140</v>
      </c>
      <c r="C472" s="308" t="s">
        <v>2546</v>
      </c>
      <c r="D472" s="294" t="s">
        <v>1</v>
      </c>
      <c r="E472" s="294" t="s">
        <v>0</v>
      </c>
      <c r="F472" s="295">
        <v>4</v>
      </c>
      <c r="G472" s="293" t="s">
        <v>7</v>
      </c>
      <c r="H472" s="293">
        <v>5.8</v>
      </c>
      <c r="I472" s="293">
        <f t="shared" si="68"/>
        <v>10.719117620172375</v>
      </c>
      <c r="J472" s="293">
        <v>62.17088219699977</v>
      </c>
      <c r="K472" s="275">
        <f t="shared" si="65"/>
        <v>62.17088219699977</v>
      </c>
      <c r="L472" s="275">
        <f t="shared" si="66"/>
        <v>62.17088219699977</v>
      </c>
      <c r="N472" s="334">
        <v>59.779694420192087</v>
      </c>
      <c r="O472" s="332">
        <f t="shared" si="67"/>
        <v>62.17088219699977</v>
      </c>
      <c r="P472" s="360"/>
      <c r="Q472" s="360"/>
    </row>
    <row r="473" spans="2:18" s="8" customFormat="1" ht="16.2" customHeight="1">
      <c r="B473" s="300">
        <v>914155070</v>
      </c>
      <c r="C473" s="308" t="s">
        <v>2546</v>
      </c>
      <c r="D473" s="294" t="s">
        <v>80</v>
      </c>
      <c r="E473" s="294" t="s">
        <v>2539</v>
      </c>
      <c r="F473" s="295">
        <v>4</v>
      </c>
      <c r="G473" s="293" t="s">
        <v>7</v>
      </c>
      <c r="H473" s="293">
        <v>5.8</v>
      </c>
      <c r="I473" s="293">
        <f t="shared" si="68"/>
        <v>9.7217824123265171</v>
      </c>
      <c r="J473" s="355">
        <v>56.386337991493797</v>
      </c>
      <c r="K473" s="275">
        <f t="shared" si="65"/>
        <v>56.386337991493797</v>
      </c>
      <c r="L473" s="275">
        <f t="shared" si="66"/>
        <v>56.386337991493797</v>
      </c>
      <c r="N473" s="334">
        <v>57.068562584332092</v>
      </c>
      <c r="O473" s="332">
        <f t="shared" si="67"/>
        <v>59.351305087705377</v>
      </c>
      <c r="P473" s="360"/>
      <c r="Q473" s="360"/>
    </row>
    <row r="474" spans="2:18" s="8" customFormat="1" ht="16.2" customHeight="1">
      <c r="B474" s="300">
        <v>914155410</v>
      </c>
      <c r="C474" s="308" t="s">
        <v>2546</v>
      </c>
      <c r="D474" s="294" t="s">
        <v>80</v>
      </c>
      <c r="E474" s="294" t="s">
        <v>2540</v>
      </c>
      <c r="F474" s="295">
        <v>4</v>
      </c>
      <c r="G474" s="293" t="s">
        <v>7</v>
      </c>
      <c r="H474" s="293">
        <v>5.8</v>
      </c>
      <c r="I474" s="293">
        <f t="shared" si="68"/>
        <v>11.530561330811697</v>
      </c>
      <c r="J474" s="293">
        <v>66.877255718707843</v>
      </c>
      <c r="K474" s="275">
        <f t="shared" si="65"/>
        <v>66.877255718707843</v>
      </c>
      <c r="L474" s="275">
        <f t="shared" si="66"/>
        <v>66.877255718707843</v>
      </c>
      <c r="N474" s="334">
        <v>64.305053575680617</v>
      </c>
      <c r="O474" s="332">
        <f t="shared" si="67"/>
        <v>66.877255718707843</v>
      </c>
      <c r="P474" s="360"/>
      <c r="Q474" s="360"/>
    </row>
    <row r="475" spans="2:18" s="8" customFormat="1" ht="16.2" customHeight="1">
      <c r="B475" s="300">
        <v>914154270</v>
      </c>
      <c r="C475" s="308" t="s">
        <v>2546</v>
      </c>
      <c r="D475" s="294" t="s">
        <v>80</v>
      </c>
      <c r="E475" s="294" t="s">
        <v>83</v>
      </c>
      <c r="F475" s="295">
        <v>4</v>
      </c>
      <c r="G475" s="293" t="s">
        <v>7</v>
      </c>
      <c r="H475" s="293">
        <v>5.8</v>
      </c>
      <c r="I475" s="293">
        <f t="shared" si="68"/>
        <v>10.488688527551449</v>
      </c>
      <c r="J475" s="293">
        <v>60.834393459798406</v>
      </c>
      <c r="K475" s="275">
        <f t="shared" si="65"/>
        <v>60.834393459798406</v>
      </c>
      <c r="L475" s="275">
        <f t="shared" si="66"/>
        <v>60.834393459798406</v>
      </c>
      <c r="N475" s="334">
        <v>58.494609095960001</v>
      </c>
      <c r="O475" s="332">
        <f t="shared" si="67"/>
        <v>60.834393459798406</v>
      </c>
      <c r="P475" s="360"/>
      <c r="Q475" s="360"/>
    </row>
    <row r="476" spans="2:18" s="8" customFormat="1" ht="16.2" customHeight="1">
      <c r="B476" s="300">
        <v>914151370</v>
      </c>
      <c r="C476" s="308" t="s">
        <v>2762</v>
      </c>
      <c r="D476" s="294" t="s">
        <v>81</v>
      </c>
      <c r="E476" s="294" t="s">
        <v>361</v>
      </c>
      <c r="F476" s="295">
        <v>4</v>
      </c>
      <c r="G476" s="293" t="s">
        <v>7</v>
      </c>
      <c r="H476" s="293">
        <v>5.8</v>
      </c>
      <c r="I476" s="293">
        <f t="shared" si="68"/>
        <v>11.663981804795673</v>
      </c>
      <c r="J476" s="293">
        <v>67.6510944678149</v>
      </c>
      <c r="K476" s="275">
        <f t="shared" si="65"/>
        <v>67.6510944678149</v>
      </c>
      <c r="L476" s="275">
        <f t="shared" si="66"/>
        <v>67.6510944678149</v>
      </c>
      <c r="N476" s="334">
        <v>65.04912929597586</v>
      </c>
      <c r="O476" s="332">
        <f t="shared" si="67"/>
        <v>67.6510944678149</v>
      </c>
      <c r="P476" s="360"/>
      <c r="Q476" s="360"/>
    </row>
    <row r="477" spans="2:18" s="8" customFormat="1" ht="16.2" customHeight="1">
      <c r="B477" s="300">
        <v>914154360</v>
      </c>
      <c r="C477" s="308" t="s">
        <v>2546</v>
      </c>
      <c r="D477" s="294" t="s">
        <v>91</v>
      </c>
      <c r="E477" s="294" t="s">
        <v>2574</v>
      </c>
      <c r="F477" s="295">
        <v>4</v>
      </c>
      <c r="G477" s="293" t="s">
        <v>7</v>
      </c>
      <c r="H477" s="293">
        <v>5.8</v>
      </c>
      <c r="I477" s="293">
        <f t="shared" si="68"/>
        <v>11.477923589994829</v>
      </c>
      <c r="J477" s="293">
        <v>66.571956821970005</v>
      </c>
      <c r="K477" s="275">
        <f t="shared" si="65"/>
        <v>66.571956821970005</v>
      </c>
      <c r="L477" s="275">
        <f t="shared" si="66"/>
        <v>66.571956821970005</v>
      </c>
      <c r="N477" s="334">
        <v>64.011496944201923</v>
      </c>
      <c r="O477" s="332">
        <f t="shared" si="67"/>
        <v>66.571956821970005</v>
      </c>
      <c r="P477" s="360"/>
      <c r="Q477" s="360"/>
    </row>
    <row r="478" spans="2:18" s="8" customFormat="1" ht="16.2" customHeight="1">
      <c r="B478" s="300">
        <v>914154390</v>
      </c>
      <c r="C478" s="308" t="s">
        <v>2546</v>
      </c>
      <c r="D478" s="294" t="s">
        <v>91</v>
      </c>
      <c r="E478" s="294" t="s">
        <v>2503</v>
      </c>
      <c r="F478" s="295">
        <v>4</v>
      </c>
      <c r="G478" s="293" t="s">
        <v>7</v>
      </c>
      <c r="H478" s="293">
        <v>5.8</v>
      </c>
      <c r="I478" s="293">
        <f t="shared" si="68"/>
        <v>10.488688527551449</v>
      </c>
      <c r="J478" s="293">
        <v>60.834393459798406</v>
      </c>
      <c r="K478" s="275">
        <f t="shared" si="65"/>
        <v>60.834393459798406</v>
      </c>
      <c r="L478" s="275">
        <f t="shared" si="66"/>
        <v>60.834393459798406</v>
      </c>
      <c r="N478" s="334">
        <v>58.494609095960001</v>
      </c>
      <c r="O478" s="332">
        <f t="shared" si="67"/>
        <v>60.834393459798406</v>
      </c>
      <c r="P478" s="360"/>
      <c r="Q478" s="360"/>
    </row>
    <row r="479" spans="2:18" s="8" customFormat="1" ht="16.2" customHeight="1">
      <c r="B479" s="300">
        <v>914152240</v>
      </c>
      <c r="C479" s="308" t="s">
        <v>2546</v>
      </c>
      <c r="D479" s="294" t="s">
        <v>1</v>
      </c>
      <c r="E479" s="294" t="s">
        <v>2506</v>
      </c>
      <c r="F479" s="295">
        <v>4</v>
      </c>
      <c r="G479" s="293" t="s">
        <v>7</v>
      </c>
      <c r="H479" s="293">
        <v>5.8</v>
      </c>
      <c r="I479" s="293">
        <f t="shared" si="68"/>
        <v>11.708352682615752</v>
      </c>
      <c r="J479" s="293">
        <v>67.908445559171355</v>
      </c>
      <c r="K479" s="275">
        <f t="shared" si="65"/>
        <v>67.908445559171355</v>
      </c>
      <c r="L479" s="275">
        <f t="shared" si="66"/>
        <v>67.908445559171355</v>
      </c>
      <c r="N479" s="334">
        <v>65.296582268433994</v>
      </c>
      <c r="O479" s="332">
        <f t="shared" si="67"/>
        <v>67.908445559171355</v>
      </c>
      <c r="P479" s="360"/>
      <c r="Q479" s="360"/>
    </row>
    <row r="480" spans="2:18" s="8" customFormat="1" ht="16.2" customHeight="1">
      <c r="B480" s="300">
        <v>914154180</v>
      </c>
      <c r="C480" s="308" t="s">
        <v>2546</v>
      </c>
      <c r="D480" s="294" t="s">
        <v>80</v>
      </c>
      <c r="E480" s="294" t="s">
        <v>287</v>
      </c>
      <c r="F480" s="295">
        <v>4</v>
      </c>
      <c r="G480" s="293" t="s">
        <v>7</v>
      </c>
      <c r="H480" s="293">
        <v>5.8</v>
      </c>
      <c r="I480" s="293">
        <f t="shared" si="68"/>
        <v>10.010577386421797</v>
      </c>
      <c r="J480" s="293">
        <v>58.061348841246421</v>
      </c>
      <c r="K480" s="275">
        <f t="shared" si="65"/>
        <v>58.061348841246421</v>
      </c>
      <c r="L480" s="275">
        <f t="shared" si="66"/>
        <v>58.061348841246421</v>
      </c>
      <c r="N480" s="334">
        <v>58.494609095960001</v>
      </c>
      <c r="O480" s="332">
        <f t="shared" si="67"/>
        <v>60.834393459798406</v>
      </c>
      <c r="P480" s="360"/>
      <c r="Q480" s="360"/>
      <c r="R480" s="353"/>
    </row>
    <row r="481" spans="2:18" s="8" customFormat="1" ht="16.2" customHeight="1">
      <c r="B481" s="300">
        <v>914151520</v>
      </c>
      <c r="C481" s="308" t="s">
        <v>2546</v>
      </c>
      <c r="D481" s="294"/>
      <c r="E481" s="294" t="s">
        <v>2767</v>
      </c>
      <c r="F481" s="295">
        <v>4</v>
      </c>
      <c r="G481" s="293" t="s">
        <v>7</v>
      </c>
      <c r="H481" s="293">
        <v>5.8</v>
      </c>
      <c r="I481" s="293" t="e">
        <f t="shared" si="68"/>
        <v>#N/A</v>
      </c>
      <c r="J481" s="293" t="e">
        <v>#N/A</v>
      </c>
      <c r="K481" s="275" t="e">
        <f t="shared" si="65"/>
        <v>#N/A</v>
      </c>
      <c r="L481" s="275" t="e">
        <f t="shared" si="66"/>
        <v>#N/A</v>
      </c>
      <c r="N481" s="334" t="e">
        <v>#N/A</v>
      </c>
      <c r="O481" s="332" t="e">
        <f t="shared" si="67"/>
        <v>#N/A</v>
      </c>
      <c r="P481" s="360"/>
      <c r="Q481" s="360"/>
    </row>
    <row r="482" spans="2:18" s="8" customFormat="1" ht="16.2" customHeight="1">
      <c r="B482" s="300">
        <v>914161000</v>
      </c>
      <c r="C482" s="308" t="s">
        <v>2564</v>
      </c>
      <c r="D482" s="294" t="s">
        <v>4</v>
      </c>
      <c r="E482" s="294" t="s">
        <v>79</v>
      </c>
      <c r="F482" s="295">
        <v>4</v>
      </c>
      <c r="G482" s="293" t="s">
        <v>7</v>
      </c>
      <c r="H482" s="293">
        <v>5.8</v>
      </c>
      <c r="I482" s="293">
        <f t="shared" si="68"/>
        <v>5.8063205892093253</v>
      </c>
      <c r="J482" s="293">
        <v>33.676659417414086</v>
      </c>
      <c r="K482" s="275">
        <f t="shared" si="65"/>
        <v>33.676659417414086</v>
      </c>
      <c r="L482" s="275">
        <f t="shared" si="66"/>
        <v>33.676659417414086</v>
      </c>
      <c r="N482" s="334">
        <v>32.381403285975082</v>
      </c>
      <c r="O482" s="332">
        <f t="shared" si="67"/>
        <v>33.676659417414086</v>
      </c>
      <c r="P482" s="360"/>
      <c r="Q482" s="360"/>
    </row>
    <row r="483" spans="2:18" s="8" customFormat="1" ht="16.2" customHeight="1">
      <c r="B483" s="300">
        <v>914162000</v>
      </c>
      <c r="C483" s="308" t="s">
        <v>2564</v>
      </c>
      <c r="D483" s="294" t="s">
        <v>1</v>
      </c>
      <c r="E483" s="294" t="s">
        <v>1</v>
      </c>
      <c r="F483" s="295">
        <v>4</v>
      </c>
      <c r="G483" s="293" t="s">
        <v>7</v>
      </c>
      <c r="H483" s="293">
        <v>5.8</v>
      </c>
      <c r="I483" s="293" t="e">
        <f t="shared" si="68"/>
        <v>#N/A</v>
      </c>
      <c r="J483" s="293" t="e">
        <v>#N/A</v>
      </c>
      <c r="K483" s="275" t="e">
        <f t="shared" si="65"/>
        <v>#N/A</v>
      </c>
      <c r="L483" s="275" t="e">
        <f t="shared" si="66"/>
        <v>#N/A</v>
      </c>
      <c r="N483" s="334" t="e">
        <v>#N/A</v>
      </c>
      <c r="O483" s="332" t="e">
        <f t="shared" si="67"/>
        <v>#N/A</v>
      </c>
      <c r="P483" s="360"/>
      <c r="Q483" s="360"/>
    </row>
    <row r="484" spans="2:18" s="8" customFormat="1" ht="16.2" customHeight="1">
      <c r="B484" s="300">
        <v>914164010</v>
      </c>
      <c r="C484" s="308" t="s">
        <v>2564</v>
      </c>
      <c r="D484" s="294" t="s">
        <v>80</v>
      </c>
      <c r="E484" s="294" t="s">
        <v>2</v>
      </c>
      <c r="F484" s="295">
        <v>4</v>
      </c>
      <c r="G484" s="293" t="s">
        <v>7</v>
      </c>
      <c r="H484" s="293">
        <v>5.8</v>
      </c>
      <c r="I484" s="293">
        <f t="shared" si="68"/>
        <v>9.4667924821619707</v>
      </c>
      <c r="J484" s="293">
        <v>54.907396396539426</v>
      </c>
      <c r="K484" s="275">
        <f t="shared" si="65"/>
        <v>54.907396396539426</v>
      </c>
      <c r="L484" s="275">
        <f t="shared" si="66"/>
        <v>54.907396396539426</v>
      </c>
      <c r="N484" s="334">
        <v>52.795573458210981</v>
      </c>
      <c r="O484" s="332">
        <f t="shared" si="67"/>
        <v>54.907396396539426</v>
      </c>
      <c r="P484" s="360"/>
      <c r="Q484" s="360"/>
    </row>
    <row r="485" spans="2:18" s="8" customFormat="1" ht="16.2" customHeight="1">
      <c r="B485" s="300">
        <v>914165280</v>
      </c>
      <c r="C485" s="308" t="s">
        <v>2564</v>
      </c>
      <c r="D485" s="294" t="s">
        <v>327</v>
      </c>
      <c r="E485" s="294" t="s">
        <v>3115</v>
      </c>
      <c r="F485" s="295">
        <v>4</v>
      </c>
      <c r="G485" s="293" t="s">
        <v>7</v>
      </c>
      <c r="H485" s="293">
        <v>5.8</v>
      </c>
      <c r="I485" s="293">
        <f t="shared" si="68"/>
        <v>9.8838177633145499</v>
      </c>
      <c r="J485" s="293">
        <v>57.32614302722439</v>
      </c>
      <c r="K485" s="275">
        <f t="shared" si="65"/>
        <v>57.32614302722439</v>
      </c>
      <c r="L485" s="275">
        <f t="shared" si="66"/>
        <v>57.32614302722439</v>
      </c>
      <c r="N485" s="334">
        <v>55.121291372331143</v>
      </c>
      <c r="O485" s="332">
        <f t="shared" si="67"/>
        <v>57.32614302722439</v>
      </c>
      <c r="P485" s="360"/>
      <c r="Q485" s="360"/>
    </row>
    <row r="486" spans="2:18" s="8" customFormat="1" ht="16.2" customHeight="1">
      <c r="B486" s="300">
        <v>914163090</v>
      </c>
      <c r="C486" s="308" t="s">
        <v>2564</v>
      </c>
      <c r="D486" s="294" t="s">
        <v>17</v>
      </c>
      <c r="E486" s="294" t="s">
        <v>10</v>
      </c>
      <c r="F486" s="295">
        <v>4</v>
      </c>
      <c r="G486" s="293" t="s">
        <v>7</v>
      </c>
      <c r="H486" s="293">
        <v>5.8</v>
      </c>
      <c r="I486" s="293">
        <f t="shared" si="68"/>
        <v>9.887661286746896</v>
      </c>
      <c r="J486" s="293">
        <v>57.348435463131999</v>
      </c>
      <c r="K486" s="275">
        <f t="shared" si="65"/>
        <v>57.348435463131999</v>
      </c>
      <c r="L486" s="275">
        <f t="shared" si="66"/>
        <v>57.348435463131999</v>
      </c>
      <c r="N486" s="334">
        <v>55.14272640685769</v>
      </c>
      <c r="O486" s="332">
        <f t="shared" si="67"/>
        <v>57.348435463131999</v>
      </c>
      <c r="P486" s="360"/>
      <c r="Q486" s="360"/>
    </row>
    <row r="487" spans="2:18" s="8" customFormat="1" ht="16.2" customHeight="1">
      <c r="B487" s="300">
        <v>914164100</v>
      </c>
      <c r="C487" s="308" t="s">
        <v>2564</v>
      </c>
      <c r="D487" s="294" t="s">
        <v>80</v>
      </c>
      <c r="E487" s="294" t="s">
        <v>14</v>
      </c>
      <c r="F487" s="295">
        <v>4</v>
      </c>
      <c r="G487" s="293" t="s">
        <v>7</v>
      </c>
      <c r="H487" s="293">
        <v>5.8</v>
      </c>
      <c r="I487" s="293">
        <f t="shared" si="68"/>
        <v>9.4667924821619707</v>
      </c>
      <c r="J487" s="293">
        <v>54.907396396539426</v>
      </c>
      <c r="K487" s="275">
        <f t="shared" si="65"/>
        <v>54.907396396539426</v>
      </c>
      <c r="L487" s="275">
        <f t="shared" si="66"/>
        <v>54.907396396539426</v>
      </c>
      <c r="N487" s="334">
        <v>52.795573458210981</v>
      </c>
      <c r="O487" s="332">
        <f t="shared" si="67"/>
        <v>54.907396396539426</v>
      </c>
      <c r="P487" s="360"/>
      <c r="Q487" s="360"/>
    </row>
    <row r="488" spans="2:18" s="8" customFormat="1" ht="16.2" customHeight="1">
      <c r="B488" s="300">
        <v>914163110</v>
      </c>
      <c r="C488" s="308" t="s">
        <v>2564</v>
      </c>
      <c r="D488" s="294" t="s">
        <v>17</v>
      </c>
      <c r="E488" s="294" t="s">
        <v>13</v>
      </c>
      <c r="F488" s="295">
        <v>4</v>
      </c>
      <c r="G488" s="293" t="s">
        <v>7</v>
      </c>
      <c r="H488" s="293">
        <v>5.8</v>
      </c>
      <c r="I488" s="293">
        <f t="shared" si="68"/>
        <v>9.3121369895257153</v>
      </c>
      <c r="J488" s="293">
        <v>54.010394539249148</v>
      </c>
      <c r="K488" s="275">
        <f t="shared" si="65"/>
        <v>54.010394539249148</v>
      </c>
      <c r="L488" s="275">
        <f t="shared" si="66"/>
        <v>54.010394539249148</v>
      </c>
      <c r="N488" s="334">
        <v>51.933071672354949</v>
      </c>
      <c r="O488" s="332">
        <f t="shared" si="67"/>
        <v>54.010394539249148</v>
      </c>
      <c r="P488" s="360"/>
      <c r="Q488" s="360"/>
    </row>
    <row r="489" spans="2:18" s="8" customFormat="1" ht="16.2" customHeight="1">
      <c r="B489" s="300">
        <v>914162140</v>
      </c>
      <c r="C489" s="308" t="s">
        <v>2564</v>
      </c>
      <c r="D489" s="294" t="s">
        <v>1</v>
      </c>
      <c r="E489" s="294" t="s">
        <v>0</v>
      </c>
      <c r="F489" s="295">
        <v>4</v>
      </c>
      <c r="G489" s="293" t="s">
        <v>7</v>
      </c>
      <c r="H489" s="293">
        <v>5.8</v>
      </c>
      <c r="I489" s="293">
        <f t="shared" si="68"/>
        <v>10.264156224768797</v>
      </c>
      <c r="J489" s="293">
        <v>59.532106103659025</v>
      </c>
      <c r="K489" s="275">
        <f t="shared" si="65"/>
        <v>59.532106103659025</v>
      </c>
      <c r="L489" s="275">
        <f t="shared" si="66"/>
        <v>59.532106103659025</v>
      </c>
      <c r="N489" s="334">
        <v>57.242409715056752</v>
      </c>
      <c r="O489" s="332">
        <f t="shared" si="67"/>
        <v>59.532106103659025</v>
      </c>
      <c r="P489" s="360"/>
      <c r="Q489" s="360"/>
    </row>
    <row r="490" spans="2:18" s="8" customFormat="1" ht="16.2" customHeight="1">
      <c r="B490" s="300">
        <v>914164270</v>
      </c>
      <c r="C490" s="308" t="s">
        <v>2564</v>
      </c>
      <c r="D490" s="294" t="s">
        <v>80</v>
      </c>
      <c r="E490" s="294" t="s">
        <v>83</v>
      </c>
      <c r="F490" s="295">
        <v>4</v>
      </c>
      <c r="G490" s="293" t="s">
        <v>7</v>
      </c>
      <c r="H490" s="293">
        <v>5.8</v>
      </c>
      <c r="I490" s="293">
        <f t="shared" si="68"/>
        <v>10.04231677938315</v>
      </c>
      <c r="J490" s="293">
        <v>58.245437320422262</v>
      </c>
      <c r="K490" s="275">
        <f t="shared" si="65"/>
        <v>58.245437320422262</v>
      </c>
      <c r="L490" s="275">
        <f t="shared" si="66"/>
        <v>58.245437320422262</v>
      </c>
      <c r="N490" s="334">
        <v>56.005228192713709</v>
      </c>
      <c r="O490" s="332">
        <f t="shared" si="67"/>
        <v>58.245437320422262</v>
      </c>
      <c r="P490" s="360"/>
      <c r="Q490" s="360"/>
    </row>
    <row r="491" spans="2:18" s="8" customFormat="1" ht="16.2" customHeight="1">
      <c r="B491" s="300">
        <v>914161370</v>
      </c>
      <c r="C491" s="308" t="s">
        <v>2763</v>
      </c>
      <c r="D491" s="294" t="s">
        <v>81</v>
      </c>
      <c r="E491" s="294" t="s">
        <v>361</v>
      </c>
      <c r="F491" s="295">
        <v>4</v>
      </c>
      <c r="G491" s="293" t="s">
        <v>7</v>
      </c>
      <c r="H491" s="293">
        <v>5.8</v>
      </c>
      <c r="I491" s="293">
        <f t="shared" si="68"/>
        <v>11.161167646036496</v>
      </c>
      <c r="J491" s="293">
        <v>64.73477234701167</v>
      </c>
      <c r="K491" s="275">
        <f t="shared" si="65"/>
        <v>64.73477234701167</v>
      </c>
      <c r="L491" s="275">
        <f t="shared" si="66"/>
        <v>64.73477234701167</v>
      </c>
      <c r="N491" s="334">
        <v>62.244973410588145</v>
      </c>
      <c r="O491" s="332">
        <f t="shared" si="67"/>
        <v>64.73477234701167</v>
      </c>
      <c r="P491" s="360"/>
      <c r="Q491" s="360"/>
    </row>
    <row r="492" spans="2:18" s="8" customFormat="1" ht="16.2" customHeight="1">
      <c r="B492" s="300">
        <v>914164360</v>
      </c>
      <c r="C492" s="308" t="s">
        <v>2564</v>
      </c>
      <c r="D492" s="294" t="s">
        <v>91</v>
      </c>
      <c r="E492" s="294" t="s">
        <v>2574</v>
      </c>
      <c r="F492" s="295">
        <v>4</v>
      </c>
      <c r="G492" s="293" t="s">
        <v>7</v>
      </c>
      <c r="H492" s="293">
        <v>5.8</v>
      </c>
      <c r="I492" s="293" t="e">
        <f t="shared" si="68"/>
        <v>#N/A</v>
      </c>
      <c r="J492" s="293" t="e">
        <v>#N/A</v>
      </c>
      <c r="K492" s="275" t="e">
        <f t="shared" si="65"/>
        <v>#N/A</v>
      </c>
      <c r="L492" s="275" t="e">
        <f t="shared" si="66"/>
        <v>#N/A</v>
      </c>
      <c r="N492" s="334" t="e">
        <v>#N/A</v>
      </c>
      <c r="O492" s="332" t="e">
        <f t="shared" si="67"/>
        <v>#N/A</v>
      </c>
      <c r="P492" s="360"/>
      <c r="Q492" s="360"/>
    </row>
    <row r="493" spans="2:18" s="8" customFormat="1" ht="16.2" customHeight="1">
      <c r="B493" s="300">
        <v>914164390</v>
      </c>
      <c r="C493" s="308" t="s">
        <v>2564</v>
      </c>
      <c r="D493" s="294" t="s">
        <v>91</v>
      </c>
      <c r="E493" s="294" t="s">
        <v>2503</v>
      </c>
      <c r="F493" s="295">
        <v>4</v>
      </c>
      <c r="G493" s="293" t="s">
        <v>7</v>
      </c>
      <c r="H493" s="293">
        <v>5.8</v>
      </c>
      <c r="I493" s="293">
        <f t="shared" si="68"/>
        <v>10.04231677938315</v>
      </c>
      <c r="J493" s="293">
        <v>58.245437320422262</v>
      </c>
      <c r="K493" s="275">
        <f t="shared" si="65"/>
        <v>58.245437320422262</v>
      </c>
      <c r="L493" s="275">
        <f t="shared" si="66"/>
        <v>58.245437320422262</v>
      </c>
      <c r="N493" s="334">
        <v>56.005228192713709</v>
      </c>
      <c r="O493" s="332">
        <f t="shared" si="67"/>
        <v>58.245437320422262</v>
      </c>
      <c r="P493" s="360"/>
      <c r="Q493" s="360"/>
    </row>
    <row r="494" spans="2:18" s="8" customFormat="1" ht="16.2" customHeight="1">
      <c r="B494" s="300">
        <v>914162240</v>
      </c>
      <c r="C494" s="308" t="s">
        <v>2564</v>
      </c>
      <c r="D494" s="294" t="s">
        <v>1</v>
      </c>
      <c r="E494" s="294" t="s">
        <v>2506</v>
      </c>
      <c r="F494" s="295">
        <v>4</v>
      </c>
      <c r="G494" s="293" t="s">
        <v>7</v>
      </c>
      <c r="H494" s="293">
        <v>5.8</v>
      </c>
      <c r="I494" s="293">
        <f t="shared" si="68"/>
        <v>11.205311379392455</v>
      </c>
      <c r="J494" s="293">
        <v>64.99080600047624</v>
      </c>
      <c r="K494" s="275">
        <f t="shared" si="65"/>
        <v>64.99080600047624</v>
      </c>
      <c r="L494" s="275">
        <f t="shared" si="66"/>
        <v>64.99080600047624</v>
      </c>
      <c r="N494" s="334">
        <v>62.491159615842534</v>
      </c>
      <c r="O494" s="332">
        <f t="shared" si="67"/>
        <v>64.99080600047624</v>
      </c>
      <c r="P494" s="360"/>
      <c r="Q494" s="360"/>
    </row>
    <row r="495" spans="2:18" s="8" customFormat="1" ht="16.2" customHeight="1">
      <c r="B495" s="300">
        <v>914164180</v>
      </c>
      <c r="C495" s="308" t="s">
        <v>2564</v>
      </c>
      <c r="D495" s="294" t="s">
        <v>80</v>
      </c>
      <c r="E495" s="294" t="s">
        <v>287</v>
      </c>
      <c r="F495" s="295">
        <v>4</v>
      </c>
      <c r="G495" s="293" t="s">
        <v>7</v>
      </c>
      <c r="H495" s="293">
        <v>5.8</v>
      </c>
      <c r="I495" s="293">
        <f t="shared" si="68"/>
        <v>9.5855155054188916</v>
      </c>
      <c r="J495" s="293">
        <v>55.595989931429571</v>
      </c>
      <c r="K495" s="275">
        <f t="shared" si="65"/>
        <v>55.595989931429571</v>
      </c>
      <c r="L495" s="275">
        <f t="shared" si="66"/>
        <v>55.595989931429571</v>
      </c>
      <c r="N495" s="334">
        <v>56.005228192713709</v>
      </c>
      <c r="O495" s="332">
        <f t="shared" si="67"/>
        <v>58.245437320422262</v>
      </c>
      <c r="P495" s="360"/>
      <c r="Q495" s="360"/>
      <c r="R495" s="353"/>
    </row>
    <row r="496" spans="2:18" s="8" customFormat="1" ht="16.2" customHeight="1">
      <c r="B496" s="300">
        <v>914165070</v>
      </c>
      <c r="C496" s="308" t="s">
        <v>2564</v>
      </c>
      <c r="D496" s="294" t="s">
        <v>327</v>
      </c>
      <c r="E496" s="294" t="s">
        <v>3116</v>
      </c>
      <c r="F496" s="295">
        <v>4</v>
      </c>
      <c r="G496" s="293" t="s">
        <v>7</v>
      </c>
      <c r="H496" s="293">
        <v>5.8</v>
      </c>
      <c r="I496" s="293">
        <f t="shared" si="68"/>
        <v>9.3080850860048674</v>
      </c>
      <c r="J496" s="355">
        <v>53.986893498828231</v>
      </c>
      <c r="K496" s="275">
        <f t="shared" si="65"/>
        <v>53.986893498828231</v>
      </c>
      <c r="L496" s="275">
        <f t="shared" si="66"/>
        <v>53.986893498828231</v>
      </c>
      <c r="N496" s="334">
        <v>54.625135328200656</v>
      </c>
      <c r="O496" s="332">
        <f t="shared" si="67"/>
        <v>56.810140741328688</v>
      </c>
      <c r="P496" s="360"/>
      <c r="Q496" s="360"/>
    </row>
    <row r="497" spans="2:17" s="8" customFormat="1" ht="16.2" customHeight="1">
      <c r="B497" s="300">
        <v>914165410</v>
      </c>
      <c r="C497" s="308" t="s">
        <v>2564</v>
      </c>
      <c r="D497" s="294" t="s">
        <v>327</v>
      </c>
      <c r="E497" s="294" t="s">
        <v>2565</v>
      </c>
      <c r="F497" s="295">
        <v>4</v>
      </c>
      <c r="G497" s="293" t="s">
        <v>7</v>
      </c>
      <c r="H497" s="293">
        <v>5.8</v>
      </c>
      <c r="I497" s="293">
        <f t="shared" si="68"/>
        <v>11.029358104502002</v>
      </c>
      <c r="J497" s="293">
        <v>63.970277006111608</v>
      </c>
      <c r="K497" s="275">
        <f t="shared" si="65"/>
        <v>63.970277006111608</v>
      </c>
      <c r="L497" s="275">
        <f t="shared" si="66"/>
        <v>63.970277006111608</v>
      </c>
      <c r="N497" s="334">
        <v>61.509881736645774</v>
      </c>
      <c r="O497" s="332">
        <f t="shared" si="67"/>
        <v>63.970277006111608</v>
      </c>
      <c r="P497" s="360"/>
      <c r="Q497" s="360"/>
    </row>
    <row r="498" spans="2:17" s="8" customFormat="1" ht="16.2" customHeight="1">
      <c r="B498" s="300">
        <v>914161520</v>
      </c>
      <c r="C498" s="308" t="s">
        <v>2564</v>
      </c>
      <c r="D498" s="294"/>
      <c r="E498" s="294" t="s">
        <v>2767</v>
      </c>
      <c r="F498" s="295">
        <v>4</v>
      </c>
      <c r="G498" s="293" t="s">
        <v>7</v>
      </c>
      <c r="H498" s="293">
        <v>5.8</v>
      </c>
      <c r="I498" s="293" t="e">
        <f t="shared" si="68"/>
        <v>#N/A</v>
      </c>
      <c r="J498" s="293" t="e">
        <v>#N/A</v>
      </c>
      <c r="K498" s="275" t="e">
        <f t="shared" si="65"/>
        <v>#N/A</v>
      </c>
      <c r="L498" s="275" t="e">
        <f t="shared" si="66"/>
        <v>#N/A</v>
      </c>
      <c r="N498" s="334" t="e">
        <v>#N/A</v>
      </c>
      <c r="O498" s="332" t="e">
        <f t="shared" si="67"/>
        <v>#N/A</v>
      </c>
      <c r="P498" s="360"/>
      <c r="Q498" s="360"/>
    </row>
    <row r="499" spans="2:17" s="8" customFormat="1" ht="16.2" customHeight="1">
      <c r="B499" s="289">
        <v>112701000</v>
      </c>
      <c r="C499" s="307" t="s">
        <v>2531</v>
      </c>
      <c r="D499" s="294" t="s">
        <v>4</v>
      </c>
      <c r="E499" s="294" t="s">
        <v>268</v>
      </c>
      <c r="F499" s="295">
        <v>1</v>
      </c>
      <c r="G499" s="293" t="s">
        <v>7</v>
      </c>
      <c r="H499" s="293">
        <v>5.8</v>
      </c>
      <c r="I499" s="293">
        <f t="shared" si="68"/>
        <v>7.8682425321417124</v>
      </c>
      <c r="J499" s="293">
        <v>45.63580668642193</v>
      </c>
      <c r="K499" s="275">
        <f t="shared" si="65"/>
        <v>45.63580668642193</v>
      </c>
      <c r="L499" s="275">
        <f t="shared" si="66"/>
        <v>45.63580668642193</v>
      </c>
      <c r="N499" s="334">
        <v>43.880583352328777</v>
      </c>
      <c r="O499" s="332">
        <f t="shared" si="67"/>
        <v>45.63580668642193</v>
      </c>
      <c r="P499" s="360"/>
      <c r="Q499" s="360"/>
    </row>
    <row r="500" spans="2:17" s="8" customFormat="1" ht="16.2" customHeight="1">
      <c r="B500" s="289">
        <v>112702000</v>
      </c>
      <c r="C500" s="307" t="s">
        <v>2531</v>
      </c>
      <c r="D500" s="294" t="s">
        <v>1</v>
      </c>
      <c r="E500" s="294" t="s">
        <v>268</v>
      </c>
      <c r="F500" s="295">
        <v>1</v>
      </c>
      <c r="G500" s="293" t="s">
        <v>7</v>
      </c>
      <c r="H500" s="293">
        <v>5.8</v>
      </c>
      <c r="I500" s="293">
        <f t="shared" si="68"/>
        <v>7.8682425321417124</v>
      </c>
      <c r="J500" s="293">
        <v>45.63580668642193</v>
      </c>
      <c r="K500" s="275">
        <f t="shared" si="65"/>
        <v>45.63580668642193</v>
      </c>
      <c r="L500" s="275">
        <f t="shared" si="66"/>
        <v>45.63580668642193</v>
      </c>
      <c r="N500" s="334">
        <v>43.880583352328777</v>
      </c>
      <c r="O500" s="332">
        <f t="shared" si="67"/>
        <v>45.63580668642193</v>
      </c>
      <c r="P500" s="360"/>
      <c r="Q500" s="360"/>
    </row>
    <row r="501" spans="2:17" s="8" customFormat="1" ht="16.2" customHeight="1">
      <c r="B501" s="289">
        <v>112704013</v>
      </c>
      <c r="C501" s="307" t="s">
        <v>2531</v>
      </c>
      <c r="D501" s="294" t="s">
        <v>91</v>
      </c>
      <c r="E501" s="294" t="s">
        <v>2</v>
      </c>
      <c r="F501" s="295">
        <v>1</v>
      </c>
      <c r="G501" s="293" t="s">
        <v>7</v>
      </c>
      <c r="H501" s="293">
        <v>5.8</v>
      </c>
      <c r="I501" s="293">
        <f t="shared" si="68"/>
        <v>13.886211500264071</v>
      </c>
      <c r="J501" s="293">
        <v>80.540026701531616</v>
      </c>
      <c r="K501" s="275">
        <f t="shared" si="65"/>
        <v>80.540026701531616</v>
      </c>
      <c r="L501" s="275">
        <f t="shared" si="66"/>
        <v>80.540026701531616</v>
      </c>
      <c r="N501" s="334">
        <v>77.442333366857326</v>
      </c>
      <c r="O501" s="332">
        <f t="shared" si="67"/>
        <v>80.540026701531616</v>
      </c>
      <c r="P501" s="360"/>
      <c r="Q501" s="360"/>
    </row>
    <row r="502" spans="2:17" s="8" customFormat="1" ht="16.2" customHeight="1">
      <c r="B502" s="295">
        <v>112703093</v>
      </c>
      <c r="C502" s="307" t="s">
        <v>2531</v>
      </c>
      <c r="D502" s="294" t="s">
        <v>17</v>
      </c>
      <c r="E502" s="294" t="s">
        <v>10</v>
      </c>
      <c r="F502" s="295">
        <v>1</v>
      </c>
      <c r="G502" s="296" t="s">
        <v>7</v>
      </c>
      <c r="H502" s="293">
        <v>5.8</v>
      </c>
      <c r="I502" s="293">
        <f t="shared" si="68"/>
        <v>13.886211500264071</v>
      </c>
      <c r="J502" s="293">
        <v>80.540026701531616</v>
      </c>
      <c r="K502" s="275">
        <f t="shared" si="65"/>
        <v>80.540026701531616</v>
      </c>
      <c r="L502" s="275">
        <f t="shared" si="66"/>
        <v>80.540026701531616</v>
      </c>
      <c r="N502" s="334">
        <v>77.442333366857326</v>
      </c>
      <c r="O502" s="332">
        <f t="shared" si="67"/>
        <v>80.540026701531616</v>
      </c>
      <c r="P502" s="360"/>
      <c r="Q502" s="360"/>
    </row>
    <row r="503" spans="2:17" s="8" customFormat="1" ht="16.2" customHeight="1">
      <c r="B503" s="295">
        <v>112704103</v>
      </c>
      <c r="C503" s="307" t="s">
        <v>2531</v>
      </c>
      <c r="D503" s="294" t="s">
        <v>91</v>
      </c>
      <c r="E503" s="294" t="s">
        <v>14</v>
      </c>
      <c r="F503" s="295">
        <v>1</v>
      </c>
      <c r="G503" s="296" t="s">
        <v>7</v>
      </c>
      <c r="H503" s="293">
        <v>5.8</v>
      </c>
      <c r="I503" s="293">
        <f t="shared" si="68"/>
        <v>13.886211500264071</v>
      </c>
      <c r="J503" s="293">
        <v>80.540026701531616</v>
      </c>
      <c r="K503" s="275">
        <f t="shared" si="65"/>
        <v>80.540026701531616</v>
      </c>
      <c r="L503" s="275">
        <f t="shared" si="66"/>
        <v>80.540026701531616</v>
      </c>
      <c r="N503" s="334">
        <v>77.442333366857326</v>
      </c>
      <c r="O503" s="332">
        <f t="shared" si="67"/>
        <v>80.540026701531616</v>
      </c>
      <c r="P503" s="360"/>
      <c r="Q503" s="360"/>
    </row>
    <row r="504" spans="2:17" s="8" customFormat="1" ht="16.2" customHeight="1">
      <c r="B504" s="295">
        <v>112703113</v>
      </c>
      <c r="C504" s="307" t="s">
        <v>2531</v>
      </c>
      <c r="D504" s="294" t="s">
        <v>17</v>
      </c>
      <c r="E504" s="294" t="s">
        <v>169</v>
      </c>
      <c r="F504" s="295">
        <v>1</v>
      </c>
      <c r="G504" s="296" t="s">
        <v>7</v>
      </c>
      <c r="H504" s="293">
        <v>5.8</v>
      </c>
      <c r="I504" s="293">
        <f t="shared" si="68"/>
        <v>13.886211500264071</v>
      </c>
      <c r="J504" s="293">
        <v>80.540026701531616</v>
      </c>
      <c r="K504" s="275">
        <f t="shared" si="65"/>
        <v>80.540026701531616</v>
      </c>
      <c r="L504" s="275">
        <f t="shared" si="66"/>
        <v>80.540026701531616</v>
      </c>
      <c r="N504" s="334">
        <v>77.442333366857326</v>
      </c>
      <c r="O504" s="332">
        <f t="shared" si="67"/>
        <v>80.540026701531616</v>
      </c>
      <c r="P504" s="360"/>
      <c r="Q504" s="360"/>
    </row>
    <row r="505" spans="2:17" s="8" customFormat="1" ht="16.2" customHeight="1">
      <c r="B505" s="295">
        <v>112702143</v>
      </c>
      <c r="C505" s="307" t="s">
        <v>2531</v>
      </c>
      <c r="D505" s="294" t="s">
        <v>1</v>
      </c>
      <c r="E505" s="294" t="s">
        <v>0</v>
      </c>
      <c r="F505" s="295">
        <v>1</v>
      </c>
      <c r="G505" s="296" t="s">
        <v>7</v>
      </c>
      <c r="H505" s="293">
        <v>5.8</v>
      </c>
      <c r="I505" s="293">
        <f t="shared" si="68"/>
        <v>13.886211500264071</v>
      </c>
      <c r="J505" s="293">
        <v>80.540026701531616</v>
      </c>
      <c r="K505" s="275">
        <f t="shared" si="65"/>
        <v>80.540026701531616</v>
      </c>
      <c r="L505" s="275">
        <f t="shared" si="66"/>
        <v>80.540026701531616</v>
      </c>
      <c r="N505" s="334">
        <v>77.442333366857326</v>
      </c>
      <c r="O505" s="332">
        <f t="shared" si="67"/>
        <v>80.540026701531616</v>
      </c>
      <c r="P505" s="360"/>
      <c r="Q505" s="360"/>
    </row>
    <row r="506" spans="2:17" s="8" customFormat="1" ht="16.2" customHeight="1">
      <c r="B506" s="295">
        <v>112704273</v>
      </c>
      <c r="C506" s="307" t="s">
        <v>2531</v>
      </c>
      <c r="D506" s="294" t="s">
        <v>91</v>
      </c>
      <c r="E506" s="294" t="s">
        <v>83</v>
      </c>
      <c r="F506" s="295">
        <v>1</v>
      </c>
      <c r="G506" s="296" t="s">
        <v>7</v>
      </c>
      <c r="H506" s="293">
        <v>5.8</v>
      </c>
      <c r="I506" s="293">
        <f t="shared" si="68"/>
        <v>13.886211500264071</v>
      </c>
      <c r="J506" s="293">
        <v>80.540026701531616</v>
      </c>
      <c r="K506" s="275">
        <f t="shared" si="65"/>
        <v>80.540026701531616</v>
      </c>
      <c r="L506" s="275">
        <f t="shared" si="66"/>
        <v>80.540026701531616</v>
      </c>
      <c r="N506" s="334">
        <v>77.442333366857326</v>
      </c>
      <c r="O506" s="332">
        <f t="shared" si="67"/>
        <v>80.540026701531616</v>
      </c>
      <c r="P506" s="360"/>
      <c r="Q506" s="360"/>
    </row>
    <row r="507" spans="2:17" s="8" customFormat="1" ht="16.2" customHeight="1">
      <c r="B507" s="295">
        <v>112703283</v>
      </c>
      <c r="C507" s="307" t="s">
        <v>2531</v>
      </c>
      <c r="D507" s="294" t="s">
        <v>17</v>
      </c>
      <c r="E507" s="294" t="s">
        <v>244</v>
      </c>
      <c r="F507" s="295">
        <v>1</v>
      </c>
      <c r="G507" s="296" t="s">
        <v>7</v>
      </c>
      <c r="H507" s="293">
        <v>5.8</v>
      </c>
      <c r="I507" s="293">
        <f t="shared" si="68"/>
        <v>14.663839344278864</v>
      </c>
      <c r="J507" s="293">
        <v>85.050268196817413</v>
      </c>
      <c r="K507" s="275">
        <f t="shared" ref="K507:K571" si="69">J507</f>
        <v>85.050268196817413</v>
      </c>
      <c r="L507" s="275">
        <f t="shared" ref="L507:L571" si="70">+J507-K507*$B$2</f>
        <v>85.050268196817413</v>
      </c>
      <c r="N507" s="334">
        <v>81.77910403540136</v>
      </c>
      <c r="O507" s="332">
        <f t="shared" si="67"/>
        <v>85.050268196817413</v>
      </c>
      <c r="P507" s="360"/>
      <c r="Q507" s="360"/>
    </row>
    <row r="508" spans="2:17" s="8" customFormat="1" ht="16.2" customHeight="1">
      <c r="B508" s="295">
        <v>112705283</v>
      </c>
      <c r="C508" s="307" t="s">
        <v>2531</v>
      </c>
      <c r="D508" s="294" t="s">
        <v>327</v>
      </c>
      <c r="E508" s="294" t="s">
        <v>244</v>
      </c>
      <c r="F508" s="295">
        <v>1</v>
      </c>
      <c r="G508" s="296" t="s">
        <v>7</v>
      </c>
      <c r="H508" s="293">
        <v>5.8</v>
      </c>
      <c r="I508" s="293">
        <f t="shared" si="68"/>
        <v>14.663839344278864</v>
      </c>
      <c r="J508" s="293">
        <v>85.050268196817413</v>
      </c>
      <c r="K508" s="275">
        <f t="shared" si="69"/>
        <v>85.050268196817413</v>
      </c>
      <c r="L508" s="275">
        <f t="shared" si="70"/>
        <v>85.050268196817413</v>
      </c>
      <c r="N508" s="334">
        <v>81.77910403540136</v>
      </c>
      <c r="O508" s="332">
        <f t="shared" ref="O508:O572" si="71">N508*1.04</f>
        <v>85.050268196817413</v>
      </c>
      <c r="P508" s="360"/>
      <c r="Q508" s="360"/>
    </row>
    <row r="509" spans="2:17" s="8" customFormat="1" ht="16.2" customHeight="1">
      <c r="B509" s="343">
        <v>112705073</v>
      </c>
      <c r="C509" s="344" t="s">
        <v>2531</v>
      </c>
      <c r="D509" s="343" t="s">
        <v>327</v>
      </c>
      <c r="E509" s="342" t="s">
        <v>2539</v>
      </c>
      <c r="F509" s="341">
        <v>1</v>
      </c>
      <c r="G509" s="340" t="s">
        <v>7</v>
      </c>
      <c r="H509" s="339">
        <v>5.8</v>
      </c>
      <c r="I509" s="293">
        <f t="shared" si="68"/>
        <v>12.442017425450977</v>
      </c>
      <c r="J509" s="355">
        <v>72.163701067615662</v>
      </c>
      <c r="K509" s="275">
        <f t="shared" ref="K509" si="72">J509</f>
        <v>72.163701067615662</v>
      </c>
      <c r="L509" s="275">
        <f t="shared" ref="L509" si="73">+J509-K509*$B$2</f>
        <v>72.163701067615662</v>
      </c>
      <c r="N509" s="334"/>
      <c r="O509" s="332"/>
      <c r="P509" s="360"/>
      <c r="Q509" s="360"/>
    </row>
    <row r="510" spans="2:17" s="8" customFormat="1" ht="16.2" customHeight="1">
      <c r="B510" s="289">
        <v>112701373</v>
      </c>
      <c r="C510" s="307" t="s">
        <v>2531</v>
      </c>
      <c r="D510" s="294" t="s">
        <v>1</v>
      </c>
      <c r="E510" s="294" t="s">
        <v>361</v>
      </c>
      <c r="F510" s="295">
        <v>1</v>
      </c>
      <c r="G510" s="296" t="s">
        <v>7</v>
      </c>
      <c r="H510" s="293">
        <v>5.8</v>
      </c>
      <c r="I510" s="293">
        <f t="shared" si="68"/>
        <v>16.007983447524083</v>
      </c>
      <c r="J510" s="293">
        <v>92.846303995639687</v>
      </c>
      <c r="K510" s="275">
        <f t="shared" si="69"/>
        <v>92.846303995639687</v>
      </c>
      <c r="L510" s="275">
        <f t="shared" si="70"/>
        <v>92.846303995639687</v>
      </c>
      <c r="N510" s="334">
        <v>89.275292303499697</v>
      </c>
      <c r="O510" s="332">
        <f t="shared" si="71"/>
        <v>92.846303995639687</v>
      </c>
      <c r="P510" s="360"/>
      <c r="Q510" s="360"/>
    </row>
    <row r="511" spans="2:17" s="8" customFormat="1" ht="16.2" customHeight="1">
      <c r="B511" s="289">
        <v>112704363</v>
      </c>
      <c r="C511" s="307" t="s">
        <v>2531</v>
      </c>
      <c r="D511" s="294" t="s">
        <v>91</v>
      </c>
      <c r="E511" s="294" t="s">
        <v>2574</v>
      </c>
      <c r="F511" s="295">
        <v>1</v>
      </c>
      <c r="G511" s="296" t="s">
        <v>7</v>
      </c>
      <c r="H511" s="293">
        <v>5.8</v>
      </c>
      <c r="I511" s="293">
        <f t="shared" si="68"/>
        <v>13.9203223158261</v>
      </c>
      <c r="J511" s="293">
        <v>80.737869431791381</v>
      </c>
      <c r="K511" s="275">
        <f t="shared" si="69"/>
        <v>80.737869431791381</v>
      </c>
      <c r="L511" s="275">
        <f t="shared" si="70"/>
        <v>80.737869431791381</v>
      </c>
      <c r="N511" s="334">
        <v>77.63256676133787</v>
      </c>
      <c r="O511" s="332">
        <f t="shared" si="71"/>
        <v>80.737869431791381</v>
      </c>
      <c r="P511" s="360"/>
      <c r="Q511" s="360"/>
    </row>
    <row r="512" spans="2:17" s="8" customFormat="1" ht="16.2" customHeight="1">
      <c r="B512" s="289">
        <v>112704393</v>
      </c>
      <c r="C512" s="307" t="s">
        <v>2531</v>
      </c>
      <c r="D512" s="294" t="s">
        <v>91</v>
      </c>
      <c r="E512" s="294" t="s">
        <v>2503</v>
      </c>
      <c r="F512" s="295">
        <v>1</v>
      </c>
      <c r="G512" s="296" t="s">
        <v>7</v>
      </c>
      <c r="H512" s="293">
        <v>5.8</v>
      </c>
      <c r="I512" s="293">
        <f t="shared" si="68"/>
        <v>14.672874628105934</v>
      </c>
      <c r="J512" s="293">
        <v>85.102672843014417</v>
      </c>
      <c r="K512" s="275">
        <f t="shared" si="69"/>
        <v>85.102672843014417</v>
      </c>
      <c r="L512" s="275">
        <f t="shared" si="70"/>
        <v>85.102672843014417</v>
      </c>
      <c r="N512" s="334">
        <v>81.829493118283096</v>
      </c>
      <c r="O512" s="332">
        <f t="shared" si="71"/>
        <v>85.102672843014417</v>
      </c>
      <c r="P512" s="360"/>
      <c r="Q512" s="360"/>
    </row>
    <row r="513" spans="2:20" s="8" customFormat="1" ht="16.2" customHeight="1">
      <c r="B513" s="289">
        <v>112702243</v>
      </c>
      <c r="C513" s="307" t="s">
        <v>2531</v>
      </c>
      <c r="D513" s="294" t="s">
        <v>1</v>
      </c>
      <c r="E513" s="294" t="s">
        <v>2506</v>
      </c>
      <c r="F513" s="295">
        <v>1</v>
      </c>
      <c r="G513" s="296" t="s">
        <v>7</v>
      </c>
      <c r="H513" s="293">
        <v>5.8</v>
      </c>
      <c r="I513" s="293">
        <f t="shared" si="68"/>
        <v>16.796270467041051</v>
      </c>
      <c r="J513" s="293">
        <v>97.418368708838102</v>
      </c>
      <c r="K513" s="275">
        <f t="shared" si="69"/>
        <v>97.418368708838102</v>
      </c>
      <c r="L513" s="275">
        <f t="shared" si="70"/>
        <v>97.418368708838102</v>
      </c>
      <c r="N513" s="334">
        <v>93.671508373882787</v>
      </c>
      <c r="O513" s="332">
        <f t="shared" si="71"/>
        <v>97.418368708838102</v>
      </c>
      <c r="P513" s="360"/>
      <c r="Q513" s="360"/>
    </row>
    <row r="514" spans="2:20" s="8" customFormat="1" ht="16.2" customHeight="1">
      <c r="B514" s="289">
        <v>112704183</v>
      </c>
      <c r="C514" s="307" t="s">
        <v>2531</v>
      </c>
      <c r="D514" s="294" t="s">
        <v>80</v>
      </c>
      <c r="E514" s="294" t="s">
        <v>287</v>
      </c>
      <c r="F514" s="295">
        <v>1</v>
      </c>
      <c r="G514" s="296" t="s">
        <v>7</v>
      </c>
      <c r="H514" s="293">
        <v>5.8</v>
      </c>
      <c r="I514" s="293">
        <f t="shared" si="68"/>
        <v>12.780727247694616</v>
      </c>
      <c r="J514" s="293">
        <v>74.128218036628766</v>
      </c>
      <c r="K514" s="275">
        <f t="shared" si="69"/>
        <v>74.128218036628766</v>
      </c>
      <c r="L514" s="275">
        <f t="shared" si="70"/>
        <v>74.128218036628766</v>
      </c>
      <c r="N514" s="334">
        <v>77.442333366857326</v>
      </c>
      <c r="O514" s="332">
        <f t="shared" si="71"/>
        <v>80.540026701531616</v>
      </c>
      <c r="P514" s="360"/>
      <c r="Q514" s="360"/>
      <c r="R514" s="353"/>
    </row>
    <row r="515" spans="2:20" s="8" customFormat="1" ht="16.2" customHeight="1">
      <c r="B515" s="289">
        <v>112705413</v>
      </c>
      <c r="C515" s="307" t="s">
        <v>2531</v>
      </c>
      <c r="D515" s="294" t="s">
        <v>327</v>
      </c>
      <c r="E515" s="294" t="s">
        <v>2540</v>
      </c>
      <c r="F515" s="295">
        <v>1</v>
      </c>
      <c r="G515" s="296" t="s">
        <v>7</v>
      </c>
      <c r="H515" s="293">
        <v>5.8</v>
      </c>
      <c r="I515" s="293">
        <f t="shared" si="68"/>
        <v>14.254722013965262</v>
      </c>
      <c r="J515" s="293">
        <v>82.677387680998521</v>
      </c>
      <c r="K515" s="275">
        <f t="shared" si="69"/>
        <v>82.677387680998521</v>
      </c>
      <c r="L515" s="275">
        <f t="shared" si="70"/>
        <v>82.677387680998521</v>
      </c>
      <c r="N515" s="334">
        <v>79.497488154806263</v>
      </c>
      <c r="O515" s="332">
        <f t="shared" si="71"/>
        <v>82.677387680998521</v>
      </c>
      <c r="P515" s="360"/>
      <c r="Q515" s="360"/>
    </row>
    <row r="516" spans="2:20" s="8" customFormat="1" ht="16.2" customHeight="1">
      <c r="B516" s="289">
        <v>112703523</v>
      </c>
      <c r="C516" s="307" t="s">
        <v>2531</v>
      </c>
      <c r="D516" s="294" t="s">
        <v>17</v>
      </c>
      <c r="E516" s="294" t="s">
        <v>2767</v>
      </c>
      <c r="F516" s="295">
        <v>1</v>
      </c>
      <c r="G516" s="296" t="s">
        <v>7</v>
      </c>
      <c r="H516" s="293">
        <v>5.8</v>
      </c>
      <c r="I516" s="293">
        <f t="shared" si="68"/>
        <v>12.465918390554847</v>
      </c>
      <c r="J516" s="293">
        <v>72.302326665218118</v>
      </c>
      <c r="K516" s="275">
        <f t="shared" si="69"/>
        <v>72.302326665218118</v>
      </c>
      <c r="L516" s="275">
        <f t="shared" si="70"/>
        <v>72.302326665218118</v>
      </c>
      <c r="N516" s="334">
        <v>69.521467947325107</v>
      </c>
      <c r="O516" s="332">
        <f t="shared" si="71"/>
        <v>72.302326665218118</v>
      </c>
      <c r="P516" s="360"/>
      <c r="Q516" s="360"/>
    </row>
    <row r="517" spans="2:20" s="8" customFormat="1" ht="16.2" customHeight="1">
      <c r="B517" s="297">
        <v>112705053</v>
      </c>
      <c r="C517" s="307" t="s">
        <v>2531</v>
      </c>
      <c r="D517" s="294" t="s">
        <v>327</v>
      </c>
      <c r="E517" s="294" t="s">
        <v>2994</v>
      </c>
      <c r="F517" s="295">
        <v>1</v>
      </c>
      <c r="G517" s="296" t="s">
        <v>7</v>
      </c>
      <c r="H517" s="293">
        <v>5.8</v>
      </c>
      <c r="I517" s="293">
        <f t="shared" si="68"/>
        <v>13.459841379310346</v>
      </c>
      <c r="J517" s="293">
        <v>78.067080000000004</v>
      </c>
      <c r="K517" s="275">
        <f t="shared" si="69"/>
        <v>78.067080000000004</v>
      </c>
      <c r="L517" s="275">
        <f t="shared" si="70"/>
        <v>78.067080000000004</v>
      </c>
      <c r="N517" s="334">
        <v>75.064499999999995</v>
      </c>
      <c r="O517" s="332">
        <f t="shared" si="71"/>
        <v>78.067080000000004</v>
      </c>
      <c r="P517" s="360"/>
      <c r="Q517" s="360"/>
    </row>
    <row r="518" spans="2:20" s="8" customFormat="1" ht="16.2" customHeight="1">
      <c r="B518" s="289">
        <v>112711000</v>
      </c>
      <c r="C518" s="307" t="s">
        <v>2532</v>
      </c>
      <c r="D518" s="294" t="s">
        <v>4</v>
      </c>
      <c r="E518" s="294" t="s">
        <v>268</v>
      </c>
      <c r="F518" s="295">
        <v>1</v>
      </c>
      <c r="G518" s="296" t="s">
        <v>7</v>
      </c>
      <c r="H518" s="293">
        <v>5.8</v>
      </c>
      <c r="I518" s="293">
        <f t="shared" ref="I518:I554" si="74">J518/H518</f>
        <v>4.6440034502862044</v>
      </c>
      <c r="J518" s="293">
        <v>26.935220011659982</v>
      </c>
      <c r="K518" s="275">
        <f t="shared" si="69"/>
        <v>26.935220011659982</v>
      </c>
      <c r="L518" s="275">
        <f t="shared" si="70"/>
        <v>26.935220011659982</v>
      </c>
      <c r="N518" s="334">
        <v>25.899250011211521</v>
      </c>
      <c r="O518" s="332">
        <f t="shared" si="71"/>
        <v>26.935220011659982</v>
      </c>
      <c r="P518" s="360"/>
      <c r="Q518" s="360"/>
    </row>
    <row r="519" spans="2:20" s="8" customFormat="1" ht="16.2" customHeight="1">
      <c r="B519" s="289">
        <v>112712000</v>
      </c>
      <c r="C519" s="307" t="s">
        <v>290</v>
      </c>
      <c r="D519" s="294" t="s">
        <v>1</v>
      </c>
      <c r="E519" s="294" t="s">
        <v>268</v>
      </c>
      <c r="F519" s="295">
        <v>1</v>
      </c>
      <c r="G519" s="296" t="s">
        <v>7</v>
      </c>
      <c r="H519" s="293">
        <v>5.8</v>
      </c>
      <c r="I519" s="293">
        <f t="shared" si="74"/>
        <v>4.6440034502862044</v>
      </c>
      <c r="J519" s="293">
        <v>26.935220011659982</v>
      </c>
      <c r="K519" s="275">
        <f t="shared" si="69"/>
        <v>26.935220011659982</v>
      </c>
      <c r="L519" s="275">
        <f t="shared" si="70"/>
        <v>26.935220011659982</v>
      </c>
      <c r="N519" s="334">
        <v>25.899250011211521</v>
      </c>
      <c r="O519" s="332">
        <f t="shared" si="71"/>
        <v>26.935220011659982</v>
      </c>
      <c r="P519" s="360"/>
      <c r="Q519" s="360"/>
    </row>
    <row r="520" spans="2:20" s="8" customFormat="1" ht="16.2" customHeight="1">
      <c r="B520" s="289">
        <v>112714013</v>
      </c>
      <c r="C520" s="307" t="s">
        <v>290</v>
      </c>
      <c r="D520" s="294" t="s">
        <v>91</v>
      </c>
      <c r="E520" s="294" t="s">
        <v>2</v>
      </c>
      <c r="F520" s="295">
        <v>1</v>
      </c>
      <c r="G520" s="296" t="s">
        <v>7</v>
      </c>
      <c r="H520" s="293">
        <v>5.8</v>
      </c>
      <c r="I520" s="293">
        <f t="shared" si="74"/>
        <v>8.1888344863034845</v>
      </c>
      <c r="J520" s="293">
        <v>47.49524002056021</v>
      </c>
      <c r="K520" s="275">
        <f t="shared" si="69"/>
        <v>47.49524002056021</v>
      </c>
      <c r="L520" s="275">
        <f t="shared" si="70"/>
        <v>47.49524002056021</v>
      </c>
      <c r="N520" s="334">
        <v>45.668500019769432</v>
      </c>
      <c r="O520" s="332">
        <f t="shared" si="71"/>
        <v>47.49524002056021</v>
      </c>
      <c r="P520" s="360"/>
      <c r="Q520" s="360"/>
    </row>
    <row r="521" spans="2:20" s="8" customFormat="1" ht="16.2" customHeight="1">
      <c r="B521" s="289">
        <v>112713093</v>
      </c>
      <c r="C521" s="307" t="s">
        <v>290</v>
      </c>
      <c r="D521" s="294" t="s">
        <v>17</v>
      </c>
      <c r="E521" s="294" t="s">
        <v>10</v>
      </c>
      <c r="F521" s="295">
        <v>1</v>
      </c>
      <c r="G521" s="296" t="s">
        <v>7</v>
      </c>
      <c r="H521" s="293">
        <v>5.8</v>
      </c>
      <c r="I521" s="293">
        <f t="shared" si="74"/>
        <v>8.1888344863034845</v>
      </c>
      <c r="J521" s="293">
        <v>47.49524002056021</v>
      </c>
      <c r="K521" s="275">
        <f t="shared" si="69"/>
        <v>47.49524002056021</v>
      </c>
      <c r="L521" s="275">
        <f t="shared" si="70"/>
        <v>47.49524002056021</v>
      </c>
      <c r="N521" s="334">
        <v>45.668500019769432</v>
      </c>
      <c r="O521" s="332">
        <f t="shared" si="71"/>
        <v>47.49524002056021</v>
      </c>
      <c r="P521" s="360"/>
      <c r="Q521" s="360"/>
    </row>
    <row r="522" spans="2:20" s="8" customFormat="1" ht="16.2" customHeight="1">
      <c r="B522" s="289">
        <v>112714103</v>
      </c>
      <c r="C522" s="307" t="s">
        <v>290</v>
      </c>
      <c r="D522" s="294" t="s">
        <v>91</v>
      </c>
      <c r="E522" s="294" t="s">
        <v>14</v>
      </c>
      <c r="F522" s="295">
        <v>1</v>
      </c>
      <c r="G522" s="296" t="s">
        <v>7</v>
      </c>
      <c r="H522" s="293">
        <v>5.8</v>
      </c>
      <c r="I522" s="293">
        <f t="shared" si="74"/>
        <v>8.1888344863034845</v>
      </c>
      <c r="J522" s="293">
        <v>47.49524002056021</v>
      </c>
      <c r="K522" s="275">
        <f t="shared" si="69"/>
        <v>47.49524002056021</v>
      </c>
      <c r="L522" s="275">
        <f t="shared" si="70"/>
        <v>47.49524002056021</v>
      </c>
      <c r="N522" s="334">
        <v>45.668500019769432</v>
      </c>
      <c r="O522" s="332">
        <f t="shared" si="71"/>
        <v>47.49524002056021</v>
      </c>
      <c r="P522" s="360"/>
      <c r="Q522" s="360"/>
    </row>
    <row r="523" spans="2:20" s="8" customFormat="1" ht="16.2" customHeight="1">
      <c r="B523" s="289">
        <v>112713113</v>
      </c>
      <c r="C523" s="307" t="s">
        <v>290</v>
      </c>
      <c r="D523" s="294" t="s">
        <v>17</v>
      </c>
      <c r="E523" s="294" t="s">
        <v>169</v>
      </c>
      <c r="F523" s="295">
        <v>1</v>
      </c>
      <c r="G523" s="296" t="s">
        <v>7</v>
      </c>
      <c r="H523" s="293">
        <v>5.8</v>
      </c>
      <c r="I523" s="293">
        <f t="shared" si="74"/>
        <v>8.1888344863034845</v>
      </c>
      <c r="J523" s="293">
        <v>47.49524002056021</v>
      </c>
      <c r="K523" s="275">
        <f t="shared" si="69"/>
        <v>47.49524002056021</v>
      </c>
      <c r="L523" s="275">
        <f t="shared" si="70"/>
        <v>47.49524002056021</v>
      </c>
      <c r="N523" s="334">
        <v>45.668500019769432</v>
      </c>
      <c r="O523" s="332">
        <f t="shared" si="71"/>
        <v>47.49524002056021</v>
      </c>
      <c r="P523" s="360"/>
      <c r="Q523" s="360"/>
    </row>
    <row r="524" spans="2:20" s="8" customFormat="1" ht="16.2" customHeight="1">
      <c r="B524" s="295">
        <v>112712143</v>
      </c>
      <c r="C524" s="313" t="s">
        <v>2532</v>
      </c>
      <c r="D524" s="294" t="s">
        <v>1</v>
      </c>
      <c r="E524" s="294" t="s">
        <v>0</v>
      </c>
      <c r="F524" s="295">
        <v>1</v>
      </c>
      <c r="G524" s="296" t="s">
        <v>7</v>
      </c>
      <c r="H524" s="293">
        <v>5.8</v>
      </c>
      <c r="I524" s="293">
        <f t="shared" si="74"/>
        <v>8.1888344863034845</v>
      </c>
      <c r="J524" s="293">
        <v>47.49524002056021</v>
      </c>
      <c r="K524" s="275">
        <f t="shared" si="69"/>
        <v>47.49524002056021</v>
      </c>
      <c r="L524" s="275">
        <f t="shared" si="70"/>
        <v>47.49524002056021</v>
      </c>
      <c r="N524" s="334">
        <v>45.668500019769432</v>
      </c>
      <c r="O524" s="332">
        <f t="shared" si="71"/>
        <v>47.49524002056021</v>
      </c>
      <c r="P524" s="360"/>
      <c r="Q524" s="360"/>
    </row>
    <row r="525" spans="2:20" s="236" customFormat="1" ht="16.2" customHeight="1">
      <c r="B525" s="295">
        <v>112714273</v>
      </c>
      <c r="C525" s="313" t="s">
        <v>2532</v>
      </c>
      <c r="D525" s="294" t="s">
        <v>91</v>
      </c>
      <c r="E525" s="294" t="s">
        <v>83</v>
      </c>
      <c r="F525" s="295">
        <v>1</v>
      </c>
      <c r="G525" s="296" t="s">
        <v>7</v>
      </c>
      <c r="H525" s="293">
        <v>5.8</v>
      </c>
      <c r="I525" s="293">
        <f t="shared" si="74"/>
        <v>8.1888344863034845</v>
      </c>
      <c r="J525" s="293">
        <v>47.49524002056021</v>
      </c>
      <c r="K525" s="275">
        <f t="shared" si="69"/>
        <v>47.49524002056021</v>
      </c>
      <c r="L525" s="275">
        <f t="shared" si="70"/>
        <v>47.49524002056021</v>
      </c>
      <c r="N525" s="335">
        <v>45.668500019769432</v>
      </c>
      <c r="O525" s="332">
        <f t="shared" si="71"/>
        <v>47.49524002056021</v>
      </c>
      <c r="P525" s="360"/>
      <c r="Q525" s="360"/>
    </row>
    <row r="526" spans="2:20" s="236" customFormat="1" ht="16.2" customHeight="1">
      <c r="B526" s="295">
        <v>112713283</v>
      </c>
      <c r="C526" s="313" t="s">
        <v>2532</v>
      </c>
      <c r="D526" s="294" t="s">
        <v>17</v>
      </c>
      <c r="E526" s="294" t="s">
        <v>244</v>
      </c>
      <c r="F526" s="295">
        <v>1</v>
      </c>
      <c r="G526" s="296" t="s">
        <v>7</v>
      </c>
      <c r="H526" s="293">
        <v>5.8</v>
      </c>
      <c r="I526" s="293">
        <f t="shared" si="74"/>
        <v>8.6474092175364792</v>
      </c>
      <c r="J526" s="293">
        <v>50.154973461711577</v>
      </c>
      <c r="K526" s="275">
        <f t="shared" si="69"/>
        <v>50.154973461711577</v>
      </c>
      <c r="L526" s="275">
        <f t="shared" si="70"/>
        <v>50.154973461711577</v>
      </c>
      <c r="N526" s="335">
        <v>48.225936020876517</v>
      </c>
      <c r="O526" s="332">
        <f t="shared" si="71"/>
        <v>50.154973461711577</v>
      </c>
      <c r="P526" s="360"/>
      <c r="Q526" s="360"/>
    </row>
    <row r="527" spans="2:20" s="236" customFormat="1" ht="16.2" customHeight="1">
      <c r="B527" s="295">
        <v>112715283</v>
      </c>
      <c r="C527" s="313" t="s">
        <v>2532</v>
      </c>
      <c r="D527" s="294" t="s">
        <v>327</v>
      </c>
      <c r="E527" s="294" t="s">
        <v>244</v>
      </c>
      <c r="F527" s="295">
        <v>1</v>
      </c>
      <c r="G527" s="296" t="s">
        <v>7</v>
      </c>
      <c r="H527" s="293">
        <v>5.8</v>
      </c>
      <c r="I527" s="293">
        <f t="shared" si="74"/>
        <v>8.6474092175364792</v>
      </c>
      <c r="J527" s="293">
        <v>50.154973461711577</v>
      </c>
      <c r="K527" s="275">
        <f t="shared" si="69"/>
        <v>50.154973461711577</v>
      </c>
      <c r="L527" s="275">
        <f t="shared" si="70"/>
        <v>50.154973461711577</v>
      </c>
      <c r="N527" s="335">
        <v>48.225936020876517</v>
      </c>
      <c r="O527" s="332">
        <f t="shared" si="71"/>
        <v>50.154973461711577</v>
      </c>
      <c r="P527" s="360"/>
      <c r="Q527" s="360"/>
    </row>
    <row r="528" spans="2:20" s="236" customFormat="1" ht="16.2" customHeight="1">
      <c r="B528" s="343">
        <v>112715073</v>
      </c>
      <c r="C528" s="344" t="s">
        <v>290</v>
      </c>
      <c r="D528" s="343" t="s">
        <v>327</v>
      </c>
      <c r="E528" s="342" t="s">
        <v>2539</v>
      </c>
      <c r="F528" s="341">
        <v>1</v>
      </c>
      <c r="G528" s="340" t="s">
        <v>7</v>
      </c>
      <c r="H528" s="339">
        <v>5.8</v>
      </c>
      <c r="I528" s="293">
        <f t="shared" si="74"/>
        <v>7.4502752095872919</v>
      </c>
      <c r="J528" s="355">
        <v>43.211596215606292</v>
      </c>
      <c r="K528" s="275">
        <f t="shared" ref="K528:K530" si="75">J528</f>
        <v>43.211596215606292</v>
      </c>
      <c r="L528" s="275">
        <f t="shared" ref="L528:L530" si="76">+J528-K528*$B$2</f>
        <v>43.211596215606292</v>
      </c>
      <c r="N528" s="335"/>
      <c r="O528" s="332"/>
      <c r="P528" s="360"/>
      <c r="Q528" s="360"/>
      <c r="S528" s="8"/>
      <c r="T528" s="8"/>
    </row>
    <row r="529" spans="2:20" s="236" customFormat="1" ht="16.2" customHeight="1">
      <c r="B529" s="289">
        <v>112711373</v>
      </c>
      <c r="C529" s="313" t="s">
        <v>2532</v>
      </c>
      <c r="D529" s="294" t="s">
        <v>1</v>
      </c>
      <c r="E529" s="294" t="s">
        <v>361</v>
      </c>
      <c r="F529" s="295">
        <v>1</v>
      </c>
      <c r="G529" s="296" t="s">
        <v>7</v>
      </c>
      <c r="H529" s="293">
        <v>5.8</v>
      </c>
      <c r="I529" s="293">
        <f t="shared" si="74"/>
        <v>9.2300573594744222</v>
      </c>
      <c r="J529" s="293">
        <v>53.534332684951643</v>
      </c>
      <c r="K529" s="275">
        <f t="shared" si="75"/>
        <v>53.534332684951643</v>
      </c>
      <c r="L529" s="275">
        <f t="shared" si="76"/>
        <v>53.534332684951643</v>
      </c>
      <c r="N529" s="335">
        <v>51.475319889376578</v>
      </c>
      <c r="O529" s="332">
        <f t="shared" si="71"/>
        <v>53.534332684951643</v>
      </c>
      <c r="P529" s="360"/>
      <c r="Q529" s="360"/>
    </row>
    <row r="530" spans="2:20" s="236" customFormat="1" ht="16.2" customHeight="1">
      <c r="B530" s="289">
        <v>112714363</v>
      </c>
      <c r="C530" s="313" t="s">
        <v>2532</v>
      </c>
      <c r="D530" s="294" t="s">
        <v>91</v>
      </c>
      <c r="E530" s="294" t="s">
        <v>2574</v>
      </c>
      <c r="F530" s="295">
        <v>1</v>
      </c>
      <c r="G530" s="296" t="s">
        <v>7</v>
      </c>
      <c r="H530" s="293">
        <v>5.8</v>
      </c>
      <c r="I530" s="293">
        <f t="shared" si="74"/>
        <v>8.6223724504292285</v>
      </c>
      <c r="J530" s="293">
        <v>50.009760212489525</v>
      </c>
      <c r="K530" s="275">
        <f t="shared" si="75"/>
        <v>50.009760212489525</v>
      </c>
      <c r="L530" s="275">
        <f t="shared" si="76"/>
        <v>50.009760212489525</v>
      </c>
      <c r="N530" s="335">
        <v>48.08630789662454</v>
      </c>
      <c r="O530" s="332">
        <f t="shared" si="71"/>
        <v>50.009760212489525</v>
      </c>
      <c r="P530" s="360"/>
      <c r="Q530" s="360"/>
    </row>
    <row r="531" spans="2:20" s="236" customFormat="1" ht="16.2" customHeight="1">
      <c r="B531" s="289">
        <v>112714393</v>
      </c>
      <c r="C531" s="313" t="s">
        <v>2532</v>
      </c>
      <c r="D531" s="294" t="s">
        <v>91</v>
      </c>
      <c r="E531" s="294" t="s">
        <v>2503</v>
      </c>
      <c r="F531" s="295">
        <v>1</v>
      </c>
      <c r="G531" s="296" t="s">
        <v>7</v>
      </c>
      <c r="H531" s="293">
        <v>5.8</v>
      </c>
      <c r="I531" s="293">
        <f t="shared" si="74"/>
        <v>9.0408632386519123</v>
      </c>
      <c r="J531" s="293">
        <v>52.437006784181087</v>
      </c>
      <c r="K531" s="275">
        <f t="shared" si="69"/>
        <v>52.437006784181087</v>
      </c>
      <c r="L531" s="275">
        <f t="shared" si="70"/>
        <v>52.437006784181087</v>
      </c>
      <c r="N531" s="335">
        <v>50.420198830943349</v>
      </c>
      <c r="O531" s="332">
        <f t="shared" si="71"/>
        <v>52.437006784181087</v>
      </c>
      <c r="P531" s="360"/>
      <c r="Q531" s="360"/>
    </row>
    <row r="532" spans="2:20" s="236" customFormat="1" ht="16.2" customHeight="1">
      <c r="B532" s="289">
        <v>112712243</v>
      </c>
      <c r="C532" s="313" t="s">
        <v>2532</v>
      </c>
      <c r="D532" s="294" t="s">
        <v>1</v>
      </c>
      <c r="E532" s="294" t="s">
        <v>2506</v>
      </c>
      <c r="F532" s="295">
        <v>1</v>
      </c>
      <c r="G532" s="296" t="s">
        <v>7</v>
      </c>
      <c r="H532" s="293">
        <v>5.8</v>
      </c>
      <c r="I532" s="293">
        <f t="shared" si="74"/>
        <v>9.9145351767056926</v>
      </c>
      <c r="J532" s="293">
        <v>57.504304024893017</v>
      </c>
      <c r="K532" s="275">
        <f t="shared" si="69"/>
        <v>57.504304024893017</v>
      </c>
      <c r="L532" s="275">
        <f t="shared" si="70"/>
        <v>57.504304024893017</v>
      </c>
      <c r="N532" s="335">
        <v>55.292600023935591</v>
      </c>
      <c r="O532" s="332">
        <f t="shared" si="71"/>
        <v>57.504304024893017</v>
      </c>
      <c r="P532" s="360"/>
      <c r="Q532" s="360"/>
    </row>
    <row r="533" spans="2:20" s="236" customFormat="1" ht="16.2" customHeight="1">
      <c r="B533" s="289">
        <v>112714183</v>
      </c>
      <c r="C533" s="313" t="s">
        <v>2532</v>
      </c>
      <c r="D533" s="294" t="s">
        <v>80</v>
      </c>
      <c r="E533" s="294" t="s">
        <v>287</v>
      </c>
      <c r="F533" s="295">
        <v>1</v>
      </c>
      <c r="G533" s="296" t="s">
        <v>7</v>
      </c>
      <c r="H533" s="293">
        <v>5.8</v>
      </c>
      <c r="I533" s="293">
        <f t="shared" si="74"/>
        <v>7.735245084687933</v>
      </c>
      <c r="J533" s="293">
        <v>44.864421491190008</v>
      </c>
      <c r="K533" s="275">
        <f t="shared" si="69"/>
        <v>44.864421491190008</v>
      </c>
      <c r="L533" s="275">
        <f t="shared" si="70"/>
        <v>44.864421491190008</v>
      </c>
      <c r="N533" s="335">
        <v>45.668500019769432</v>
      </c>
      <c r="O533" s="332">
        <f t="shared" si="71"/>
        <v>47.49524002056021</v>
      </c>
      <c r="P533" s="360"/>
      <c r="Q533" s="360"/>
      <c r="R533" s="353"/>
      <c r="S533" s="8"/>
      <c r="T533" s="8"/>
    </row>
    <row r="534" spans="2:20" s="236" customFormat="1" ht="16.2" customHeight="1">
      <c r="B534" s="289">
        <v>112715413</v>
      </c>
      <c r="C534" s="313" t="s">
        <v>2532</v>
      </c>
      <c r="D534" s="294" t="s">
        <v>327</v>
      </c>
      <c r="E534" s="294" t="s">
        <v>2540</v>
      </c>
      <c r="F534" s="295">
        <v>1</v>
      </c>
      <c r="G534" s="296" t="s">
        <v>7</v>
      </c>
      <c r="H534" s="293">
        <v>5.8</v>
      </c>
      <c r="I534" s="293">
        <f t="shared" si="74"/>
        <v>8.4806059822818547</v>
      </c>
      <c r="J534" s="293">
        <v>49.187514697234761</v>
      </c>
      <c r="K534" s="275">
        <f t="shared" si="69"/>
        <v>49.187514697234761</v>
      </c>
      <c r="L534" s="275">
        <f t="shared" si="70"/>
        <v>49.187514697234761</v>
      </c>
      <c r="N534" s="335">
        <v>47.295687208879578</v>
      </c>
      <c r="O534" s="332">
        <f t="shared" si="71"/>
        <v>49.187514697234761</v>
      </c>
      <c r="P534" s="360"/>
      <c r="Q534" s="360"/>
    </row>
    <row r="535" spans="2:20" s="236" customFormat="1" ht="16.2" customHeight="1">
      <c r="B535" s="289">
        <v>112713523</v>
      </c>
      <c r="C535" s="313" t="s">
        <v>2532</v>
      </c>
      <c r="D535" s="294" t="s">
        <v>17</v>
      </c>
      <c r="E535" s="294" t="s">
        <v>2767</v>
      </c>
      <c r="F535" s="295">
        <v>1</v>
      </c>
      <c r="G535" s="296" t="s">
        <v>7</v>
      </c>
      <c r="H535" s="293">
        <v>5.8</v>
      </c>
      <c r="I535" s="293">
        <f t="shared" si="74"/>
        <v>8.0269862400000012</v>
      </c>
      <c r="J535" s="293">
        <v>46.556520192000008</v>
      </c>
      <c r="K535" s="275">
        <f t="shared" si="69"/>
        <v>46.556520192000008</v>
      </c>
      <c r="L535" s="275">
        <f t="shared" si="70"/>
        <v>46.556520192000008</v>
      </c>
      <c r="N535" s="335">
        <v>44.765884800000009</v>
      </c>
      <c r="O535" s="332">
        <f t="shared" si="71"/>
        <v>46.556520192000008</v>
      </c>
      <c r="P535" s="360"/>
      <c r="Q535" s="360"/>
    </row>
    <row r="536" spans="2:20" s="236" customFormat="1" ht="16.2" customHeight="1">
      <c r="B536" s="297">
        <v>112715053</v>
      </c>
      <c r="C536" s="313" t="s">
        <v>2532</v>
      </c>
      <c r="D536" s="294" t="s">
        <v>327</v>
      </c>
      <c r="E536" s="294" t="s">
        <v>2994</v>
      </c>
      <c r="F536" s="295">
        <v>1</v>
      </c>
      <c r="G536" s="296" t="s">
        <v>7</v>
      </c>
      <c r="H536" s="293">
        <v>5.8</v>
      </c>
      <c r="I536" s="293">
        <f t="shared" si="74"/>
        <v>8.0732689655172436</v>
      </c>
      <c r="J536" s="293">
        <v>46.824960000000011</v>
      </c>
      <c r="K536" s="275">
        <f t="shared" si="69"/>
        <v>46.824960000000011</v>
      </c>
      <c r="L536" s="275">
        <f t="shared" si="70"/>
        <v>46.824960000000011</v>
      </c>
      <c r="N536" s="335">
        <v>45.024000000000008</v>
      </c>
      <c r="O536" s="332">
        <f t="shared" si="71"/>
        <v>46.824960000000011</v>
      </c>
      <c r="P536" s="360"/>
      <c r="Q536" s="360"/>
    </row>
    <row r="537" spans="2:20" s="236" customFormat="1" ht="16.2" customHeight="1">
      <c r="B537" s="289">
        <v>110321000</v>
      </c>
      <c r="C537" s="307" t="s">
        <v>289</v>
      </c>
      <c r="D537" s="294" t="s">
        <v>4</v>
      </c>
      <c r="E537" s="294" t="s">
        <v>268</v>
      </c>
      <c r="F537" s="295">
        <v>1</v>
      </c>
      <c r="G537" s="296" t="s">
        <v>7</v>
      </c>
      <c r="H537" s="293">
        <v>5.8</v>
      </c>
      <c r="I537" s="293">
        <f t="shared" si="74"/>
        <v>7.9019187622026843</v>
      </c>
      <c r="J537" s="293">
        <v>45.831128820775568</v>
      </c>
      <c r="K537" s="275">
        <f t="shared" si="69"/>
        <v>45.831128820775568</v>
      </c>
      <c r="L537" s="275">
        <f t="shared" si="70"/>
        <v>45.831128820775568</v>
      </c>
      <c r="N537" s="335">
        <v>44.068393096899584</v>
      </c>
      <c r="O537" s="332">
        <f t="shared" si="71"/>
        <v>45.831128820775568</v>
      </c>
      <c r="P537" s="360"/>
      <c r="Q537" s="360"/>
    </row>
    <row r="538" spans="2:20" s="8" customFormat="1" ht="16.2" customHeight="1">
      <c r="B538" s="289">
        <v>110322000</v>
      </c>
      <c r="C538" s="307" t="s">
        <v>289</v>
      </c>
      <c r="D538" s="294" t="s">
        <v>1</v>
      </c>
      <c r="E538" s="294" t="s">
        <v>268</v>
      </c>
      <c r="F538" s="295">
        <v>1</v>
      </c>
      <c r="G538" s="296" t="s">
        <v>7</v>
      </c>
      <c r="H538" s="293">
        <v>5.8</v>
      </c>
      <c r="I538" s="293">
        <f t="shared" si="74"/>
        <v>7.6026091986933899</v>
      </c>
      <c r="J538" s="293">
        <v>44.095133352421662</v>
      </c>
      <c r="K538" s="275">
        <f t="shared" si="69"/>
        <v>44.095133352421662</v>
      </c>
      <c r="L538" s="275">
        <f t="shared" si="70"/>
        <v>44.095133352421662</v>
      </c>
      <c r="N538" s="334">
        <v>42.39916668502083</v>
      </c>
      <c r="O538" s="332">
        <f t="shared" si="71"/>
        <v>44.095133352421662</v>
      </c>
      <c r="P538" s="360"/>
      <c r="Q538" s="360"/>
    </row>
    <row r="539" spans="2:20" s="8" customFormat="1" ht="16.2" customHeight="1">
      <c r="B539" s="289">
        <v>110324010</v>
      </c>
      <c r="C539" s="307" t="s">
        <v>289</v>
      </c>
      <c r="D539" s="294" t="s">
        <v>91</v>
      </c>
      <c r="E539" s="294" t="s">
        <v>2</v>
      </c>
      <c r="F539" s="295">
        <v>1</v>
      </c>
      <c r="G539" s="296" t="s">
        <v>7</v>
      </c>
      <c r="H539" s="293">
        <v>5.8</v>
      </c>
      <c r="I539" s="293">
        <f t="shared" si="74"/>
        <v>13.455702304675413</v>
      </c>
      <c r="J539" s="293">
        <v>78.043073367117387</v>
      </c>
      <c r="K539" s="275">
        <f t="shared" si="69"/>
        <v>78.043073367117387</v>
      </c>
      <c r="L539" s="275">
        <f t="shared" si="70"/>
        <v>78.043073367117387</v>
      </c>
      <c r="N539" s="334">
        <v>75.041416699151327</v>
      </c>
      <c r="O539" s="332">
        <f t="shared" si="71"/>
        <v>78.043073367117387</v>
      </c>
      <c r="P539" s="360"/>
      <c r="Q539" s="360"/>
    </row>
    <row r="540" spans="2:20" s="8" customFormat="1" ht="16.2" customHeight="1">
      <c r="B540" s="289">
        <v>110323090</v>
      </c>
      <c r="C540" s="307" t="s">
        <v>289</v>
      </c>
      <c r="D540" s="294" t="s">
        <v>17</v>
      </c>
      <c r="E540" s="294" t="s">
        <v>10</v>
      </c>
      <c r="F540" s="295">
        <v>1</v>
      </c>
      <c r="G540" s="296" t="s">
        <v>7</v>
      </c>
      <c r="H540" s="293">
        <v>5.8</v>
      </c>
      <c r="I540" s="293">
        <f t="shared" si="74"/>
        <v>15.699845983807796</v>
      </c>
      <c r="J540" s="293">
        <v>91.059106706085217</v>
      </c>
      <c r="K540" s="275">
        <f t="shared" si="69"/>
        <v>91.059106706085217</v>
      </c>
      <c r="L540" s="275">
        <f t="shared" si="70"/>
        <v>91.059106706085217</v>
      </c>
      <c r="N540" s="334">
        <v>87.556833371235783</v>
      </c>
      <c r="O540" s="332">
        <f t="shared" si="71"/>
        <v>91.059106706085217</v>
      </c>
      <c r="P540" s="360"/>
      <c r="Q540" s="360"/>
    </row>
    <row r="541" spans="2:20" s="8" customFormat="1" ht="16.2" customHeight="1">
      <c r="B541" s="289">
        <v>110324100</v>
      </c>
      <c r="C541" s="307" t="s">
        <v>289</v>
      </c>
      <c r="D541" s="294" t="s">
        <v>91</v>
      </c>
      <c r="E541" s="294" t="s">
        <v>14</v>
      </c>
      <c r="F541" s="295">
        <v>1</v>
      </c>
      <c r="G541" s="296" t="s">
        <v>7</v>
      </c>
      <c r="H541" s="293">
        <v>5.8</v>
      </c>
      <c r="I541" s="293">
        <f t="shared" si="74"/>
        <v>13.455702304675413</v>
      </c>
      <c r="J541" s="293">
        <v>78.043073367117387</v>
      </c>
      <c r="K541" s="275">
        <f t="shared" si="69"/>
        <v>78.043073367117387</v>
      </c>
      <c r="L541" s="275">
        <f t="shared" si="70"/>
        <v>78.043073367117387</v>
      </c>
      <c r="N541" s="334">
        <v>75.041416699151327</v>
      </c>
      <c r="O541" s="332">
        <f t="shared" si="71"/>
        <v>78.043073367117387</v>
      </c>
      <c r="P541" s="360"/>
      <c r="Q541" s="360"/>
    </row>
    <row r="542" spans="2:20" s="8" customFormat="1" ht="16.2" customHeight="1">
      <c r="B542" s="295">
        <v>110323110</v>
      </c>
      <c r="C542" s="307" t="s">
        <v>289</v>
      </c>
      <c r="D542" s="294" t="s">
        <v>17</v>
      </c>
      <c r="E542" s="294" t="s">
        <v>13</v>
      </c>
      <c r="F542" s="295">
        <v>1</v>
      </c>
      <c r="G542" s="296" t="s">
        <v>7</v>
      </c>
      <c r="H542" s="293">
        <v>5.8</v>
      </c>
      <c r="I542" s="293">
        <f t="shared" si="74"/>
        <v>13.455702304675413</v>
      </c>
      <c r="J542" s="293">
        <v>78.043073367117387</v>
      </c>
      <c r="K542" s="275">
        <f t="shared" si="69"/>
        <v>78.043073367117387</v>
      </c>
      <c r="L542" s="275">
        <f t="shared" si="70"/>
        <v>78.043073367117387</v>
      </c>
      <c r="N542" s="334">
        <v>75.041416699151327</v>
      </c>
      <c r="O542" s="332">
        <f t="shared" si="71"/>
        <v>78.043073367117387</v>
      </c>
      <c r="P542" s="360"/>
      <c r="Q542" s="360"/>
    </row>
    <row r="543" spans="2:20" s="8" customFormat="1" ht="16.2" customHeight="1">
      <c r="B543" s="295">
        <v>110322140</v>
      </c>
      <c r="C543" s="307" t="s">
        <v>289</v>
      </c>
      <c r="D543" s="294" t="s">
        <v>91</v>
      </c>
      <c r="E543" s="294" t="s">
        <v>0</v>
      </c>
      <c r="F543" s="295">
        <v>1</v>
      </c>
      <c r="G543" s="296" t="s">
        <v>7</v>
      </c>
      <c r="H543" s="293">
        <v>5.8</v>
      </c>
      <c r="I543" s="293">
        <f t="shared" si="74"/>
        <v>15.699845983807796</v>
      </c>
      <c r="J543" s="293">
        <v>91.059106706085217</v>
      </c>
      <c r="K543" s="275">
        <f t="shared" si="69"/>
        <v>91.059106706085217</v>
      </c>
      <c r="L543" s="275">
        <f t="shared" si="70"/>
        <v>91.059106706085217</v>
      </c>
      <c r="N543" s="334">
        <v>87.556833371235783</v>
      </c>
      <c r="O543" s="332">
        <f t="shared" si="71"/>
        <v>91.059106706085217</v>
      </c>
      <c r="P543" s="360"/>
      <c r="Q543" s="360"/>
    </row>
    <row r="544" spans="2:20" s="236" customFormat="1" ht="16.2" customHeight="1">
      <c r="B544" s="295">
        <v>110324270</v>
      </c>
      <c r="C544" s="307" t="s">
        <v>289</v>
      </c>
      <c r="D544" s="294" t="s">
        <v>91</v>
      </c>
      <c r="E544" s="294" t="s">
        <v>83</v>
      </c>
      <c r="F544" s="295">
        <v>1</v>
      </c>
      <c r="G544" s="296" t="s">
        <v>7</v>
      </c>
      <c r="H544" s="293">
        <v>5.8</v>
      </c>
      <c r="I544" s="293">
        <f t="shared" si="74"/>
        <v>13.455702304675413</v>
      </c>
      <c r="J544" s="293">
        <v>78.043073367117387</v>
      </c>
      <c r="K544" s="275">
        <f t="shared" si="69"/>
        <v>78.043073367117387</v>
      </c>
      <c r="L544" s="275">
        <f t="shared" si="70"/>
        <v>78.043073367117387</v>
      </c>
      <c r="N544" s="335">
        <v>75.041416699151327</v>
      </c>
      <c r="O544" s="332">
        <f t="shared" si="71"/>
        <v>78.043073367117387</v>
      </c>
      <c r="P544" s="360"/>
      <c r="Q544" s="360"/>
    </row>
    <row r="545" spans="2:20" s="236" customFormat="1" ht="16.2" customHeight="1">
      <c r="B545" s="295">
        <v>110325280</v>
      </c>
      <c r="C545" s="307" t="s">
        <v>289</v>
      </c>
      <c r="D545" s="294" t="s">
        <v>327</v>
      </c>
      <c r="E545" s="294" t="s">
        <v>244</v>
      </c>
      <c r="F545" s="295">
        <v>1</v>
      </c>
      <c r="G545" s="296" t="s">
        <v>7</v>
      </c>
      <c r="H545" s="293">
        <v>5.8</v>
      </c>
      <c r="I545" s="293">
        <f t="shared" si="74"/>
        <v>14.209221633737238</v>
      </c>
      <c r="J545" s="293">
        <v>82.413485475675984</v>
      </c>
      <c r="K545" s="275">
        <f t="shared" si="69"/>
        <v>82.413485475675984</v>
      </c>
      <c r="L545" s="275">
        <f t="shared" si="70"/>
        <v>82.413485475675984</v>
      </c>
      <c r="N545" s="335">
        <v>79.243736034303822</v>
      </c>
      <c r="O545" s="332">
        <f t="shared" si="71"/>
        <v>82.413485475675984</v>
      </c>
      <c r="P545" s="360"/>
      <c r="Q545" s="360"/>
    </row>
    <row r="546" spans="2:20" s="236" customFormat="1" ht="16.2" customHeight="1">
      <c r="B546" s="343">
        <v>110325070</v>
      </c>
      <c r="C546" s="344" t="s">
        <v>289</v>
      </c>
      <c r="D546" s="343" t="s">
        <v>327</v>
      </c>
      <c r="E546" s="342" t="s">
        <v>2539</v>
      </c>
      <c r="F546" s="341">
        <v>1</v>
      </c>
      <c r="G546" s="340" t="s">
        <v>7</v>
      </c>
      <c r="H546" s="339">
        <v>5.8</v>
      </c>
      <c r="I546" s="293">
        <f t="shared" si="74"/>
        <v>14.197211089794051</v>
      </c>
      <c r="J546" s="355">
        <v>82.343824320805496</v>
      </c>
      <c r="K546" s="275">
        <f t="shared" ref="K546:K547" si="77">J546</f>
        <v>82.343824320805496</v>
      </c>
      <c r="L546" s="275">
        <f t="shared" ref="L546:L547" si="78">+J546-K546*$B$2</f>
        <v>82.343824320805496</v>
      </c>
      <c r="N546" s="335"/>
      <c r="O546" s="332"/>
      <c r="P546" s="360"/>
      <c r="Q546" s="360"/>
      <c r="S546" s="8"/>
      <c r="T546" s="8"/>
    </row>
    <row r="547" spans="2:20" s="236" customFormat="1" ht="16.2" customHeight="1">
      <c r="B547" s="295">
        <v>110321370</v>
      </c>
      <c r="C547" s="307" t="s">
        <v>2713</v>
      </c>
      <c r="D547" s="294" t="s">
        <v>1</v>
      </c>
      <c r="E547" s="294" t="s">
        <v>361</v>
      </c>
      <c r="F547" s="295">
        <v>1</v>
      </c>
      <c r="G547" s="296" t="s">
        <v>7</v>
      </c>
      <c r="H547" s="293">
        <v>5.8</v>
      </c>
      <c r="I547" s="293">
        <f t="shared" si="74"/>
        <v>17.194894267334163</v>
      </c>
      <c r="J547" s="293">
        <v>99.730386750538145</v>
      </c>
      <c r="K547" s="275">
        <f t="shared" si="77"/>
        <v>99.730386750538145</v>
      </c>
      <c r="L547" s="275">
        <f t="shared" si="78"/>
        <v>99.730386750538145</v>
      </c>
      <c r="N547" s="335">
        <v>95.894602644748218</v>
      </c>
      <c r="O547" s="332">
        <f t="shared" si="71"/>
        <v>99.730386750538145</v>
      </c>
      <c r="P547" s="360"/>
      <c r="Q547" s="360"/>
    </row>
    <row r="548" spans="2:20" s="236" customFormat="1" ht="16.2" customHeight="1">
      <c r="B548" s="289">
        <v>110324360</v>
      </c>
      <c r="C548" s="307" t="s">
        <v>289</v>
      </c>
      <c r="D548" s="294" t="s">
        <v>91</v>
      </c>
      <c r="E548" s="294" t="s">
        <v>2574</v>
      </c>
      <c r="F548" s="295">
        <v>1</v>
      </c>
      <c r="G548" s="296" t="s">
        <v>7</v>
      </c>
      <c r="H548" s="293">
        <v>5.8</v>
      </c>
      <c r="I548" s="293">
        <f t="shared" si="74"/>
        <v>16.219137841995803</v>
      </c>
      <c r="J548" s="293">
        <v>94.070999483575662</v>
      </c>
      <c r="K548" s="275">
        <f t="shared" si="69"/>
        <v>94.070999483575662</v>
      </c>
      <c r="L548" s="275">
        <f t="shared" si="70"/>
        <v>94.070999483575662</v>
      </c>
      <c r="N548" s="335">
        <v>90.452884118822752</v>
      </c>
      <c r="O548" s="332">
        <f t="shared" si="71"/>
        <v>94.070999483575662</v>
      </c>
      <c r="P548" s="360"/>
      <c r="Q548" s="360"/>
    </row>
    <row r="549" spans="2:20" s="236" customFormat="1" ht="16.2" customHeight="1">
      <c r="B549" s="289">
        <v>110324390</v>
      </c>
      <c r="C549" s="307" t="s">
        <v>289</v>
      </c>
      <c r="D549" s="294" t="s">
        <v>91</v>
      </c>
      <c r="E549" s="294" t="s">
        <v>2503</v>
      </c>
      <c r="F549" s="295">
        <v>1</v>
      </c>
      <c r="G549" s="296" t="s">
        <v>7</v>
      </c>
      <c r="H549" s="293">
        <v>5.8</v>
      </c>
      <c r="I549" s="293">
        <f t="shared" si="74"/>
        <v>17.057283773270903</v>
      </c>
      <c r="J549" s="293">
        <v>98.932245884971238</v>
      </c>
      <c r="K549" s="275">
        <f t="shared" si="69"/>
        <v>98.932245884971238</v>
      </c>
      <c r="L549" s="275">
        <f t="shared" si="70"/>
        <v>98.932245884971238</v>
      </c>
      <c r="N549" s="335">
        <v>95.127159504780039</v>
      </c>
      <c r="O549" s="332">
        <f t="shared" si="71"/>
        <v>98.932245884971238</v>
      </c>
      <c r="P549" s="360"/>
      <c r="Q549" s="360"/>
    </row>
    <row r="550" spans="2:20" s="236" customFormat="1" ht="16.2" customHeight="1">
      <c r="B550" s="289">
        <v>110322240</v>
      </c>
      <c r="C550" s="307" t="s">
        <v>289</v>
      </c>
      <c r="D550" s="294" t="s">
        <v>1</v>
      </c>
      <c r="E550" s="294" t="s">
        <v>2506</v>
      </c>
      <c r="F550" s="295">
        <v>1</v>
      </c>
      <c r="G550" s="296" t="s">
        <v>7</v>
      </c>
      <c r="H550" s="293">
        <v>5.8</v>
      </c>
      <c r="I550" s="293">
        <f t="shared" si="74"/>
        <v>19.002859088685916</v>
      </c>
      <c r="J550" s="293">
        <v>110.2165827143783</v>
      </c>
      <c r="K550" s="275">
        <f t="shared" si="69"/>
        <v>110.2165827143783</v>
      </c>
      <c r="L550" s="275">
        <f t="shared" si="70"/>
        <v>110.2165827143783</v>
      </c>
      <c r="N550" s="335">
        <v>105.9774833792099</v>
      </c>
      <c r="O550" s="332">
        <f t="shared" si="71"/>
        <v>110.2165827143783</v>
      </c>
      <c r="P550" s="360"/>
      <c r="Q550" s="360"/>
    </row>
    <row r="551" spans="2:20" s="236" customFormat="1" ht="16.2" customHeight="1">
      <c r="B551" s="289">
        <v>110324180</v>
      </c>
      <c r="C551" s="307" t="s">
        <v>289</v>
      </c>
      <c r="D551" s="294" t="s">
        <v>80</v>
      </c>
      <c r="E551" s="294" t="s">
        <v>287</v>
      </c>
      <c r="F551" s="295">
        <v>1</v>
      </c>
      <c r="G551" s="296" t="s">
        <v>7</v>
      </c>
      <c r="H551" s="293">
        <v>5.8</v>
      </c>
      <c r="I551" s="293">
        <f t="shared" si="74"/>
        <v>14.795874998877611</v>
      </c>
      <c r="J551" s="293">
        <v>85.816074993490147</v>
      </c>
      <c r="K551" s="275">
        <f t="shared" si="69"/>
        <v>85.816074993490147</v>
      </c>
      <c r="L551" s="275">
        <f t="shared" si="70"/>
        <v>85.816074993490147</v>
      </c>
      <c r="N551" s="335">
        <v>75.041416699151327</v>
      </c>
      <c r="O551" s="332">
        <f t="shared" si="71"/>
        <v>78.043073367117387</v>
      </c>
      <c r="P551" s="360"/>
      <c r="Q551" s="360"/>
      <c r="R551" s="353"/>
      <c r="S551" s="8"/>
      <c r="T551" s="8"/>
    </row>
    <row r="552" spans="2:20" s="236" customFormat="1" ht="16.2" customHeight="1">
      <c r="B552" s="289">
        <v>110325410</v>
      </c>
      <c r="C552" s="307" t="s">
        <v>289</v>
      </c>
      <c r="D552" s="294" t="s">
        <v>327</v>
      </c>
      <c r="E552" s="294" t="s">
        <v>2540</v>
      </c>
      <c r="F552" s="295">
        <v>1</v>
      </c>
      <c r="G552" s="296" t="s">
        <v>7</v>
      </c>
      <c r="H552" s="293">
        <v>5.8</v>
      </c>
      <c r="I552" s="293">
        <f t="shared" si="74"/>
        <v>15.995573441374979</v>
      </c>
      <c r="J552" s="293">
        <v>92.774325959974874</v>
      </c>
      <c r="K552" s="275">
        <f t="shared" si="69"/>
        <v>92.774325959974874</v>
      </c>
      <c r="L552" s="275">
        <f t="shared" si="70"/>
        <v>92.774325959974874</v>
      </c>
      <c r="N552" s="335">
        <v>89.206082653821994</v>
      </c>
      <c r="O552" s="332">
        <f t="shared" si="71"/>
        <v>92.774325959974874</v>
      </c>
      <c r="P552" s="360"/>
      <c r="Q552" s="360"/>
    </row>
    <row r="553" spans="2:20" s="236" customFormat="1" ht="16.2" customHeight="1">
      <c r="B553" s="289">
        <v>110323520</v>
      </c>
      <c r="C553" s="307" t="s">
        <v>289</v>
      </c>
      <c r="D553" s="294" t="s">
        <v>17</v>
      </c>
      <c r="E553" s="294" t="s">
        <v>2767</v>
      </c>
      <c r="F553" s="295">
        <v>1</v>
      </c>
      <c r="G553" s="296" t="s">
        <v>7</v>
      </c>
      <c r="H553" s="293">
        <v>5.8</v>
      </c>
      <c r="I553" s="293">
        <f t="shared" si="74"/>
        <v>15.3867168</v>
      </c>
      <c r="J553" s="293">
        <v>89.242957439999998</v>
      </c>
      <c r="K553" s="275">
        <f t="shared" si="69"/>
        <v>89.242957439999998</v>
      </c>
      <c r="L553" s="275">
        <f t="shared" si="70"/>
        <v>89.242957439999998</v>
      </c>
      <c r="N553" s="335">
        <v>85.810535999999999</v>
      </c>
      <c r="O553" s="332">
        <f t="shared" si="71"/>
        <v>89.242957439999998</v>
      </c>
      <c r="P553" s="360"/>
      <c r="Q553" s="360"/>
    </row>
    <row r="554" spans="2:20" s="236" customFormat="1" ht="16.2" customHeight="1">
      <c r="B554" s="298">
        <v>110325050</v>
      </c>
      <c r="C554" s="307" t="s">
        <v>289</v>
      </c>
      <c r="D554" s="294" t="s">
        <v>327</v>
      </c>
      <c r="E554" s="294" t="s">
        <v>2994</v>
      </c>
      <c r="F554" s="295">
        <v>1</v>
      </c>
      <c r="G554" s="296" t="s">
        <v>7</v>
      </c>
      <c r="H554" s="293">
        <v>5.8</v>
      </c>
      <c r="I554" s="293">
        <f t="shared" si="74"/>
        <v>15.438620689655174</v>
      </c>
      <c r="J554" s="293">
        <v>89.544000000000011</v>
      </c>
      <c r="K554" s="275">
        <f t="shared" si="69"/>
        <v>89.544000000000011</v>
      </c>
      <c r="L554" s="275">
        <f t="shared" si="70"/>
        <v>89.544000000000011</v>
      </c>
      <c r="N554" s="335">
        <v>86.100000000000009</v>
      </c>
      <c r="O554" s="332">
        <f t="shared" si="71"/>
        <v>89.544000000000011</v>
      </c>
      <c r="P554" s="360"/>
      <c r="Q554" s="360"/>
    </row>
    <row r="555" spans="2:20" s="236" customFormat="1" ht="16.2" customHeight="1">
      <c r="B555" s="289">
        <v>113361000</v>
      </c>
      <c r="C555" s="307" t="s">
        <v>292</v>
      </c>
      <c r="D555" s="294" t="s">
        <v>4</v>
      </c>
      <c r="E555" s="294" t="s">
        <v>268</v>
      </c>
      <c r="F555" s="295">
        <v>1</v>
      </c>
      <c r="G555" s="296" t="s">
        <v>3046</v>
      </c>
      <c r="H555" s="293">
        <v>5.8</v>
      </c>
      <c r="I555" s="293">
        <f t="shared" ref="I555:I576" si="79">J555/6/H555</f>
        <v>2.3082620699647403</v>
      </c>
      <c r="J555" s="293">
        <v>80.327520034772959</v>
      </c>
      <c r="K555" s="275">
        <f t="shared" si="69"/>
        <v>80.327520034772959</v>
      </c>
      <c r="L555" s="275">
        <f t="shared" si="70"/>
        <v>80.327520034772959</v>
      </c>
      <c r="N555" s="335">
        <v>77.23800003343554</v>
      </c>
      <c r="O555" s="332">
        <f t="shared" si="71"/>
        <v>80.327520034772959</v>
      </c>
      <c r="P555" s="360"/>
      <c r="Q555" s="360"/>
    </row>
    <row r="556" spans="2:20" s="236" customFormat="1" ht="16.2" customHeight="1">
      <c r="B556" s="289">
        <v>113362000</v>
      </c>
      <c r="C556" s="307" t="s">
        <v>292</v>
      </c>
      <c r="D556" s="294" t="s">
        <v>1</v>
      </c>
      <c r="E556" s="294" t="s">
        <v>268</v>
      </c>
      <c r="F556" s="295">
        <v>1</v>
      </c>
      <c r="G556" s="296" t="s">
        <v>3046</v>
      </c>
      <c r="H556" s="293">
        <v>5.8</v>
      </c>
      <c r="I556" s="293">
        <f t="shared" si="79"/>
        <v>2.3082620699647403</v>
      </c>
      <c r="J556" s="293">
        <v>80.327520034772959</v>
      </c>
      <c r="K556" s="275">
        <f t="shared" si="69"/>
        <v>80.327520034772959</v>
      </c>
      <c r="L556" s="275">
        <f t="shared" si="70"/>
        <v>80.327520034772959</v>
      </c>
      <c r="N556" s="335">
        <v>77.23800003343554</v>
      </c>
      <c r="O556" s="332">
        <f t="shared" si="71"/>
        <v>80.327520034772959</v>
      </c>
      <c r="P556" s="360"/>
      <c r="Q556" s="360"/>
    </row>
    <row r="557" spans="2:20" s="236" customFormat="1" ht="16.2" customHeight="1">
      <c r="B557" s="289">
        <v>113360010</v>
      </c>
      <c r="C557" s="307" t="s">
        <v>292</v>
      </c>
      <c r="D557" s="294" t="s">
        <v>92</v>
      </c>
      <c r="E557" s="294" t="s">
        <v>2</v>
      </c>
      <c r="F557" s="295">
        <v>1</v>
      </c>
      <c r="G557" s="296" t="s">
        <v>3046</v>
      </c>
      <c r="H557" s="293">
        <v>5.8</v>
      </c>
      <c r="I557" s="293">
        <f t="shared" si="79"/>
        <v>4.1402160937462797</v>
      </c>
      <c r="J557" s="293">
        <v>144.07952006237053</v>
      </c>
      <c r="K557" s="275">
        <f t="shared" si="69"/>
        <v>144.07952006237053</v>
      </c>
      <c r="L557" s="275">
        <f t="shared" si="70"/>
        <v>144.07952006237053</v>
      </c>
      <c r="N557" s="335">
        <v>138.53800005997167</v>
      </c>
      <c r="O557" s="332">
        <f t="shared" si="71"/>
        <v>144.07952006237053</v>
      </c>
      <c r="P557" s="360"/>
      <c r="Q557" s="360"/>
    </row>
    <row r="558" spans="2:20" s="236" customFormat="1" ht="16.2" customHeight="1">
      <c r="B558" s="289">
        <v>113360090</v>
      </c>
      <c r="C558" s="307" t="s">
        <v>292</v>
      </c>
      <c r="D558" s="294" t="s">
        <v>92</v>
      </c>
      <c r="E558" s="294" t="s">
        <v>10</v>
      </c>
      <c r="F558" s="295">
        <v>1</v>
      </c>
      <c r="G558" s="296" t="s">
        <v>3046</v>
      </c>
      <c r="H558" s="293">
        <v>5.8</v>
      </c>
      <c r="I558" s="293">
        <f t="shared" si="79"/>
        <v>4.1402160937462797</v>
      </c>
      <c r="J558" s="293">
        <v>144.07952006237053</v>
      </c>
      <c r="K558" s="275">
        <f t="shared" si="69"/>
        <v>144.07952006237053</v>
      </c>
      <c r="L558" s="275">
        <f t="shared" si="70"/>
        <v>144.07952006237053</v>
      </c>
      <c r="N558" s="335">
        <v>138.53800005997167</v>
      </c>
      <c r="O558" s="332">
        <f t="shared" si="71"/>
        <v>144.07952006237053</v>
      </c>
      <c r="P558" s="360"/>
      <c r="Q558" s="360"/>
    </row>
    <row r="559" spans="2:20" s="236" customFormat="1" ht="16.2" customHeight="1">
      <c r="B559" s="289">
        <v>113360100</v>
      </c>
      <c r="C559" s="307" t="s">
        <v>292</v>
      </c>
      <c r="D559" s="294" t="s">
        <v>92</v>
      </c>
      <c r="E559" s="294" t="s">
        <v>14</v>
      </c>
      <c r="F559" s="295">
        <v>1</v>
      </c>
      <c r="G559" s="296" t="s">
        <v>3046</v>
      </c>
      <c r="H559" s="293">
        <v>5.8</v>
      </c>
      <c r="I559" s="293">
        <f t="shared" si="79"/>
        <v>4.1402160937462797</v>
      </c>
      <c r="J559" s="293">
        <v>144.07952006237053</v>
      </c>
      <c r="K559" s="275">
        <f t="shared" si="69"/>
        <v>144.07952006237053</v>
      </c>
      <c r="L559" s="275">
        <f t="shared" si="70"/>
        <v>144.07952006237053</v>
      </c>
      <c r="N559" s="335">
        <v>138.53800005997167</v>
      </c>
      <c r="O559" s="332">
        <f t="shared" si="71"/>
        <v>144.07952006237053</v>
      </c>
      <c r="P559" s="360"/>
      <c r="Q559" s="360"/>
    </row>
    <row r="560" spans="2:20" s="8" customFormat="1" ht="16.2" customHeight="1">
      <c r="B560" s="289">
        <v>113360110</v>
      </c>
      <c r="C560" s="307" t="s">
        <v>292</v>
      </c>
      <c r="D560" s="294" t="s">
        <v>92</v>
      </c>
      <c r="E560" s="294" t="s">
        <v>169</v>
      </c>
      <c r="F560" s="295">
        <v>1</v>
      </c>
      <c r="G560" s="296" t="s">
        <v>3046</v>
      </c>
      <c r="H560" s="293">
        <v>5.8</v>
      </c>
      <c r="I560" s="293">
        <f t="shared" si="79"/>
        <v>4.1402160937462797</v>
      </c>
      <c r="J560" s="293">
        <v>144.07952006237053</v>
      </c>
      <c r="K560" s="275">
        <f t="shared" si="69"/>
        <v>144.07952006237053</v>
      </c>
      <c r="L560" s="275">
        <f t="shared" si="70"/>
        <v>144.07952006237053</v>
      </c>
      <c r="N560" s="334">
        <v>138.53800005997167</v>
      </c>
      <c r="O560" s="332">
        <f t="shared" si="71"/>
        <v>144.07952006237053</v>
      </c>
      <c r="P560" s="360"/>
      <c r="Q560" s="360"/>
    </row>
    <row r="561" spans="2:21" s="8" customFormat="1" ht="16.2" customHeight="1">
      <c r="B561" s="295">
        <v>113360140</v>
      </c>
      <c r="C561" s="307" t="s">
        <v>292</v>
      </c>
      <c r="D561" s="294" t="s">
        <v>92</v>
      </c>
      <c r="E561" s="294" t="s">
        <v>0</v>
      </c>
      <c r="F561" s="295">
        <v>1</v>
      </c>
      <c r="G561" s="296" t="s">
        <v>3046</v>
      </c>
      <c r="H561" s="293">
        <v>5.8</v>
      </c>
      <c r="I561" s="293">
        <f t="shared" si="79"/>
        <v>4.1402160937462797</v>
      </c>
      <c r="J561" s="293">
        <v>144.07952006237053</v>
      </c>
      <c r="K561" s="275">
        <f t="shared" si="69"/>
        <v>144.07952006237053</v>
      </c>
      <c r="L561" s="275">
        <f t="shared" si="70"/>
        <v>144.07952006237053</v>
      </c>
      <c r="N561" s="334">
        <v>138.53800005997167</v>
      </c>
      <c r="O561" s="332">
        <f t="shared" si="71"/>
        <v>144.07952006237053</v>
      </c>
      <c r="P561" s="360"/>
      <c r="Q561" s="360"/>
    </row>
    <row r="562" spans="2:21" s="236" customFormat="1" ht="16.2" customHeight="1">
      <c r="B562" s="295">
        <v>113360270</v>
      </c>
      <c r="C562" s="307" t="s">
        <v>292</v>
      </c>
      <c r="D562" s="294" t="s">
        <v>92</v>
      </c>
      <c r="E562" s="294" t="s">
        <v>83</v>
      </c>
      <c r="F562" s="295">
        <v>1</v>
      </c>
      <c r="G562" s="296" t="s">
        <v>3046</v>
      </c>
      <c r="H562" s="293">
        <v>5.8</v>
      </c>
      <c r="I562" s="293">
        <f t="shared" si="79"/>
        <v>4.1402160937462797</v>
      </c>
      <c r="J562" s="293">
        <v>144.07952006237053</v>
      </c>
      <c r="K562" s="275">
        <f t="shared" si="69"/>
        <v>144.07952006237053</v>
      </c>
      <c r="L562" s="275">
        <f t="shared" si="70"/>
        <v>144.07952006237053</v>
      </c>
      <c r="N562" s="335">
        <v>138.53800005997167</v>
      </c>
      <c r="O562" s="332">
        <f t="shared" si="71"/>
        <v>144.07952006237053</v>
      </c>
      <c r="P562" s="360"/>
      <c r="Q562" s="360"/>
    </row>
    <row r="563" spans="2:21" s="236" customFormat="1" ht="16.2" customHeight="1">
      <c r="B563" s="295">
        <v>113360280</v>
      </c>
      <c r="C563" s="307" t="s">
        <v>292</v>
      </c>
      <c r="D563" s="294" t="s">
        <v>92</v>
      </c>
      <c r="E563" s="294" t="s">
        <v>244</v>
      </c>
      <c r="F563" s="295">
        <v>1</v>
      </c>
      <c r="G563" s="296" t="s">
        <v>3046</v>
      </c>
      <c r="H563" s="293">
        <v>5.8</v>
      </c>
      <c r="I563" s="293">
        <f t="shared" si="79"/>
        <v>4.3720681949960722</v>
      </c>
      <c r="J563" s="293">
        <v>152.14797318586329</v>
      </c>
      <c r="K563" s="275">
        <f t="shared" si="69"/>
        <v>152.14797318586329</v>
      </c>
      <c r="L563" s="275">
        <f t="shared" si="70"/>
        <v>152.14797318586329</v>
      </c>
      <c r="N563" s="335">
        <v>146.29612806333009</v>
      </c>
      <c r="O563" s="332">
        <f t="shared" si="71"/>
        <v>152.14797318586329</v>
      </c>
      <c r="P563" s="360"/>
      <c r="Q563" s="360"/>
    </row>
    <row r="564" spans="2:21" s="236" customFormat="1" ht="16.2" customHeight="1">
      <c r="B564" s="295">
        <v>113360070</v>
      </c>
      <c r="C564" s="307" t="s">
        <v>292</v>
      </c>
      <c r="D564" s="294" t="s">
        <v>92</v>
      </c>
      <c r="E564" s="294" t="s">
        <v>2539</v>
      </c>
      <c r="F564" s="295">
        <v>1</v>
      </c>
      <c r="G564" s="296" t="s">
        <v>3046</v>
      </c>
      <c r="H564" s="293">
        <v>5.8</v>
      </c>
      <c r="I564" s="293">
        <f t="shared" si="79"/>
        <v>0.71104340200353788</v>
      </c>
      <c r="J564" s="355">
        <v>24.744310389723115</v>
      </c>
      <c r="K564" s="275">
        <f t="shared" ref="K564" si="80">J564</f>
        <v>24.744310389723115</v>
      </c>
      <c r="L564" s="275">
        <f t="shared" ref="L564" si="81">+J564-K564*$B$2</f>
        <v>24.744310389723115</v>
      </c>
      <c r="N564" s="335"/>
      <c r="O564" s="332"/>
      <c r="P564" s="360"/>
      <c r="Q564" s="360"/>
      <c r="S564" s="8"/>
      <c r="T564" s="8"/>
    </row>
    <row r="565" spans="2:21" s="236" customFormat="1" ht="16.2" customHeight="1">
      <c r="B565" s="295">
        <v>113360370</v>
      </c>
      <c r="C565" s="307" t="s">
        <v>2714</v>
      </c>
      <c r="D565" s="294" t="s">
        <v>92</v>
      </c>
      <c r="E565" s="294" t="s">
        <v>361</v>
      </c>
      <c r="F565" s="295">
        <v>1</v>
      </c>
      <c r="G565" s="296" t="s">
        <v>3046</v>
      </c>
      <c r="H565" s="293">
        <v>5.8</v>
      </c>
      <c r="I565" s="293">
        <f t="shared" si="79"/>
        <v>3.3029497157304721</v>
      </c>
      <c r="J565" s="293">
        <v>114.94265010742042</v>
      </c>
      <c r="K565" s="275">
        <f t="shared" si="69"/>
        <v>114.94265010742042</v>
      </c>
      <c r="L565" s="275">
        <f t="shared" si="70"/>
        <v>114.94265010742042</v>
      </c>
      <c r="N565" s="335">
        <v>110.52177894944271</v>
      </c>
      <c r="O565" s="332">
        <f t="shared" si="71"/>
        <v>114.94265010742042</v>
      </c>
      <c r="P565" s="360"/>
      <c r="Q565" s="360"/>
    </row>
    <row r="566" spans="2:21" s="236" customFormat="1" ht="16.2" customHeight="1">
      <c r="B566" s="295">
        <v>113360360</v>
      </c>
      <c r="C566" s="307" t="s">
        <v>292</v>
      </c>
      <c r="D566" s="294" t="s">
        <v>92</v>
      </c>
      <c r="E566" s="294" t="s">
        <v>2574</v>
      </c>
      <c r="F566" s="295">
        <v>1</v>
      </c>
      <c r="G566" s="296" t="s">
        <v>3046</v>
      </c>
      <c r="H566" s="293">
        <v>5.8</v>
      </c>
      <c r="I566" s="293">
        <f t="shared" si="79"/>
        <v>3.2256148926205417</v>
      </c>
      <c r="J566" s="293">
        <v>112.25139826319484</v>
      </c>
      <c r="K566" s="275">
        <f t="shared" si="69"/>
        <v>112.25139826319484</v>
      </c>
      <c r="L566" s="275">
        <f t="shared" si="70"/>
        <v>112.25139826319484</v>
      </c>
      <c r="N566" s="335">
        <v>107.9340367915335</v>
      </c>
      <c r="O566" s="332">
        <f t="shared" si="71"/>
        <v>112.25139826319484</v>
      </c>
      <c r="P566" s="360"/>
      <c r="Q566" s="360"/>
    </row>
    <row r="567" spans="2:21" s="236" customFormat="1" ht="16.2" customHeight="1">
      <c r="B567" s="289">
        <v>113360390</v>
      </c>
      <c r="C567" s="307" t="s">
        <v>292</v>
      </c>
      <c r="D567" s="294" t="s">
        <v>92</v>
      </c>
      <c r="E567" s="294" t="s">
        <v>2503</v>
      </c>
      <c r="F567" s="295">
        <v>1</v>
      </c>
      <c r="G567" s="296" t="s">
        <v>3046</v>
      </c>
      <c r="H567" s="293">
        <v>5.8</v>
      </c>
      <c r="I567" s="293">
        <f t="shared" si="79"/>
        <v>3.6232285279658565</v>
      </c>
      <c r="J567" s="293">
        <v>126.0883527732118</v>
      </c>
      <c r="K567" s="275">
        <f t="shared" si="69"/>
        <v>126.0883527732118</v>
      </c>
      <c r="L567" s="275">
        <f t="shared" si="70"/>
        <v>126.0883527732118</v>
      </c>
      <c r="N567" s="335">
        <v>121.23880074347288</v>
      </c>
      <c r="O567" s="332">
        <f t="shared" si="71"/>
        <v>126.0883527732118</v>
      </c>
      <c r="P567" s="360"/>
      <c r="Q567" s="360"/>
    </row>
    <row r="568" spans="2:21" s="236" customFormat="1" ht="16.2" customHeight="1">
      <c r="B568" s="289">
        <v>113360240</v>
      </c>
      <c r="C568" s="307" t="s">
        <v>292</v>
      </c>
      <c r="D568" s="294" t="s">
        <v>92</v>
      </c>
      <c r="E568" s="294" t="s">
        <v>2506</v>
      </c>
      <c r="F568" s="295">
        <v>1</v>
      </c>
      <c r="G568" s="296" t="s">
        <v>3046</v>
      </c>
      <c r="H568" s="293">
        <v>5.8</v>
      </c>
      <c r="I568" s="293">
        <f t="shared" si="79"/>
        <v>5.0076463240068403</v>
      </c>
      <c r="J568" s="293">
        <v>174.26609207543802</v>
      </c>
      <c r="K568" s="275">
        <f t="shared" si="69"/>
        <v>174.26609207543802</v>
      </c>
      <c r="L568" s="275">
        <f t="shared" si="70"/>
        <v>174.26609207543802</v>
      </c>
      <c r="N568" s="335">
        <v>167.56355007253654</v>
      </c>
      <c r="O568" s="332">
        <f t="shared" si="71"/>
        <v>174.26609207543802</v>
      </c>
      <c r="P568" s="360"/>
      <c r="Q568" s="360"/>
    </row>
    <row r="569" spans="2:21" s="236" customFormat="1" ht="16.2" customHeight="1">
      <c r="B569" s="289">
        <v>113360180</v>
      </c>
      <c r="C569" s="307" t="s">
        <v>292</v>
      </c>
      <c r="D569" s="294" t="s">
        <v>92</v>
      </c>
      <c r="E569" s="294" t="s">
        <v>287</v>
      </c>
      <c r="F569" s="295">
        <v>1</v>
      </c>
      <c r="G569" s="296" t="s">
        <v>3046</v>
      </c>
      <c r="H569" s="293">
        <v>5.8</v>
      </c>
      <c r="I569" s="293">
        <f t="shared" si="79"/>
        <v>4.3071213286681891</v>
      </c>
      <c r="J569" s="293">
        <v>149.88782223765298</v>
      </c>
      <c r="K569" s="275">
        <f t="shared" si="69"/>
        <v>149.88782223765298</v>
      </c>
      <c r="L569" s="275">
        <f t="shared" si="70"/>
        <v>149.88782223765298</v>
      </c>
      <c r="N569" s="335">
        <v>138.53800005997167</v>
      </c>
      <c r="O569" s="332">
        <f t="shared" si="71"/>
        <v>144.07952006237053</v>
      </c>
      <c r="P569" s="360"/>
      <c r="Q569" s="360"/>
      <c r="R569" s="353"/>
      <c r="S569" s="8"/>
      <c r="T569" s="8"/>
      <c r="U569" s="8"/>
    </row>
    <row r="570" spans="2:21" s="236" customFormat="1" ht="16.2" customHeight="1">
      <c r="B570" s="289">
        <v>113360410</v>
      </c>
      <c r="C570" s="307" t="s">
        <v>292</v>
      </c>
      <c r="D570" s="294" t="s">
        <v>92</v>
      </c>
      <c r="E570" s="294" t="s">
        <v>2540</v>
      </c>
      <c r="F570" s="295">
        <v>1</v>
      </c>
      <c r="G570" s="296" t="s">
        <v>3046</v>
      </c>
      <c r="H570" s="293">
        <v>5.8</v>
      </c>
      <c r="I570" s="293">
        <f t="shared" si="79"/>
        <v>3.7218403032114118</v>
      </c>
      <c r="J570" s="293">
        <v>129.52004255175711</v>
      </c>
      <c r="K570" s="275">
        <f t="shared" si="69"/>
        <v>129.52004255175711</v>
      </c>
      <c r="L570" s="275">
        <f t="shared" si="70"/>
        <v>129.52004255175711</v>
      </c>
      <c r="N570" s="335">
        <v>124.53850245361261</v>
      </c>
      <c r="O570" s="332">
        <f t="shared" si="71"/>
        <v>129.52004255175711</v>
      </c>
      <c r="P570" s="360"/>
      <c r="Q570" s="360"/>
    </row>
    <row r="571" spans="2:21" s="236" customFormat="1" ht="16.2" customHeight="1">
      <c r="B571" s="289">
        <v>113360520</v>
      </c>
      <c r="C571" s="307" t="s">
        <v>292</v>
      </c>
      <c r="D571" s="294" t="s">
        <v>92</v>
      </c>
      <c r="E571" s="294" t="s">
        <v>2767</v>
      </c>
      <c r="F571" s="295">
        <v>1</v>
      </c>
      <c r="G571" s="296" t="s">
        <v>3046</v>
      </c>
      <c r="H571" s="293">
        <v>5.8</v>
      </c>
      <c r="I571" s="293">
        <f t="shared" si="79"/>
        <v>3.3256316660139071</v>
      </c>
      <c r="J571" s="293">
        <v>115.73198197728398</v>
      </c>
      <c r="K571" s="275">
        <f t="shared" si="69"/>
        <v>115.73198197728398</v>
      </c>
      <c r="L571" s="275">
        <f t="shared" si="70"/>
        <v>115.73198197728398</v>
      </c>
      <c r="N571" s="335">
        <v>111.28075190123459</v>
      </c>
      <c r="O571" s="332">
        <f t="shared" si="71"/>
        <v>115.73198197728398</v>
      </c>
      <c r="P571" s="360"/>
      <c r="Q571" s="360"/>
    </row>
    <row r="572" spans="2:21" s="236" customFormat="1" ht="16.2" customHeight="1">
      <c r="B572" s="289">
        <v>113360013</v>
      </c>
      <c r="C572" s="307" t="s">
        <v>292</v>
      </c>
      <c r="D572" s="294" t="s">
        <v>92</v>
      </c>
      <c r="E572" s="294" t="s">
        <v>2</v>
      </c>
      <c r="F572" s="295">
        <v>1</v>
      </c>
      <c r="G572" s="296" t="s">
        <v>3046</v>
      </c>
      <c r="H572" s="293">
        <v>5.8</v>
      </c>
      <c r="I572" s="293">
        <f t="shared" si="79"/>
        <v>4.3190781627118024</v>
      </c>
      <c r="J572" s="293">
        <v>150.30392006237074</v>
      </c>
      <c r="K572" s="275">
        <f t="shared" ref="K572:K634" si="82">J572</f>
        <v>150.30392006237074</v>
      </c>
      <c r="L572" s="275">
        <f t="shared" ref="L572:L634" si="83">+J572-K572*$B$2</f>
        <v>150.30392006237074</v>
      </c>
      <c r="N572" s="335">
        <v>144.52300005997185</v>
      </c>
      <c r="O572" s="332">
        <f t="shared" si="71"/>
        <v>150.30392006237074</v>
      </c>
      <c r="P572" s="360"/>
      <c r="Q572" s="360"/>
    </row>
    <row r="573" spans="2:21" s="8" customFormat="1" ht="16.2" customHeight="1">
      <c r="B573" s="289">
        <v>113360113</v>
      </c>
      <c r="C573" s="307" t="s">
        <v>292</v>
      </c>
      <c r="D573" s="294" t="s">
        <v>92</v>
      </c>
      <c r="E573" s="294" t="s">
        <v>169</v>
      </c>
      <c r="F573" s="295">
        <v>1</v>
      </c>
      <c r="G573" s="296" t="s">
        <v>3046</v>
      </c>
      <c r="H573" s="293">
        <v>5.8</v>
      </c>
      <c r="I573" s="293">
        <f t="shared" si="79"/>
        <v>4.3190781627118024</v>
      </c>
      <c r="J573" s="293">
        <v>150.30392006237074</v>
      </c>
      <c r="K573" s="275">
        <f t="shared" si="82"/>
        <v>150.30392006237074</v>
      </c>
      <c r="L573" s="275">
        <f t="shared" si="83"/>
        <v>150.30392006237074</v>
      </c>
      <c r="N573" s="334">
        <v>144.52300005997185</v>
      </c>
      <c r="O573" s="332">
        <f t="shared" ref="O573:O637" si="84">N573*1.04</f>
        <v>150.30392006237074</v>
      </c>
      <c r="P573" s="360"/>
      <c r="Q573" s="360"/>
    </row>
    <row r="574" spans="2:21" s="236" customFormat="1" ht="16.2" customHeight="1">
      <c r="B574" s="295">
        <v>113360273</v>
      </c>
      <c r="C574" s="307" t="s">
        <v>292</v>
      </c>
      <c r="D574" s="294" t="s">
        <v>92</v>
      </c>
      <c r="E574" s="294" t="s">
        <v>83</v>
      </c>
      <c r="F574" s="295">
        <v>1</v>
      </c>
      <c r="G574" s="296" t="s">
        <v>3046</v>
      </c>
      <c r="H574" s="293">
        <v>5.8</v>
      </c>
      <c r="I574" s="293">
        <f t="shared" si="79"/>
        <v>4.3190781627118024</v>
      </c>
      <c r="J574" s="293">
        <v>150.30392006237074</v>
      </c>
      <c r="K574" s="275">
        <f t="shared" si="82"/>
        <v>150.30392006237074</v>
      </c>
      <c r="L574" s="275">
        <f t="shared" si="83"/>
        <v>150.30392006237074</v>
      </c>
      <c r="N574" s="335">
        <v>144.52300005997185</v>
      </c>
      <c r="O574" s="332">
        <f t="shared" si="84"/>
        <v>150.30392006237074</v>
      </c>
      <c r="P574" s="360"/>
      <c r="Q574" s="360"/>
    </row>
    <row r="575" spans="2:21" s="236" customFormat="1" ht="16.2" customHeight="1">
      <c r="B575" s="289">
        <v>113360243</v>
      </c>
      <c r="C575" s="307" t="s">
        <v>292</v>
      </c>
      <c r="D575" s="294" t="s">
        <v>92</v>
      </c>
      <c r="E575" s="294" t="s">
        <v>2506</v>
      </c>
      <c r="F575" s="295">
        <v>1</v>
      </c>
      <c r="G575" s="296" t="s">
        <v>3046</v>
      </c>
      <c r="H575" s="293">
        <v>5.8</v>
      </c>
      <c r="I575" s="293">
        <f t="shared" si="79"/>
        <v>5.3658620689655177</v>
      </c>
      <c r="J575" s="293">
        <v>186.73200000000003</v>
      </c>
      <c r="K575" s="275">
        <f t="shared" si="82"/>
        <v>186.73200000000003</v>
      </c>
      <c r="L575" s="275">
        <f t="shared" si="83"/>
        <v>186.73200000000003</v>
      </c>
      <c r="N575" s="335">
        <v>179.55</v>
      </c>
      <c r="O575" s="332">
        <f t="shared" si="84"/>
        <v>186.73200000000003</v>
      </c>
      <c r="P575" s="360"/>
      <c r="Q575" s="360"/>
    </row>
    <row r="576" spans="2:21" s="236" customFormat="1" ht="16.2" customHeight="1">
      <c r="B576" s="297">
        <v>113360050</v>
      </c>
      <c r="C576" s="307" t="s">
        <v>292</v>
      </c>
      <c r="D576" s="294" t="s">
        <v>92</v>
      </c>
      <c r="E576" s="294" t="s">
        <v>2994</v>
      </c>
      <c r="F576" s="295">
        <v>1</v>
      </c>
      <c r="G576" s="296" t="s">
        <v>3046</v>
      </c>
      <c r="H576" s="293">
        <v>5.8</v>
      </c>
      <c r="I576" s="293">
        <f t="shared" si="79"/>
        <v>3.3908482758620693</v>
      </c>
      <c r="J576" s="293">
        <v>118.00152000000001</v>
      </c>
      <c r="K576" s="275">
        <f t="shared" si="82"/>
        <v>118.00152000000001</v>
      </c>
      <c r="L576" s="275">
        <f t="shared" si="83"/>
        <v>118.00152000000001</v>
      </c>
      <c r="N576" s="335">
        <v>113.46300000000001</v>
      </c>
      <c r="O576" s="332">
        <f t="shared" si="84"/>
        <v>118.00152000000001</v>
      </c>
      <c r="P576" s="360"/>
      <c r="Q576" s="360"/>
    </row>
    <row r="577" spans="2:18" s="236" customFormat="1" ht="16.2" customHeight="1">
      <c r="B577" s="289">
        <v>113351000</v>
      </c>
      <c r="C577" s="307" t="s">
        <v>291</v>
      </c>
      <c r="D577" s="294" t="s">
        <v>4</v>
      </c>
      <c r="E577" s="294" t="s">
        <v>268</v>
      </c>
      <c r="F577" s="295">
        <v>10</v>
      </c>
      <c r="G577" s="296" t="s">
        <v>7</v>
      </c>
      <c r="H577" s="293">
        <v>5.8</v>
      </c>
      <c r="I577" s="293">
        <f t="shared" ref="I577:I640" si="85">J577/H577</f>
        <v>0.95261609236640055</v>
      </c>
      <c r="J577" s="293">
        <v>5.5251733357251229</v>
      </c>
      <c r="K577" s="275">
        <f t="shared" si="82"/>
        <v>5.5251733357251229</v>
      </c>
      <c r="L577" s="275">
        <f t="shared" si="83"/>
        <v>5.5251733357251229</v>
      </c>
      <c r="N577" s="335">
        <v>5.3126666689664646</v>
      </c>
      <c r="O577" s="332">
        <f t="shared" si="84"/>
        <v>5.5251733357251229</v>
      </c>
      <c r="P577" s="360"/>
      <c r="Q577" s="360"/>
    </row>
    <row r="578" spans="2:18" s="236" customFormat="1" ht="16.2" customHeight="1">
      <c r="B578" s="289">
        <v>113352000</v>
      </c>
      <c r="C578" s="307" t="s">
        <v>291</v>
      </c>
      <c r="D578" s="294" t="s">
        <v>1</v>
      </c>
      <c r="E578" s="294" t="s">
        <v>268</v>
      </c>
      <c r="F578" s="295">
        <v>10</v>
      </c>
      <c r="G578" s="296" t="s">
        <v>7</v>
      </c>
      <c r="H578" s="293">
        <v>5.8</v>
      </c>
      <c r="I578" s="293">
        <f t="shared" si="85"/>
        <v>0.98925517284203179</v>
      </c>
      <c r="J578" s="293">
        <v>5.737680002483784</v>
      </c>
      <c r="K578" s="275">
        <f t="shared" si="82"/>
        <v>5.737680002483784</v>
      </c>
      <c r="L578" s="275">
        <f t="shared" si="83"/>
        <v>5.737680002483784</v>
      </c>
      <c r="N578" s="335">
        <v>5.5170000023882535</v>
      </c>
      <c r="O578" s="332">
        <f t="shared" si="84"/>
        <v>5.737680002483784</v>
      </c>
      <c r="P578" s="360"/>
      <c r="Q578" s="360"/>
    </row>
    <row r="579" spans="2:18" s="236" customFormat="1" ht="16.2" customHeight="1">
      <c r="B579" s="289">
        <v>113350010</v>
      </c>
      <c r="C579" s="307" t="s">
        <v>291</v>
      </c>
      <c r="D579" s="294" t="s">
        <v>92</v>
      </c>
      <c r="E579" s="294" t="s">
        <v>2</v>
      </c>
      <c r="F579" s="295">
        <v>10</v>
      </c>
      <c r="G579" s="296" t="s">
        <v>7</v>
      </c>
      <c r="H579" s="293">
        <v>5.8</v>
      </c>
      <c r="I579" s="293">
        <f t="shared" si="85"/>
        <v>1.8594333341382634</v>
      </c>
      <c r="J579" s="293">
        <v>10.784713338001927</v>
      </c>
      <c r="K579" s="275">
        <f t="shared" si="82"/>
        <v>10.784713338001927</v>
      </c>
      <c r="L579" s="275">
        <f t="shared" si="83"/>
        <v>10.784713338001927</v>
      </c>
      <c r="N579" s="335">
        <v>10.369916671155698</v>
      </c>
      <c r="O579" s="332">
        <f t="shared" si="84"/>
        <v>10.784713338001927</v>
      </c>
      <c r="P579" s="360"/>
      <c r="Q579" s="360"/>
    </row>
    <row r="580" spans="2:18" s="8" customFormat="1" ht="16.2" customHeight="1">
      <c r="B580" s="289">
        <v>113350090</v>
      </c>
      <c r="C580" s="307" t="s">
        <v>291</v>
      </c>
      <c r="D580" s="294" t="s">
        <v>92</v>
      </c>
      <c r="E580" s="294" t="s">
        <v>10</v>
      </c>
      <c r="F580" s="295">
        <v>10</v>
      </c>
      <c r="G580" s="296" t="s">
        <v>7</v>
      </c>
      <c r="H580" s="293">
        <v>5.8</v>
      </c>
      <c r="I580" s="293">
        <f t="shared" si="85"/>
        <v>1.8594333341382634</v>
      </c>
      <c r="J580" s="293">
        <v>10.784713338001927</v>
      </c>
      <c r="K580" s="275">
        <f t="shared" si="82"/>
        <v>10.784713338001927</v>
      </c>
      <c r="L580" s="275">
        <f t="shared" si="83"/>
        <v>10.784713338001927</v>
      </c>
      <c r="N580" s="334">
        <v>10.369916671155698</v>
      </c>
      <c r="O580" s="332">
        <f t="shared" si="84"/>
        <v>10.784713338001927</v>
      </c>
      <c r="P580" s="360"/>
      <c r="Q580" s="360"/>
    </row>
    <row r="581" spans="2:18" s="8" customFormat="1" ht="16.2" customHeight="1">
      <c r="B581" s="289">
        <v>113350100</v>
      </c>
      <c r="C581" s="307" t="s">
        <v>291</v>
      </c>
      <c r="D581" s="294" t="s">
        <v>92</v>
      </c>
      <c r="E581" s="294" t="s">
        <v>14</v>
      </c>
      <c r="F581" s="295">
        <v>10</v>
      </c>
      <c r="G581" s="296" t="s">
        <v>7</v>
      </c>
      <c r="H581" s="293">
        <v>5.8</v>
      </c>
      <c r="I581" s="293">
        <f t="shared" si="85"/>
        <v>1.8594333341382634</v>
      </c>
      <c r="J581" s="293">
        <v>10.784713338001927</v>
      </c>
      <c r="K581" s="275">
        <f t="shared" si="82"/>
        <v>10.784713338001927</v>
      </c>
      <c r="L581" s="275">
        <f t="shared" si="83"/>
        <v>10.784713338001927</v>
      </c>
      <c r="N581" s="334">
        <v>10.369916671155698</v>
      </c>
      <c r="O581" s="332">
        <f t="shared" si="84"/>
        <v>10.784713338001927</v>
      </c>
      <c r="P581" s="360"/>
      <c r="Q581" s="360"/>
    </row>
    <row r="582" spans="2:18" s="8" customFormat="1" ht="16.2" customHeight="1">
      <c r="B582" s="289">
        <v>113350110</v>
      </c>
      <c r="C582" s="307" t="s">
        <v>291</v>
      </c>
      <c r="D582" s="294" t="s">
        <v>92</v>
      </c>
      <c r="E582" s="294" t="s">
        <v>169</v>
      </c>
      <c r="F582" s="295">
        <v>10</v>
      </c>
      <c r="G582" s="296" t="s">
        <v>7</v>
      </c>
      <c r="H582" s="293">
        <v>5.8</v>
      </c>
      <c r="I582" s="293">
        <f t="shared" si="85"/>
        <v>1.8594333341382634</v>
      </c>
      <c r="J582" s="293">
        <v>10.784713338001927</v>
      </c>
      <c r="K582" s="275">
        <f t="shared" si="82"/>
        <v>10.784713338001927</v>
      </c>
      <c r="L582" s="275">
        <f t="shared" si="83"/>
        <v>10.784713338001927</v>
      </c>
      <c r="N582" s="334">
        <v>10.369916671155698</v>
      </c>
      <c r="O582" s="332">
        <f t="shared" si="84"/>
        <v>10.784713338001927</v>
      </c>
      <c r="P582" s="360"/>
      <c r="Q582" s="360"/>
    </row>
    <row r="583" spans="2:18" s="8" customFormat="1" ht="16.2" customHeight="1">
      <c r="B583" s="289">
        <v>113350140</v>
      </c>
      <c r="C583" s="307" t="s">
        <v>291</v>
      </c>
      <c r="D583" s="294" t="s">
        <v>92</v>
      </c>
      <c r="E583" s="294" t="s">
        <v>0</v>
      </c>
      <c r="F583" s="295">
        <v>10</v>
      </c>
      <c r="G583" s="296" t="s">
        <v>7</v>
      </c>
      <c r="H583" s="293">
        <v>5.8</v>
      </c>
      <c r="I583" s="293">
        <f t="shared" si="85"/>
        <v>1.8594333341382634</v>
      </c>
      <c r="J583" s="293">
        <v>10.784713338001927</v>
      </c>
      <c r="K583" s="275">
        <f t="shared" si="82"/>
        <v>10.784713338001927</v>
      </c>
      <c r="L583" s="275">
        <f t="shared" si="83"/>
        <v>10.784713338001927</v>
      </c>
      <c r="N583" s="334">
        <v>10.369916671155698</v>
      </c>
      <c r="O583" s="332">
        <f t="shared" si="84"/>
        <v>10.784713338001927</v>
      </c>
      <c r="P583" s="360"/>
      <c r="Q583" s="360"/>
    </row>
    <row r="584" spans="2:18" s="8" customFormat="1" ht="16.2" customHeight="1">
      <c r="B584" s="295">
        <v>113350270</v>
      </c>
      <c r="C584" s="307" t="s">
        <v>291</v>
      </c>
      <c r="D584" s="294" t="s">
        <v>92</v>
      </c>
      <c r="E584" s="294" t="s">
        <v>83</v>
      </c>
      <c r="F584" s="295">
        <v>10</v>
      </c>
      <c r="G584" s="296" t="s">
        <v>7</v>
      </c>
      <c r="H584" s="293">
        <v>5.8</v>
      </c>
      <c r="I584" s="293">
        <f t="shared" si="85"/>
        <v>1.8594333341382634</v>
      </c>
      <c r="J584" s="293">
        <v>10.784713338001927</v>
      </c>
      <c r="K584" s="275">
        <f t="shared" si="82"/>
        <v>10.784713338001927</v>
      </c>
      <c r="L584" s="275">
        <f t="shared" si="83"/>
        <v>10.784713338001927</v>
      </c>
      <c r="N584" s="334">
        <v>10.369916671155698</v>
      </c>
      <c r="O584" s="332">
        <f t="shared" si="84"/>
        <v>10.784713338001927</v>
      </c>
      <c r="P584" s="360"/>
      <c r="Q584" s="360"/>
    </row>
    <row r="585" spans="2:18" s="8" customFormat="1" ht="16.2" customHeight="1">
      <c r="B585" s="295">
        <v>113350280</v>
      </c>
      <c r="C585" s="307" t="s">
        <v>291</v>
      </c>
      <c r="D585" s="294" t="s">
        <v>92</v>
      </c>
      <c r="E585" s="294" t="s">
        <v>244</v>
      </c>
      <c r="F585" s="295">
        <v>10</v>
      </c>
      <c r="G585" s="296" t="s">
        <v>7</v>
      </c>
      <c r="H585" s="293">
        <v>5.8</v>
      </c>
      <c r="I585" s="293">
        <f t="shared" si="85"/>
        <v>1.9635616008500059</v>
      </c>
      <c r="J585" s="293">
        <v>11.388657284930034</v>
      </c>
      <c r="K585" s="275">
        <f t="shared" si="82"/>
        <v>11.388657284930034</v>
      </c>
      <c r="L585" s="275">
        <f t="shared" si="83"/>
        <v>11.388657284930034</v>
      </c>
      <c r="N585" s="334">
        <v>10.950632004740417</v>
      </c>
      <c r="O585" s="332">
        <f t="shared" si="84"/>
        <v>11.388657284930034</v>
      </c>
      <c r="P585" s="360"/>
      <c r="Q585" s="360"/>
    </row>
    <row r="586" spans="2:18" s="8" customFormat="1" ht="16.2" customHeight="1">
      <c r="B586" s="343">
        <v>113350070</v>
      </c>
      <c r="C586" s="344" t="s">
        <v>291</v>
      </c>
      <c r="D586" s="343" t="s">
        <v>92</v>
      </c>
      <c r="E586" s="342" t="s">
        <v>2539</v>
      </c>
      <c r="F586" s="341">
        <v>10</v>
      </c>
      <c r="G586" s="340" t="s">
        <v>7</v>
      </c>
      <c r="H586" s="339">
        <v>5.8</v>
      </c>
      <c r="I586" s="293">
        <f t="shared" si="85"/>
        <v>2.479873334750037</v>
      </c>
      <c r="J586" s="355">
        <v>14.383265341550214</v>
      </c>
      <c r="K586" s="275">
        <f t="shared" ref="K586" si="86">J586</f>
        <v>14.383265341550214</v>
      </c>
      <c r="L586" s="275">
        <f t="shared" ref="L586" si="87">+J586-K586*$B$2</f>
        <v>14.383265341550214</v>
      </c>
      <c r="N586" s="334"/>
      <c r="O586" s="332"/>
      <c r="P586" s="360"/>
      <c r="Q586" s="360"/>
    </row>
    <row r="587" spans="2:18" s="8" customFormat="1" ht="16.2" customHeight="1">
      <c r="B587" s="295">
        <v>113350370</v>
      </c>
      <c r="C587" s="307" t="s">
        <v>291</v>
      </c>
      <c r="D587" s="294" t="s">
        <v>92</v>
      </c>
      <c r="E587" s="294" t="s">
        <v>361</v>
      </c>
      <c r="F587" s="295">
        <v>10</v>
      </c>
      <c r="G587" s="296" t="s">
        <v>7</v>
      </c>
      <c r="H587" s="293">
        <v>5.8</v>
      </c>
      <c r="I587" s="293">
        <f t="shared" si="85"/>
        <v>2.2893923754546264</v>
      </c>
      <c r="J587" s="293">
        <v>13.278475777636833</v>
      </c>
      <c r="K587" s="275">
        <f t="shared" si="82"/>
        <v>13.278475777636833</v>
      </c>
      <c r="L587" s="275">
        <f t="shared" si="83"/>
        <v>13.278475777636833</v>
      </c>
      <c r="N587" s="334">
        <v>12.767765170804648</v>
      </c>
      <c r="O587" s="332">
        <f t="shared" si="84"/>
        <v>13.278475777636833</v>
      </c>
      <c r="P587" s="360"/>
      <c r="Q587" s="360"/>
    </row>
    <row r="588" spans="2:18" s="8" customFormat="1" ht="16.2" customHeight="1">
      <c r="B588" s="295">
        <v>113350360</v>
      </c>
      <c r="C588" s="307" t="s">
        <v>291</v>
      </c>
      <c r="D588" s="294" t="s">
        <v>92</v>
      </c>
      <c r="E588" s="294" t="s">
        <v>2574</v>
      </c>
      <c r="F588" s="295">
        <v>10</v>
      </c>
      <c r="G588" s="296" t="s">
        <v>7</v>
      </c>
      <c r="H588" s="293">
        <v>5.8</v>
      </c>
      <c r="I588" s="293">
        <f t="shared" si="85"/>
        <v>2.2355071170552003</v>
      </c>
      <c r="J588" s="293">
        <v>12.965941278920161</v>
      </c>
      <c r="K588" s="275">
        <f t="shared" si="82"/>
        <v>12.965941278920161</v>
      </c>
      <c r="L588" s="275">
        <f t="shared" si="83"/>
        <v>12.965941278920161</v>
      </c>
      <c r="N588" s="334">
        <v>12.467251229730923</v>
      </c>
      <c r="O588" s="332">
        <f t="shared" si="84"/>
        <v>12.965941278920161</v>
      </c>
      <c r="P588" s="360"/>
      <c r="Q588" s="360"/>
    </row>
    <row r="589" spans="2:18" s="8" customFormat="1" ht="16.2" customHeight="1">
      <c r="B589" s="295">
        <v>113350390</v>
      </c>
      <c r="C589" s="307" t="s">
        <v>291</v>
      </c>
      <c r="D589" s="294" t="s">
        <v>92</v>
      </c>
      <c r="E589" s="294" t="s">
        <v>2503</v>
      </c>
      <c r="F589" s="295">
        <v>10</v>
      </c>
      <c r="G589" s="296" t="s">
        <v>7</v>
      </c>
      <c r="H589" s="293">
        <v>5.8</v>
      </c>
      <c r="I589" s="293">
        <f t="shared" si="85"/>
        <v>2.4765556448299217</v>
      </c>
      <c r="J589" s="293">
        <v>14.364022740013546</v>
      </c>
      <c r="K589" s="275">
        <f t="shared" si="82"/>
        <v>14.364022740013546</v>
      </c>
      <c r="L589" s="275">
        <f t="shared" si="83"/>
        <v>14.364022740013546</v>
      </c>
      <c r="N589" s="334">
        <v>13.811560326936101</v>
      </c>
      <c r="O589" s="332">
        <f t="shared" si="84"/>
        <v>14.364022740013546</v>
      </c>
      <c r="P589" s="360"/>
      <c r="Q589" s="360"/>
    </row>
    <row r="590" spans="2:18" s="8" customFormat="1" ht="16.2" customHeight="1">
      <c r="B590" s="289">
        <v>113350240</v>
      </c>
      <c r="C590" s="307" t="s">
        <v>291</v>
      </c>
      <c r="D590" s="294" t="s">
        <v>92</v>
      </c>
      <c r="E590" s="294" t="s">
        <v>2506</v>
      </c>
      <c r="F590" s="295">
        <v>10</v>
      </c>
      <c r="G590" s="296" t="s">
        <v>7</v>
      </c>
      <c r="H590" s="293">
        <v>5.8</v>
      </c>
      <c r="I590" s="293">
        <f t="shared" si="85"/>
        <v>2.3841024996841531</v>
      </c>
      <c r="J590" s="293">
        <v>13.827794498168087</v>
      </c>
      <c r="K590" s="275">
        <f t="shared" si="82"/>
        <v>13.827794498168087</v>
      </c>
      <c r="L590" s="275">
        <f t="shared" si="83"/>
        <v>13.827794498168087</v>
      </c>
      <c r="N590" s="334">
        <v>13.295956248238545</v>
      </c>
      <c r="O590" s="332">
        <f t="shared" si="84"/>
        <v>13.827794498168087</v>
      </c>
      <c r="P590" s="360"/>
      <c r="Q590" s="360"/>
    </row>
    <row r="591" spans="2:18" s="8" customFormat="1" ht="16.2" customHeight="1">
      <c r="B591" s="289">
        <v>113350180</v>
      </c>
      <c r="C591" s="307" t="s">
        <v>291</v>
      </c>
      <c r="D591" s="294" t="s">
        <v>92</v>
      </c>
      <c r="E591" s="294" t="s">
        <v>287</v>
      </c>
      <c r="F591" s="295">
        <v>10</v>
      </c>
      <c r="G591" s="296" t="s">
        <v>7</v>
      </c>
      <c r="H591" s="293">
        <v>5.8</v>
      </c>
      <c r="I591" s="293">
        <f t="shared" si="85"/>
        <v>2.5508082691576703</v>
      </c>
      <c r="J591" s="293">
        <v>14.794687961114487</v>
      </c>
      <c r="K591" s="275">
        <f t="shared" si="82"/>
        <v>14.794687961114487</v>
      </c>
      <c r="L591" s="275">
        <f t="shared" si="83"/>
        <v>14.794687961114487</v>
      </c>
      <c r="N591" s="334">
        <v>10.369916671155698</v>
      </c>
      <c r="O591" s="332">
        <f t="shared" si="84"/>
        <v>10.784713338001927</v>
      </c>
      <c r="P591" s="360"/>
      <c r="Q591" s="360"/>
      <c r="R591" s="353"/>
    </row>
    <row r="592" spans="2:18" s="8" customFormat="1" ht="16.2" customHeight="1">
      <c r="B592" s="289">
        <v>113350410</v>
      </c>
      <c r="C592" s="307" t="s">
        <v>291</v>
      </c>
      <c r="D592" s="294" t="s">
        <v>92</v>
      </c>
      <c r="E592" s="294" t="s">
        <v>2540</v>
      </c>
      <c r="F592" s="295">
        <v>10</v>
      </c>
      <c r="G592" s="296" t="s">
        <v>7</v>
      </c>
      <c r="H592" s="293">
        <v>5.8</v>
      </c>
      <c r="I592" s="293">
        <f t="shared" si="85"/>
        <v>2.5123445000365416</v>
      </c>
      <c r="J592" s="293">
        <v>14.571598100211942</v>
      </c>
      <c r="K592" s="275">
        <f t="shared" si="82"/>
        <v>14.571598100211942</v>
      </c>
      <c r="L592" s="275">
        <f t="shared" si="83"/>
        <v>14.571598100211942</v>
      </c>
      <c r="N592" s="334">
        <v>14.011152019434558</v>
      </c>
      <c r="O592" s="332">
        <f t="shared" si="84"/>
        <v>14.571598100211942</v>
      </c>
      <c r="P592" s="360"/>
      <c r="Q592" s="360"/>
    </row>
    <row r="593" spans="2:17" s="8" customFormat="1" ht="16.2" customHeight="1">
      <c r="B593" s="289">
        <v>113350520</v>
      </c>
      <c r="C593" s="307" t="s">
        <v>291</v>
      </c>
      <c r="D593" s="294" t="s">
        <v>92</v>
      </c>
      <c r="E593" s="294" t="s">
        <v>2767</v>
      </c>
      <c r="F593" s="295">
        <v>10</v>
      </c>
      <c r="G593" s="296" t="s">
        <v>7</v>
      </c>
      <c r="H593" s="293">
        <v>5.8</v>
      </c>
      <c r="I593" s="293">
        <f t="shared" si="85"/>
        <v>2.5793924591797928</v>
      </c>
      <c r="J593" s="293">
        <v>14.960476263242796</v>
      </c>
      <c r="K593" s="275">
        <f t="shared" si="82"/>
        <v>14.960476263242796</v>
      </c>
      <c r="L593" s="275">
        <f t="shared" si="83"/>
        <v>14.960476263242796</v>
      </c>
      <c r="N593" s="334">
        <v>14.38507333004115</v>
      </c>
      <c r="O593" s="332">
        <f t="shared" si="84"/>
        <v>14.960476263242796</v>
      </c>
      <c r="P593" s="360"/>
      <c r="Q593" s="360"/>
    </row>
    <row r="594" spans="2:17" s="8" customFormat="1" ht="16.2" customHeight="1">
      <c r="B594" s="297">
        <v>113350050</v>
      </c>
      <c r="C594" s="307" t="s">
        <v>291</v>
      </c>
      <c r="D594" s="294" t="s">
        <v>92</v>
      </c>
      <c r="E594" s="294" t="s">
        <v>2994</v>
      </c>
      <c r="F594" s="295">
        <v>10</v>
      </c>
      <c r="G594" s="296" t="s">
        <v>7</v>
      </c>
      <c r="H594" s="293">
        <v>5.8</v>
      </c>
      <c r="I594" s="293">
        <f t="shared" si="85"/>
        <v>2.62268275862069</v>
      </c>
      <c r="J594" s="293">
        <v>15.21156</v>
      </c>
      <c r="K594" s="275">
        <f t="shared" si="82"/>
        <v>15.21156</v>
      </c>
      <c r="L594" s="275">
        <f t="shared" si="83"/>
        <v>15.21156</v>
      </c>
      <c r="N594" s="334">
        <v>14.6265</v>
      </c>
      <c r="O594" s="332">
        <f t="shared" si="84"/>
        <v>15.21156</v>
      </c>
      <c r="P594" s="360"/>
      <c r="Q594" s="360"/>
    </row>
    <row r="595" spans="2:17" s="8" customFormat="1" ht="16.2" customHeight="1">
      <c r="B595" s="289">
        <v>113441000</v>
      </c>
      <c r="C595" s="307" t="s">
        <v>250</v>
      </c>
      <c r="D595" s="294" t="s">
        <v>4</v>
      </c>
      <c r="E595" s="294" t="s">
        <v>268</v>
      </c>
      <c r="F595" s="295">
        <v>10</v>
      </c>
      <c r="G595" s="296" t="s">
        <v>7</v>
      </c>
      <c r="H595" s="293">
        <v>5.8</v>
      </c>
      <c r="I595" s="293">
        <f t="shared" si="85"/>
        <v>1.6853977018790169</v>
      </c>
      <c r="J595" s="293">
        <v>9.7753066708982974</v>
      </c>
      <c r="K595" s="275">
        <f t="shared" si="82"/>
        <v>9.7753066708982974</v>
      </c>
      <c r="L595" s="275">
        <f t="shared" si="83"/>
        <v>9.7753066708982974</v>
      </c>
      <c r="N595" s="334">
        <v>9.3993333374022079</v>
      </c>
      <c r="O595" s="332">
        <f t="shared" si="84"/>
        <v>9.7753066708982974</v>
      </c>
      <c r="P595" s="360"/>
      <c r="Q595" s="360"/>
    </row>
    <row r="596" spans="2:17" s="8" customFormat="1" ht="16.2" customHeight="1">
      <c r="B596" s="289">
        <v>113442000</v>
      </c>
      <c r="C596" s="307" t="s">
        <v>251</v>
      </c>
      <c r="D596" s="294" t="s">
        <v>1</v>
      </c>
      <c r="E596" s="294" t="s">
        <v>268</v>
      </c>
      <c r="F596" s="295">
        <v>10</v>
      </c>
      <c r="G596" s="296" t="s">
        <v>7</v>
      </c>
      <c r="H596" s="293">
        <v>5.8</v>
      </c>
      <c r="I596" s="293">
        <f t="shared" si="85"/>
        <v>1.6853977018790169</v>
      </c>
      <c r="J596" s="293">
        <v>9.7753066708982974</v>
      </c>
      <c r="K596" s="275">
        <f t="shared" si="82"/>
        <v>9.7753066708982974</v>
      </c>
      <c r="L596" s="275">
        <f t="shared" si="83"/>
        <v>9.7753066708982974</v>
      </c>
      <c r="N596" s="334">
        <v>9.3993333374022079</v>
      </c>
      <c r="O596" s="332">
        <f t="shared" si="84"/>
        <v>9.7753066708982974</v>
      </c>
      <c r="P596" s="360"/>
      <c r="Q596" s="360"/>
    </row>
    <row r="597" spans="2:17" s="8" customFormat="1" ht="16.2" customHeight="1">
      <c r="B597" s="289">
        <v>113444010</v>
      </c>
      <c r="C597" s="307" t="s">
        <v>252</v>
      </c>
      <c r="D597" s="294" t="s">
        <v>91</v>
      </c>
      <c r="E597" s="294" t="s">
        <v>2</v>
      </c>
      <c r="F597" s="295">
        <v>10</v>
      </c>
      <c r="G597" s="296" t="s">
        <v>7</v>
      </c>
      <c r="H597" s="293">
        <v>5.8</v>
      </c>
      <c r="I597" s="293">
        <f t="shared" si="85"/>
        <v>2.9677655185260958</v>
      </c>
      <c r="J597" s="293">
        <v>17.213040007451355</v>
      </c>
      <c r="K597" s="275">
        <f t="shared" si="82"/>
        <v>17.213040007451355</v>
      </c>
      <c r="L597" s="275">
        <f t="shared" si="83"/>
        <v>17.213040007451355</v>
      </c>
      <c r="N597" s="334">
        <v>16.551000007164763</v>
      </c>
      <c r="O597" s="332">
        <f t="shared" si="84"/>
        <v>17.213040007451355</v>
      </c>
      <c r="P597" s="360"/>
      <c r="Q597" s="360"/>
    </row>
    <row r="598" spans="2:17" s="8" customFormat="1" ht="16.2" customHeight="1">
      <c r="B598" s="289">
        <v>113443090</v>
      </c>
      <c r="C598" s="307" t="s">
        <v>253</v>
      </c>
      <c r="D598" s="294" t="s">
        <v>17</v>
      </c>
      <c r="E598" s="294" t="s">
        <v>10</v>
      </c>
      <c r="F598" s="295">
        <v>10</v>
      </c>
      <c r="G598" s="296" t="s">
        <v>7</v>
      </c>
      <c r="H598" s="293">
        <v>5.8</v>
      </c>
      <c r="I598" s="293">
        <f t="shared" si="85"/>
        <v>3.4623931049471097</v>
      </c>
      <c r="J598" s="293">
        <v>20.081880008693236</v>
      </c>
      <c r="K598" s="275">
        <f t="shared" si="82"/>
        <v>20.081880008693236</v>
      </c>
      <c r="L598" s="275">
        <f t="shared" si="83"/>
        <v>20.081880008693236</v>
      </c>
      <c r="N598" s="334">
        <v>19.309500008358881</v>
      </c>
      <c r="O598" s="332">
        <f t="shared" si="84"/>
        <v>20.081880008693236</v>
      </c>
      <c r="P598" s="360"/>
      <c r="Q598" s="360"/>
    </row>
    <row r="599" spans="2:17" s="8" customFormat="1" ht="16.2" customHeight="1">
      <c r="B599" s="289">
        <v>113444100</v>
      </c>
      <c r="C599" s="307" t="s">
        <v>254</v>
      </c>
      <c r="D599" s="294" t="s">
        <v>91</v>
      </c>
      <c r="E599" s="294" t="s">
        <v>14</v>
      </c>
      <c r="F599" s="295">
        <v>10</v>
      </c>
      <c r="G599" s="296" t="s">
        <v>7</v>
      </c>
      <c r="H599" s="293">
        <v>5.8</v>
      </c>
      <c r="I599" s="293">
        <f t="shared" si="85"/>
        <v>2.9677655185260958</v>
      </c>
      <c r="J599" s="293">
        <v>17.213040007451355</v>
      </c>
      <c r="K599" s="275">
        <f t="shared" si="82"/>
        <v>17.213040007451355</v>
      </c>
      <c r="L599" s="275">
        <f t="shared" si="83"/>
        <v>17.213040007451355</v>
      </c>
      <c r="N599" s="334">
        <v>16.551000007164763</v>
      </c>
      <c r="O599" s="332">
        <f t="shared" si="84"/>
        <v>17.213040007451355</v>
      </c>
      <c r="P599" s="360"/>
      <c r="Q599" s="360"/>
    </row>
    <row r="600" spans="2:17" s="8" customFormat="1" ht="16.2" customHeight="1">
      <c r="B600" s="289">
        <v>113443110</v>
      </c>
      <c r="C600" s="307" t="s">
        <v>255</v>
      </c>
      <c r="D600" s="294" t="s">
        <v>17</v>
      </c>
      <c r="E600" s="294" t="s">
        <v>13</v>
      </c>
      <c r="F600" s="295">
        <v>10</v>
      </c>
      <c r="G600" s="296" t="s">
        <v>7</v>
      </c>
      <c r="H600" s="293">
        <v>5.8</v>
      </c>
      <c r="I600" s="293">
        <f t="shared" si="85"/>
        <v>2.9677655185260958</v>
      </c>
      <c r="J600" s="293">
        <v>17.213040007451355</v>
      </c>
      <c r="K600" s="275">
        <f t="shared" si="82"/>
        <v>17.213040007451355</v>
      </c>
      <c r="L600" s="275">
        <f t="shared" si="83"/>
        <v>17.213040007451355</v>
      </c>
      <c r="N600" s="334">
        <v>16.551000007164763</v>
      </c>
      <c r="O600" s="332">
        <f t="shared" si="84"/>
        <v>17.213040007451355</v>
      </c>
      <c r="P600" s="360"/>
      <c r="Q600" s="360"/>
    </row>
    <row r="601" spans="2:17" s="8" customFormat="1" ht="16.2" customHeight="1">
      <c r="B601" s="289">
        <v>113442140</v>
      </c>
      <c r="C601" s="307" t="s">
        <v>256</v>
      </c>
      <c r="D601" s="294" t="s">
        <v>1</v>
      </c>
      <c r="E601" s="294" t="s">
        <v>0</v>
      </c>
      <c r="F601" s="295">
        <v>10</v>
      </c>
      <c r="G601" s="296" t="s">
        <v>7</v>
      </c>
      <c r="H601" s="293">
        <v>5.8</v>
      </c>
      <c r="I601" s="293">
        <f t="shared" si="85"/>
        <v>3.4623931049471097</v>
      </c>
      <c r="J601" s="293">
        <v>20.081880008693236</v>
      </c>
      <c r="K601" s="275">
        <f t="shared" si="82"/>
        <v>20.081880008693236</v>
      </c>
      <c r="L601" s="275">
        <f t="shared" si="83"/>
        <v>20.081880008693236</v>
      </c>
      <c r="N601" s="334">
        <v>19.309500008358881</v>
      </c>
      <c r="O601" s="332">
        <f t="shared" si="84"/>
        <v>20.081880008693236</v>
      </c>
      <c r="P601" s="360"/>
      <c r="Q601" s="360"/>
    </row>
    <row r="602" spans="2:17" s="8" customFormat="1" ht="16.2" customHeight="1">
      <c r="B602" s="295">
        <v>113444270</v>
      </c>
      <c r="C602" s="307" t="s">
        <v>257</v>
      </c>
      <c r="D602" s="294" t="s">
        <v>91</v>
      </c>
      <c r="E602" s="294" t="s">
        <v>83</v>
      </c>
      <c r="F602" s="295">
        <v>10</v>
      </c>
      <c r="G602" s="296" t="s">
        <v>7</v>
      </c>
      <c r="H602" s="293">
        <v>5.8</v>
      </c>
      <c r="I602" s="293">
        <f t="shared" si="85"/>
        <v>2.9677655185260958</v>
      </c>
      <c r="J602" s="293">
        <v>17.213040007451355</v>
      </c>
      <c r="K602" s="275">
        <f t="shared" si="82"/>
        <v>17.213040007451355</v>
      </c>
      <c r="L602" s="275">
        <f t="shared" si="83"/>
        <v>17.213040007451355</v>
      </c>
      <c r="N602" s="334">
        <v>16.551000007164763</v>
      </c>
      <c r="O602" s="332">
        <f t="shared" si="84"/>
        <v>17.213040007451355</v>
      </c>
      <c r="P602" s="360"/>
      <c r="Q602" s="360"/>
    </row>
    <row r="603" spans="2:17" s="8" customFormat="1" ht="16.2" customHeight="1">
      <c r="B603" s="295">
        <v>113445280</v>
      </c>
      <c r="C603" s="307" t="s">
        <v>2525</v>
      </c>
      <c r="D603" s="294" t="s">
        <v>327</v>
      </c>
      <c r="E603" s="294" t="s">
        <v>244</v>
      </c>
      <c r="F603" s="295">
        <v>10</v>
      </c>
      <c r="G603" s="296" t="s">
        <v>7</v>
      </c>
      <c r="H603" s="293">
        <v>5.8</v>
      </c>
      <c r="I603" s="293">
        <f t="shared" si="85"/>
        <v>3.1339603875635573</v>
      </c>
      <c r="J603" s="293">
        <v>18.176970247868631</v>
      </c>
      <c r="K603" s="275">
        <f t="shared" si="82"/>
        <v>18.176970247868631</v>
      </c>
      <c r="L603" s="275">
        <f t="shared" si="83"/>
        <v>18.176970247868631</v>
      </c>
      <c r="N603" s="334">
        <v>17.47785600756599</v>
      </c>
      <c r="O603" s="332">
        <f t="shared" si="84"/>
        <v>18.176970247868631</v>
      </c>
      <c r="P603" s="360"/>
      <c r="Q603" s="360"/>
    </row>
    <row r="604" spans="2:17" s="8" customFormat="1" ht="16.2" customHeight="1">
      <c r="B604" s="343">
        <v>113445070</v>
      </c>
      <c r="C604" s="344" t="s">
        <v>293</v>
      </c>
      <c r="D604" s="343" t="s">
        <v>327</v>
      </c>
      <c r="E604" s="342" t="s">
        <v>2539</v>
      </c>
      <c r="F604" s="341">
        <v>10</v>
      </c>
      <c r="G604" s="340" t="s">
        <v>7</v>
      </c>
      <c r="H604" s="339">
        <v>5.8</v>
      </c>
      <c r="I604" s="293">
        <f t="shared" si="85"/>
        <v>2.5615323143046131</v>
      </c>
      <c r="J604" s="355">
        <v>14.856887422966755</v>
      </c>
      <c r="K604" s="275">
        <f t="shared" ref="K604" si="88">J604</f>
        <v>14.856887422966755</v>
      </c>
      <c r="L604" s="275">
        <f t="shared" ref="L604" si="89">+J604-K604*$B$2</f>
        <v>14.856887422966755</v>
      </c>
      <c r="N604" s="334"/>
      <c r="O604" s="332"/>
      <c r="P604" s="360"/>
      <c r="Q604" s="360"/>
    </row>
    <row r="605" spans="2:17" s="8" customFormat="1" ht="16.2" customHeight="1">
      <c r="B605" s="295">
        <v>113441370</v>
      </c>
      <c r="C605" s="307" t="s">
        <v>2715</v>
      </c>
      <c r="D605" s="294" t="s">
        <v>1</v>
      </c>
      <c r="E605" s="294" t="s">
        <v>361</v>
      </c>
      <c r="F605" s="295">
        <v>10</v>
      </c>
      <c r="G605" s="296" t="s">
        <v>7</v>
      </c>
      <c r="H605" s="293">
        <v>5.8</v>
      </c>
      <c r="I605" s="293">
        <f t="shared" si="85"/>
        <v>3.1789053093346062</v>
      </c>
      <c r="J605" s="293">
        <v>18.437650794140716</v>
      </c>
      <c r="K605" s="275">
        <f t="shared" si="82"/>
        <v>18.437650794140716</v>
      </c>
      <c r="L605" s="275">
        <f t="shared" si="83"/>
        <v>18.437650794140716</v>
      </c>
      <c r="N605" s="334">
        <v>17.728510378981458</v>
      </c>
      <c r="O605" s="332">
        <f t="shared" si="84"/>
        <v>18.437650794140716</v>
      </c>
      <c r="P605" s="360"/>
      <c r="Q605" s="360"/>
    </row>
    <row r="606" spans="2:17" s="8" customFormat="1" ht="16.2" customHeight="1">
      <c r="B606" s="295">
        <v>113444360</v>
      </c>
      <c r="C606" s="307" t="s">
        <v>293</v>
      </c>
      <c r="D606" s="294" t="s">
        <v>91</v>
      </c>
      <c r="E606" s="294" t="s">
        <v>2574</v>
      </c>
      <c r="F606" s="295">
        <v>10</v>
      </c>
      <c r="G606" s="296" t="s">
        <v>7</v>
      </c>
      <c r="H606" s="293">
        <v>5.8</v>
      </c>
      <c r="I606" s="293">
        <f t="shared" si="85"/>
        <v>2.8968065043068552</v>
      </c>
      <c r="J606" s="293">
        <v>16.801477724979758</v>
      </c>
      <c r="K606" s="275">
        <f t="shared" si="82"/>
        <v>16.801477724979758</v>
      </c>
      <c r="L606" s="275">
        <f t="shared" si="83"/>
        <v>16.801477724979758</v>
      </c>
      <c r="N606" s="334">
        <v>16.155267043249768</v>
      </c>
      <c r="O606" s="332">
        <f t="shared" si="84"/>
        <v>16.801477724979758</v>
      </c>
      <c r="P606" s="360"/>
      <c r="Q606" s="360"/>
    </row>
    <row r="607" spans="2:17" s="8" customFormat="1" ht="16.2" customHeight="1">
      <c r="B607" s="295">
        <v>113444390</v>
      </c>
      <c r="C607" s="307" t="s">
        <v>293</v>
      </c>
      <c r="D607" s="294" t="s">
        <v>91</v>
      </c>
      <c r="E607" s="294" t="s">
        <v>2503</v>
      </c>
      <c r="F607" s="295">
        <v>10</v>
      </c>
      <c r="G607" s="296" t="s">
        <v>7</v>
      </c>
      <c r="H607" s="293">
        <v>5.8</v>
      </c>
      <c r="I607" s="293">
        <f t="shared" si="85"/>
        <v>3.0289743164915794</v>
      </c>
      <c r="J607" s="293">
        <v>17.568051035651159</v>
      </c>
      <c r="K607" s="275">
        <f t="shared" si="82"/>
        <v>17.568051035651159</v>
      </c>
      <c r="L607" s="275">
        <f t="shared" si="83"/>
        <v>17.568051035651159</v>
      </c>
      <c r="N607" s="334">
        <v>16.89235676504919</v>
      </c>
      <c r="O607" s="332">
        <f t="shared" si="84"/>
        <v>17.568051035651159</v>
      </c>
      <c r="P607" s="360"/>
      <c r="Q607" s="360"/>
    </row>
    <row r="608" spans="2:17" s="8" customFormat="1" ht="16.2" customHeight="1">
      <c r="B608" s="295">
        <v>113442240</v>
      </c>
      <c r="C608" s="307" t="s">
        <v>293</v>
      </c>
      <c r="D608" s="294" t="s">
        <v>1</v>
      </c>
      <c r="E608" s="294" t="s">
        <v>2506</v>
      </c>
      <c r="F608" s="295">
        <v>10</v>
      </c>
      <c r="G608" s="296" t="s">
        <v>7</v>
      </c>
      <c r="H608" s="293">
        <v>5.8</v>
      </c>
      <c r="I608" s="293">
        <f t="shared" si="85"/>
        <v>4.1814350592813652</v>
      </c>
      <c r="J608" s="293">
        <v>24.252323343831918</v>
      </c>
      <c r="K608" s="275">
        <f t="shared" si="82"/>
        <v>24.252323343831918</v>
      </c>
      <c r="L608" s="275">
        <f t="shared" si="83"/>
        <v>24.252323343831918</v>
      </c>
      <c r="N608" s="334">
        <v>23.31954167676146</v>
      </c>
      <c r="O608" s="332">
        <f t="shared" si="84"/>
        <v>24.252323343831918</v>
      </c>
      <c r="P608" s="360"/>
      <c r="Q608" s="360"/>
    </row>
    <row r="609" spans="2:18" s="8" customFormat="1" ht="16.2" customHeight="1">
      <c r="B609" s="289">
        <v>113444180</v>
      </c>
      <c r="C609" s="307" t="s">
        <v>293</v>
      </c>
      <c r="D609" s="294" t="s">
        <v>80</v>
      </c>
      <c r="E609" s="294" t="s">
        <v>287</v>
      </c>
      <c r="F609" s="295">
        <v>10</v>
      </c>
      <c r="G609" s="296" t="s">
        <v>7</v>
      </c>
      <c r="H609" s="293">
        <v>5.8</v>
      </c>
      <c r="I609" s="293">
        <f t="shared" si="85"/>
        <v>2.6639300348089998</v>
      </c>
      <c r="J609" s="293">
        <v>15.450794201892199</v>
      </c>
      <c r="K609" s="275">
        <f t="shared" si="82"/>
        <v>15.450794201892199</v>
      </c>
      <c r="L609" s="275">
        <f t="shared" si="83"/>
        <v>15.450794201892199</v>
      </c>
      <c r="N609" s="334">
        <v>16.551000007164763</v>
      </c>
      <c r="O609" s="332">
        <f t="shared" si="84"/>
        <v>17.213040007451355</v>
      </c>
      <c r="P609" s="360"/>
      <c r="Q609" s="360"/>
      <c r="R609" s="353"/>
    </row>
    <row r="610" spans="2:18" s="8" customFormat="1" ht="16.2" customHeight="1">
      <c r="B610" s="289">
        <v>113445410</v>
      </c>
      <c r="C610" s="307" t="s">
        <v>293</v>
      </c>
      <c r="D610" s="294" t="s">
        <v>327</v>
      </c>
      <c r="E610" s="294" t="s">
        <v>2540</v>
      </c>
      <c r="F610" s="295">
        <v>1</v>
      </c>
      <c r="G610" s="296" t="s">
        <v>7</v>
      </c>
      <c r="H610" s="293">
        <v>5.8</v>
      </c>
      <c r="I610" s="293">
        <f t="shared" si="85"/>
        <v>2.8871547314631529</v>
      </c>
      <c r="J610" s="293">
        <v>16.745497442486286</v>
      </c>
      <c r="K610" s="275">
        <f t="shared" si="82"/>
        <v>16.745497442486286</v>
      </c>
      <c r="L610" s="275">
        <f t="shared" si="83"/>
        <v>16.745497442486286</v>
      </c>
      <c r="N610" s="334">
        <v>16.101439848544505</v>
      </c>
      <c r="O610" s="332">
        <f t="shared" si="84"/>
        <v>16.745497442486286</v>
      </c>
      <c r="P610" s="360"/>
      <c r="Q610" s="360"/>
    </row>
    <row r="611" spans="2:18" s="8" customFormat="1" ht="17.55" customHeight="1">
      <c r="B611" s="289">
        <v>113443520</v>
      </c>
      <c r="C611" s="307" t="s">
        <v>2687</v>
      </c>
      <c r="D611" s="294" t="s">
        <v>17</v>
      </c>
      <c r="E611" s="294" t="s">
        <v>2767</v>
      </c>
      <c r="F611" s="295">
        <v>1</v>
      </c>
      <c r="G611" s="296" t="s">
        <v>7</v>
      </c>
      <c r="H611" s="293">
        <v>5.8</v>
      </c>
      <c r="I611" s="293">
        <f t="shared" si="85"/>
        <v>2.7013579985809568</v>
      </c>
      <c r="J611" s="293">
        <v>15.667876391769548</v>
      </c>
      <c r="K611" s="275">
        <f t="shared" si="82"/>
        <v>15.667876391769548</v>
      </c>
      <c r="L611" s="275">
        <f t="shared" si="83"/>
        <v>15.667876391769548</v>
      </c>
      <c r="N611" s="334">
        <v>15.065265761316873</v>
      </c>
      <c r="O611" s="332">
        <f t="shared" si="84"/>
        <v>15.667876391769548</v>
      </c>
      <c r="P611" s="360"/>
      <c r="Q611" s="360"/>
    </row>
    <row r="612" spans="2:18" s="8" customFormat="1" ht="17.55" customHeight="1">
      <c r="B612" s="297">
        <v>113445050</v>
      </c>
      <c r="C612" s="308" t="s">
        <v>3005</v>
      </c>
      <c r="D612" s="294" t="s">
        <v>327</v>
      </c>
      <c r="E612" s="294" t="s">
        <v>2994</v>
      </c>
      <c r="F612" s="295">
        <v>1</v>
      </c>
      <c r="G612" s="296" t="s">
        <v>7</v>
      </c>
      <c r="H612" s="293">
        <v>5.8</v>
      </c>
      <c r="I612" s="293">
        <f t="shared" si="85"/>
        <v>2.7733034482758625</v>
      </c>
      <c r="J612" s="293">
        <v>16.085160000000002</v>
      </c>
      <c r="K612" s="275">
        <f t="shared" si="82"/>
        <v>16.085160000000002</v>
      </c>
      <c r="L612" s="275">
        <f t="shared" si="83"/>
        <v>16.085160000000002</v>
      </c>
      <c r="N612" s="334">
        <v>15.466500000000002</v>
      </c>
      <c r="O612" s="332">
        <f t="shared" si="84"/>
        <v>16.085160000000002</v>
      </c>
      <c r="P612" s="360"/>
      <c r="Q612" s="360"/>
    </row>
    <row r="613" spans="2:18" s="8" customFormat="1" ht="16.2" customHeight="1">
      <c r="B613" s="289">
        <v>310161000</v>
      </c>
      <c r="C613" s="307" t="s">
        <v>3094</v>
      </c>
      <c r="D613" s="294" t="s">
        <v>4</v>
      </c>
      <c r="E613" s="294" t="s">
        <v>4</v>
      </c>
      <c r="F613" s="295">
        <v>1</v>
      </c>
      <c r="G613" s="296" t="s">
        <v>7</v>
      </c>
      <c r="H613" s="293">
        <v>5.8</v>
      </c>
      <c r="I613" s="293">
        <f t="shared" si="85"/>
        <v>4.360535915381929</v>
      </c>
      <c r="J613" s="293">
        <v>25.29110830921519</v>
      </c>
      <c r="K613" s="275">
        <f t="shared" si="82"/>
        <v>25.29110830921519</v>
      </c>
      <c r="L613" s="275">
        <f t="shared" si="83"/>
        <v>25.29110830921519</v>
      </c>
      <c r="N613" s="334">
        <v>24.318373374245375</v>
      </c>
      <c r="O613" s="332">
        <f t="shared" si="84"/>
        <v>25.29110830921519</v>
      </c>
      <c r="P613" s="360"/>
      <c r="Q613" s="360"/>
    </row>
    <row r="614" spans="2:18" s="8" customFormat="1" ht="16.2" customHeight="1">
      <c r="B614" s="289">
        <v>310162000</v>
      </c>
      <c r="C614" s="307" t="s">
        <v>3094</v>
      </c>
      <c r="D614" s="294" t="s">
        <v>1</v>
      </c>
      <c r="E614" s="294" t="s">
        <v>1</v>
      </c>
      <c r="F614" s="295">
        <v>1</v>
      </c>
      <c r="G614" s="296" t="s">
        <v>7</v>
      </c>
      <c r="H614" s="293">
        <v>5.8</v>
      </c>
      <c r="I614" s="293">
        <f t="shared" si="85"/>
        <v>4.360535915381929</v>
      </c>
      <c r="J614" s="293">
        <v>25.29110830921519</v>
      </c>
      <c r="K614" s="275">
        <f t="shared" si="82"/>
        <v>25.29110830921519</v>
      </c>
      <c r="L614" s="275">
        <f t="shared" si="83"/>
        <v>25.29110830921519</v>
      </c>
      <c r="N614" s="334">
        <v>24.318373374245375</v>
      </c>
      <c r="O614" s="332">
        <f t="shared" si="84"/>
        <v>25.29110830921519</v>
      </c>
      <c r="P614" s="360"/>
      <c r="Q614" s="360"/>
    </row>
    <row r="615" spans="2:18" s="8" customFormat="1" ht="16.2" customHeight="1">
      <c r="B615" s="289">
        <v>310164010</v>
      </c>
      <c r="C615" s="307" t="s">
        <v>3094</v>
      </c>
      <c r="D615" s="294" t="s">
        <v>80</v>
      </c>
      <c r="E615" s="294" t="s">
        <v>2</v>
      </c>
      <c r="F615" s="295">
        <v>1</v>
      </c>
      <c r="G615" s="296" t="s">
        <v>7</v>
      </c>
      <c r="H615" s="293">
        <v>5.8</v>
      </c>
      <c r="I615" s="293">
        <f t="shared" si="85"/>
        <v>7.4492172644216161</v>
      </c>
      <c r="J615" s="293">
        <v>43.205460133645374</v>
      </c>
      <c r="K615" s="275">
        <f t="shared" si="82"/>
        <v>43.205460133645374</v>
      </c>
      <c r="L615" s="275">
        <f t="shared" si="83"/>
        <v>43.205460133645374</v>
      </c>
      <c r="N615" s="334">
        <v>41.543711666966708</v>
      </c>
      <c r="O615" s="332">
        <f t="shared" si="84"/>
        <v>43.205460133645374</v>
      </c>
      <c r="P615" s="360"/>
      <c r="Q615" s="360"/>
    </row>
    <row r="616" spans="2:18" s="8" customFormat="1" ht="16.2" customHeight="1">
      <c r="B616" s="289">
        <v>310165280</v>
      </c>
      <c r="C616" s="307" t="s">
        <v>3094</v>
      </c>
      <c r="D616" s="294" t="s">
        <v>327</v>
      </c>
      <c r="E616" s="294" t="s">
        <v>244</v>
      </c>
      <c r="F616" s="295">
        <v>1</v>
      </c>
      <c r="G616" s="296" t="s">
        <v>7</v>
      </c>
      <c r="H616" s="293">
        <v>5.8</v>
      </c>
      <c r="I616" s="293">
        <f t="shared" si="85"/>
        <v>7.6233939157424562</v>
      </c>
      <c r="J616" s="293">
        <v>44.215684711306245</v>
      </c>
      <c r="K616" s="275">
        <f t="shared" si="82"/>
        <v>44.215684711306245</v>
      </c>
      <c r="L616" s="275">
        <f t="shared" si="83"/>
        <v>44.215684711306245</v>
      </c>
      <c r="N616" s="334">
        <v>42.515081453179079</v>
      </c>
      <c r="O616" s="332">
        <f t="shared" si="84"/>
        <v>44.215684711306245</v>
      </c>
      <c r="P616" s="360"/>
      <c r="Q616" s="360"/>
    </row>
    <row r="617" spans="2:18" s="8" customFormat="1" ht="16.2" customHeight="1">
      <c r="B617" s="343">
        <v>310165070</v>
      </c>
      <c r="C617" s="344" t="s">
        <v>3142</v>
      </c>
      <c r="D617" s="343" t="s">
        <v>327</v>
      </c>
      <c r="E617" s="342" t="s">
        <v>2539</v>
      </c>
      <c r="F617" s="341">
        <v>1</v>
      </c>
      <c r="G617" s="340" t="s">
        <v>7</v>
      </c>
      <c r="H617" s="339">
        <v>5.8</v>
      </c>
      <c r="I617" s="293">
        <f t="shared" si="85"/>
        <v>6.6651571792438995</v>
      </c>
      <c r="J617" s="355">
        <v>38.657911639614618</v>
      </c>
      <c r="K617" s="275">
        <f t="shared" ref="K617:K618" si="90">J617</f>
        <v>38.657911639614618</v>
      </c>
      <c r="L617" s="275">
        <f t="shared" ref="L617:L618" si="91">+J617-K617*$B$2</f>
        <v>38.657911639614618</v>
      </c>
      <c r="N617" s="334"/>
      <c r="O617" s="332"/>
      <c r="P617" s="360"/>
      <c r="Q617" s="360"/>
    </row>
    <row r="618" spans="2:18" s="8" customFormat="1" ht="16.2" customHeight="1">
      <c r="B618" s="289">
        <v>310163090</v>
      </c>
      <c r="C618" s="307" t="s">
        <v>3094</v>
      </c>
      <c r="D618" s="294" t="s">
        <v>17</v>
      </c>
      <c r="E618" s="294" t="s">
        <v>10</v>
      </c>
      <c r="F618" s="295">
        <v>1</v>
      </c>
      <c r="G618" s="296" t="s">
        <v>7</v>
      </c>
      <c r="H618" s="293">
        <v>5.8</v>
      </c>
      <c r="I618" s="293">
        <f t="shared" si="85"/>
        <v>7.9682216602717677</v>
      </c>
      <c r="J618" s="293">
        <v>46.215685629576249</v>
      </c>
      <c r="K618" s="275">
        <f t="shared" si="90"/>
        <v>46.215685629576249</v>
      </c>
      <c r="L618" s="275">
        <f t="shared" si="91"/>
        <v>46.215685629576249</v>
      </c>
      <c r="N618" s="334">
        <v>44.438159259207929</v>
      </c>
      <c r="O618" s="332">
        <f t="shared" si="84"/>
        <v>46.215685629576249</v>
      </c>
      <c r="P618" s="360"/>
      <c r="Q618" s="360"/>
    </row>
    <row r="619" spans="2:18" s="8" customFormat="1" ht="16.2" customHeight="1">
      <c r="B619" s="289">
        <v>310164100</v>
      </c>
      <c r="C619" s="307" t="s">
        <v>3094</v>
      </c>
      <c r="D619" s="294" t="s">
        <v>80</v>
      </c>
      <c r="E619" s="294" t="s">
        <v>14</v>
      </c>
      <c r="F619" s="295">
        <v>1</v>
      </c>
      <c r="G619" s="296" t="s">
        <v>7</v>
      </c>
      <c r="H619" s="293">
        <v>5.8</v>
      </c>
      <c r="I619" s="293">
        <f t="shared" si="85"/>
        <v>7.4492172644216161</v>
      </c>
      <c r="J619" s="293">
        <v>43.205460133645374</v>
      </c>
      <c r="K619" s="275">
        <f t="shared" si="82"/>
        <v>43.205460133645374</v>
      </c>
      <c r="L619" s="275">
        <f t="shared" si="83"/>
        <v>43.205460133645374</v>
      </c>
      <c r="N619" s="334">
        <v>41.543711666966708</v>
      </c>
      <c r="O619" s="332">
        <f t="shared" si="84"/>
        <v>43.205460133645374</v>
      </c>
      <c r="P619" s="360"/>
      <c r="Q619" s="360"/>
    </row>
    <row r="620" spans="2:18" s="8" customFormat="1" ht="16.2" customHeight="1">
      <c r="B620" s="289">
        <v>310163110</v>
      </c>
      <c r="C620" s="307" t="s">
        <v>3094</v>
      </c>
      <c r="D620" s="294" t="s">
        <v>17</v>
      </c>
      <c r="E620" s="294" t="s">
        <v>13</v>
      </c>
      <c r="F620" s="295">
        <v>1</v>
      </c>
      <c r="G620" s="296" t="s">
        <v>7</v>
      </c>
      <c r="H620" s="293">
        <v>5.8</v>
      </c>
      <c r="I620" s="293">
        <f t="shared" si="85"/>
        <v>7.4952498972251451</v>
      </c>
      <c r="J620" s="293">
        <v>43.472449403905841</v>
      </c>
      <c r="K620" s="275">
        <f t="shared" si="82"/>
        <v>43.472449403905841</v>
      </c>
      <c r="L620" s="275">
        <f t="shared" si="83"/>
        <v>43.472449403905841</v>
      </c>
      <c r="N620" s="334">
        <v>41.800432119140233</v>
      </c>
      <c r="O620" s="332">
        <f t="shared" si="84"/>
        <v>43.472449403905841</v>
      </c>
      <c r="P620" s="360"/>
      <c r="Q620" s="360"/>
    </row>
    <row r="621" spans="2:18" s="8" customFormat="1" ht="16.2" customHeight="1">
      <c r="B621" s="295">
        <v>310162140</v>
      </c>
      <c r="C621" s="307" t="s">
        <v>3094</v>
      </c>
      <c r="D621" s="294" t="s">
        <v>1</v>
      </c>
      <c r="E621" s="294" t="s">
        <v>0</v>
      </c>
      <c r="F621" s="295">
        <v>1</v>
      </c>
      <c r="G621" s="296" t="s">
        <v>7</v>
      </c>
      <c r="H621" s="293">
        <v>5.8</v>
      </c>
      <c r="I621" s="293">
        <f t="shared" si="85"/>
        <v>7.9682216602717677</v>
      </c>
      <c r="J621" s="293">
        <v>46.215685629576249</v>
      </c>
      <c r="K621" s="275">
        <f t="shared" si="82"/>
        <v>46.215685629576249</v>
      </c>
      <c r="L621" s="275">
        <f t="shared" si="83"/>
        <v>46.215685629576249</v>
      </c>
      <c r="N621" s="334">
        <v>44.438159259207929</v>
      </c>
      <c r="O621" s="332">
        <f t="shared" si="84"/>
        <v>46.215685629576249</v>
      </c>
      <c r="P621" s="360"/>
      <c r="Q621" s="360"/>
    </row>
    <row r="622" spans="2:18" s="8" customFormat="1" ht="16.2" customHeight="1">
      <c r="B622" s="295">
        <v>310164270</v>
      </c>
      <c r="C622" s="307" t="s">
        <v>3094</v>
      </c>
      <c r="D622" s="294" t="s">
        <v>80</v>
      </c>
      <c r="E622" s="294" t="s">
        <v>83</v>
      </c>
      <c r="F622" s="295">
        <v>1</v>
      </c>
      <c r="G622" s="296" t="s">
        <v>7</v>
      </c>
      <c r="H622" s="293">
        <v>5.8</v>
      </c>
      <c r="I622" s="293">
        <f t="shared" si="85"/>
        <v>7.9778343571219184</v>
      </c>
      <c r="J622" s="293">
        <v>46.271439271307123</v>
      </c>
      <c r="K622" s="275">
        <f t="shared" si="82"/>
        <v>46.271439271307123</v>
      </c>
      <c r="L622" s="275">
        <f t="shared" si="83"/>
        <v>46.271439271307123</v>
      </c>
      <c r="N622" s="334">
        <v>44.491768530103002</v>
      </c>
      <c r="O622" s="332">
        <f t="shared" si="84"/>
        <v>46.271439271307123</v>
      </c>
      <c r="P622" s="360"/>
      <c r="Q622" s="360"/>
    </row>
    <row r="623" spans="2:18" s="8" customFormat="1" ht="16.2" customHeight="1">
      <c r="B623" s="295">
        <v>310161370</v>
      </c>
      <c r="C623" s="307" t="s">
        <v>3094</v>
      </c>
      <c r="D623" s="294" t="s">
        <v>1</v>
      </c>
      <c r="E623" s="294" t="s">
        <v>361</v>
      </c>
      <c r="F623" s="295">
        <v>1</v>
      </c>
      <c r="G623" s="296" t="s">
        <v>7</v>
      </c>
      <c r="H623" s="293">
        <v>5.8</v>
      </c>
      <c r="I623" s="293">
        <f t="shared" si="85"/>
        <v>7.6114958340637093</v>
      </c>
      <c r="J623" s="293">
        <v>44.146675837569511</v>
      </c>
      <c r="K623" s="275">
        <f t="shared" si="82"/>
        <v>44.146675837569511</v>
      </c>
      <c r="L623" s="275">
        <f t="shared" si="83"/>
        <v>44.146675837569511</v>
      </c>
      <c r="N623" s="334">
        <v>42.448726766893756</v>
      </c>
      <c r="O623" s="332">
        <f t="shared" si="84"/>
        <v>44.146675837569511</v>
      </c>
      <c r="P623" s="360"/>
      <c r="Q623" s="360"/>
    </row>
    <row r="624" spans="2:18" s="8" customFormat="1" ht="16.2" customHeight="1">
      <c r="B624" s="295">
        <v>310164360</v>
      </c>
      <c r="C624" s="307" t="s">
        <v>3094</v>
      </c>
      <c r="D624" s="294" t="s">
        <v>91</v>
      </c>
      <c r="E624" s="294" t="s">
        <v>2574</v>
      </c>
      <c r="F624" s="295">
        <v>1</v>
      </c>
      <c r="G624" s="296" t="s">
        <v>7</v>
      </c>
      <c r="H624" s="293">
        <v>5.8</v>
      </c>
      <c r="I624" s="293">
        <f t="shared" si="85"/>
        <v>7.2863159003357119</v>
      </c>
      <c r="J624" s="293">
        <v>42.260632221947127</v>
      </c>
      <c r="K624" s="275">
        <f t="shared" si="82"/>
        <v>42.260632221947127</v>
      </c>
      <c r="L624" s="275">
        <f t="shared" si="83"/>
        <v>42.260632221947127</v>
      </c>
      <c r="N624" s="334">
        <v>40.635223290333776</v>
      </c>
      <c r="O624" s="332">
        <f t="shared" si="84"/>
        <v>42.260632221947127</v>
      </c>
      <c r="P624" s="360"/>
      <c r="Q624" s="360"/>
    </row>
    <row r="625" spans="2:18" s="8" customFormat="1" ht="16.2" customHeight="1">
      <c r="B625" s="295">
        <v>310164390</v>
      </c>
      <c r="C625" s="307" t="s">
        <v>3094</v>
      </c>
      <c r="D625" s="294" t="s">
        <v>91</v>
      </c>
      <c r="E625" s="294" t="s">
        <v>2503</v>
      </c>
      <c r="F625" s="295">
        <v>1</v>
      </c>
      <c r="G625" s="296" t="s">
        <v>7</v>
      </c>
      <c r="H625" s="293">
        <v>5.8</v>
      </c>
      <c r="I625" s="293">
        <f t="shared" si="85"/>
        <v>7.9778343571219184</v>
      </c>
      <c r="J625" s="293">
        <v>46.271439271307123</v>
      </c>
      <c r="K625" s="275">
        <f t="shared" si="82"/>
        <v>46.271439271307123</v>
      </c>
      <c r="L625" s="275">
        <f t="shared" si="83"/>
        <v>46.271439271307123</v>
      </c>
      <c r="N625" s="334">
        <v>44.491768530103002</v>
      </c>
      <c r="O625" s="332">
        <f t="shared" si="84"/>
        <v>46.271439271307123</v>
      </c>
      <c r="P625" s="360"/>
      <c r="Q625" s="360"/>
    </row>
    <row r="626" spans="2:18" s="8" customFormat="1" ht="16.2" customHeight="1">
      <c r="B626" s="295">
        <v>310162240</v>
      </c>
      <c r="C626" s="307" t="s">
        <v>3094</v>
      </c>
      <c r="D626" s="294" t="s">
        <v>1</v>
      </c>
      <c r="E626" s="294" t="s">
        <v>2506</v>
      </c>
      <c r="F626" s="295">
        <v>1</v>
      </c>
      <c r="G626" s="296" t="s">
        <v>7</v>
      </c>
      <c r="H626" s="293">
        <v>5.8</v>
      </c>
      <c r="I626" s="293">
        <f t="shared" si="85"/>
        <v>8.9444925679767575</v>
      </c>
      <c r="J626" s="293">
        <v>51.878056894265193</v>
      </c>
      <c r="K626" s="275">
        <f t="shared" si="82"/>
        <v>51.878056894265193</v>
      </c>
      <c r="L626" s="275">
        <f t="shared" si="83"/>
        <v>51.878056894265193</v>
      </c>
      <c r="N626" s="334">
        <v>49.882747013716532</v>
      </c>
      <c r="O626" s="332">
        <f t="shared" si="84"/>
        <v>51.878056894265193</v>
      </c>
      <c r="P626" s="360"/>
      <c r="Q626" s="360"/>
    </row>
    <row r="627" spans="2:18" s="8" customFormat="1" ht="16.2" customHeight="1">
      <c r="B627" s="295">
        <v>310164180</v>
      </c>
      <c r="C627" s="307" t="s">
        <v>3094</v>
      </c>
      <c r="D627" s="294" t="s">
        <v>80</v>
      </c>
      <c r="E627" s="294" t="s">
        <v>287</v>
      </c>
      <c r="F627" s="295">
        <v>1</v>
      </c>
      <c r="G627" s="296" t="s">
        <v>7</v>
      </c>
      <c r="H627" s="293">
        <v>5.8</v>
      </c>
      <c r="I627" s="293">
        <f t="shared" si="85"/>
        <v>6.9486185646001752</v>
      </c>
      <c r="J627" s="293">
        <v>40.301987674681016</v>
      </c>
      <c r="K627" s="275">
        <f t="shared" si="82"/>
        <v>40.301987674681016</v>
      </c>
      <c r="L627" s="275">
        <f t="shared" si="83"/>
        <v>40.301987674681016</v>
      </c>
      <c r="N627" s="334">
        <v>44.367636640875567</v>
      </c>
      <c r="O627" s="332">
        <f t="shared" si="84"/>
        <v>46.14234210651059</v>
      </c>
      <c r="P627" s="360"/>
      <c r="Q627" s="360"/>
      <c r="R627" s="353"/>
    </row>
    <row r="628" spans="2:18" s="8" customFormat="1" ht="16.2" customHeight="1">
      <c r="B628" s="289">
        <v>310165410</v>
      </c>
      <c r="C628" s="307" t="s">
        <v>3094</v>
      </c>
      <c r="D628" s="294" t="s">
        <v>327</v>
      </c>
      <c r="E628" s="294" t="s">
        <v>2540</v>
      </c>
      <c r="F628" s="295">
        <v>1</v>
      </c>
      <c r="G628" s="296" t="s">
        <v>7</v>
      </c>
      <c r="H628" s="293">
        <v>5.8</v>
      </c>
      <c r="I628" s="293">
        <f t="shared" si="85"/>
        <v>7.9880110032580607</v>
      </c>
      <c r="J628" s="293">
        <v>46.330463818896753</v>
      </c>
      <c r="K628" s="275">
        <f t="shared" si="82"/>
        <v>46.330463818896753</v>
      </c>
      <c r="L628" s="275">
        <f t="shared" si="83"/>
        <v>46.330463818896753</v>
      </c>
      <c r="N628" s="334">
        <v>44.548522902785336</v>
      </c>
      <c r="O628" s="332">
        <f t="shared" si="84"/>
        <v>46.330463818896753</v>
      </c>
      <c r="P628" s="360"/>
      <c r="Q628" s="360"/>
    </row>
    <row r="629" spans="2:18" s="8" customFormat="1" ht="16.2" customHeight="1">
      <c r="B629" s="289">
        <v>310163520</v>
      </c>
      <c r="C629" s="307" t="s">
        <v>3094</v>
      </c>
      <c r="D629" s="294" t="s">
        <v>17</v>
      </c>
      <c r="E629" s="294" t="s">
        <v>2767</v>
      </c>
      <c r="F629" s="295">
        <v>1</v>
      </c>
      <c r="G629" s="296" t="s">
        <v>7</v>
      </c>
      <c r="H629" s="293">
        <v>5.8</v>
      </c>
      <c r="I629" s="293">
        <f t="shared" si="85"/>
        <v>6.7822888608712937</v>
      </c>
      <c r="J629" s="293">
        <v>39.337275393053503</v>
      </c>
      <c r="K629" s="275">
        <f t="shared" si="82"/>
        <v>39.337275393053503</v>
      </c>
      <c r="L629" s="275">
        <f t="shared" si="83"/>
        <v>39.337275393053503</v>
      </c>
      <c r="N629" s="334">
        <v>37.824303262551446</v>
      </c>
      <c r="O629" s="332">
        <f t="shared" si="84"/>
        <v>39.337275393053503</v>
      </c>
      <c r="P629" s="360"/>
      <c r="Q629" s="360"/>
    </row>
    <row r="630" spans="2:18" s="8" customFormat="1" ht="16.2" customHeight="1">
      <c r="B630" s="297">
        <v>310165050</v>
      </c>
      <c r="C630" s="307" t="s">
        <v>3094</v>
      </c>
      <c r="D630" s="294" t="s">
        <v>327</v>
      </c>
      <c r="E630" s="294" t="s">
        <v>2994</v>
      </c>
      <c r="F630" s="295">
        <v>2</v>
      </c>
      <c r="G630" s="296" t="s">
        <v>7</v>
      </c>
      <c r="H630" s="293">
        <v>5.8</v>
      </c>
      <c r="I630" s="293">
        <f t="shared" si="85"/>
        <v>7.1281241379310343</v>
      </c>
      <c r="J630" s="293">
        <v>41.343119999999999</v>
      </c>
      <c r="K630" s="275">
        <f t="shared" si="82"/>
        <v>41.343119999999999</v>
      </c>
      <c r="L630" s="275">
        <f t="shared" si="83"/>
        <v>41.343119999999999</v>
      </c>
      <c r="N630" s="334">
        <v>39.753</v>
      </c>
      <c r="O630" s="332">
        <f t="shared" si="84"/>
        <v>41.343119999999999</v>
      </c>
      <c r="P630" s="360"/>
      <c r="Q630" s="360"/>
    </row>
    <row r="631" spans="2:18" s="8" customFormat="1" ht="16.2" customHeight="1">
      <c r="B631" s="289">
        <v>310171000</v>
      </c>
      <c r="C631" s="307" t="s">
        <v>368</v>
      </c>
      <c r="D631" s="294" t="s">
        <v>4</v>
      </c>
      <c r="E631" s="294" t="s">
        <v>4</v>
      </c>
      <c r="F631" s="295">
        <v>1</v>
      </c>
      <c r="G631" s="296" t="s">
        <v>7</v>
      </c>
      <c r="H631" s="293">
        <v>5.8</v>
      </c>
      <c r="I631" s="293">
        <f t="shared" si="85"/>
        <v>2.2571136840773578</v>
      </c>
      <c r="J631" s="293">
        <v>13.091259367648675</v>
      </c>
      <c r="K631" s="275">
        <f t="shared" si="82"/>
        <v>13.091259367648675</v>
      </c>
      <c r="L631" s="275">
        <f t="shared" si="83"/>
        <v>13.091259367648675</v>
      </c>
      <c r="N631" s="334">
        <v>12.587749391969879</v>
      </c>
      <c r="O631" s="332">
        <f t="shared" si="84"/>
        <v>13.091259367648675</v>
      </c>
      <c r="P631" s="360"/>
      <c r="Q631" s="360"/>
    </row>
    <row r="632" spans="2:18" s="8" customFormat="1" ht="16.2" customHeight="1">
      <c r="B632" s="289">
        <v>310172000</v>
      </c>
      <c r="C632" s="307" t="s">
        <v>368</v>
      </c>
      <c r="D632" s="294" t="s">
        <v>1</v>
      </c>
      <c r="E632" s="294" t="s">
        <v>1</v>
      </c>
      <c r="F632" s="295">
        <v>1</v>
      </c>
      <c r="G632" s="296" t="s">
        <v>7</v>
      </c>
      <c r="H632" s="293">
        <v>5.8</v>
      </c>
      <c r="I632" s="293">
        <f t="shared" si="85"/>
        <v>2.1621967645631672</v>
      </c>
      <c r="J632" s="293">
        <v>12.540741234466369</v>
      </c>
      <c r="K632" s="275">
        <f t="shared" si="82"/>
        <v>12.540741234466369</v>
      </c>
      <c r="L632" s="275">
        <f t="shared" si="83"/>
        <v>12.540741234466369</v>
      </c>
      <c r="N632" s="334">
        <v>12.058405033140739</v>
      </c>
      <c r="O632" s="332">
        <f t="shared" si="84"/>
        <v>12.540741234466369</v>
      </c>
      <c r="P632" s="360"/>
      <c r="Q632" s="360"/>
    </row>
    <row r="633" spans="2:18" s="8" customFormat="1" ht="16.2" customHeight="1">
      <c r="B633" s="289">
        <v>310174010</v>
      </c>
      <c r="C633" s="307" t="s">
        <v>368</v>
      </c>
      <c r="D633" s="294" t="s">
        <v>80</v>
      </c>
      <c r="E633" s="294" t="s">
        <v>2</v>
      </c>
      <c r="F633" s="295">
        <v>1</v>
      </c>
      <c r="G633" s="296" t="s">
        <v>7</v>
      </c>
      <c r="H633" s="293">
        <v>5.8</v>
      </c>
      <c r="I633" s="293">
        <f t="shared" si="85"/>
        <v>4.0188519288929019</v>
      </c>
      <c r="J633" s="293">
        <v>23.309341187578831</v>
      </c>
      <c r="K633" s="275">
        <f t="shared" si="82"/>
        <v>23.309341187578831</v>
      </c>
      <c r="L633" s="275">
        <f t="shared" si="83"/>
        <v>23.309341187578831</v>
      </c>
      <c r="N633" s="334">
        <v>22.412828064979642</v>
      </c>
      <c r="O633" s="332">
        <f t="shared" si="84"/>
        <v>23.309341187578831</v>
      </c>
      <c r="P633" s="360"/>
      <c r="Q633" s="360"/>
    </row>
    <row r="634" spans="2:18" s="8" customFormat="1" ht="16.2" customHeight="1">
      <c r="B634" s="289">
        <v>310175280</v>
      </c>
      <c r="C634" s="307" t="s">
        <v>368</v>
      </c>
      <c r="D634" s="294" t="s">
        <v>327</v>
      </c>
      <c r="E634" s="294" t="s">
        <v>244</v>
      </c>
      <c r="F634" s="295">
        <v>1</v>
      </c>
      <c r="G634" s="296" t="s">
        <v>7</v>
      </c>
      <c r="H634" s="293">
        <v>5.8</v>
      </c>
      <c r="I634" s="293">
        <f t="shared" si="85"/>
        <v>4.125999651247942</v>
      </c>
      <c r="J634" s="293">
        <v>23.930797977238065</v>
      </c>
      <c r="K634" s="275">
        <f t="shared" si="82"/>
        <v>23.930797977238065</v>
      </c>
      <c r="L634" s="275">
        <f t="shared" si="83"/>
        <v>23.930797977238065</v>
      </c>
      <c r="N634" s="334">
        <v>23.010382670421215</v>
      </c>
      <c r="O634" s="332">
        <f t="shared" si="84"/>
        <v>23.930797977238065</v>
      </c>
      <c r="P634" s="360"/>
      <c r="Q634" s="360"/>
    </row>
    <row r="635" spans="2:18" s="8" customFormat="1" ht="16.2" customHeight="1">
      <c r="B635" s="345">
        <v>310175070</v>
      </c>
      <c r="C635" s="344" t="s">
        <v>368</v>
      </c>
      <c r="D635" s="343" t="s">
        <v>327</v>
      </c>
      <c r="E635" s="342" t="s">
        <v>2539</v>
      </c>
      <c r="F635" s="341">
        <v>10</v>
      </c>
      <c r="G635" s="340" t="s">
        <v>7</v>
      </c>
      <c r="H635" s="339">
        <v>5.8</v>
      </c>
      <c r="I635" s="293">
        <f t="shared" si="85"/>
        <v>4.1054416373099798</v>
      </c>
      <c r="J635" s="355">
        <v>23.811561496397882</v>
      </c>
      <c r="K635" s="275">
        <f t="shared" ref="K635:K636" si="92">J635</f>
        <v>23.811561496397882</v>
      </c>
      <c r="L635" s="275">
        <f t="shared" ref="L635:L636" si="93">+J635-K635*$B$2</f>
        <v>23.811561496397882</v>
      </c>
      <c r="N635" s="334"/>
      <c r="O635" s="332"/>
      <c r="P635" s="360"/>
      <c r="Q635" s="360"/>
    </row>
    <row r="636" spans="2:18" s="8" customFormat="1" ht="16.2" customHeight="1">
      <c r="B636" s="289">
        <v>310173090</v>
      </c>
      <c r="C636" s="307" t="s">
        <v>368</v>
      </c>
      <c r="D636" s="294" t="s">
        <v>17</v>
      </c>
      <c r="E636" s="294" t="s">
        <v>10</v>
      </c>
      <c r="F636" s="295">
        <v>1</v>
      </c>
      <c r="G636" s="296" t="s">
        <v>7</v>
      </c>
      <c r="H636" s="293">
        <v>5.8</v>
      </c>
      <c r="I636" s="293">
        <f t="shared" si="85"/>
        <v>4.3149246842536959</v>
      </c>
      <c r="J636" s="293">
        <v>25.026563168671437</v>
      </c>
      <c r="K636" s="275">
        <f t="shared" si="92"/>
        <v>25.026563168671437</v>
      </c>
      <c r="L636" s="275">
        <f t="shared" si="93"/>
        <v>25.026563168671437</v>
      </c>
      <c r="N636" s="334">
        <v>24.064003046799456</v>
      </c>
      <c r="O636" s="332">
        <f t="shared" si="84"/>
        <v>25.026563168671437</v>
      </c>
      <c r="P636" s="360"/>
      <c r="Q636" s="360"/>
    </row>
    <row r="637" spans="2:18" s="8" customFormat="1" ht="16.2" customHeight="1">
      <c r="B637" s="289">
        <v>310174100</v>
      </c>
      <c r="C637" s="307" t="s">
        <v>368</v>
      </c>
      <c r="D637" s="294" t="s">
        <v>80</v>
      </c>
      <c r="E637" s="294" t="s">
        <v>14</v>
      </c>
      <c r="F637" s="295">
        <v>1</v>
      </c>
      <c r="G637" s="296" t="s">
        <v>7</v>
      </c>
      <c r="H637" s="293">
        <v>5.8</v>
      </c>
      <c r="I637" s="293">
        <f t="shared" si="85"/>
        <v>4.0188519288929019</v>
      </c>
      <c r="J637" s="293">
        <v>23.309341187578831</v>
      </c>
      <c r="K637" s="275">
        <f t="shared" ref="K637:K701" si="94">J637</f>
        <v>23.309341187578831</v>
      </c>
      <c r="L637" s="275">
        <f t="shared" ref="L637:L701" si="95">+J637-K637*$B$2</f>
        <v>23.309341187578831</v>
      </c>
      <c r="N637" s="334">
        <v>22.412828064979642</v>
      </c>
      <c r="O637" s="332">
        <f t="shared" si="84"/>
        <v>23.309341187578831</v>
      </c>
      <c r="P637" s="360"/>
      <c r="Q637" s="360"/>
    </row>
    <row r="638" spans="2:18" s="8" customFormat="1" ht="16.2" customHeight="1">
      <c r="B638" s="289">
        <v>310173110</v>
      </c>
      <c r="C638" s="307" t="s">
        <v>368</v>
      </c>
      <c r="D638" s="294" t="s">
        <v>17</v>
      </c>
      <c r="E638" s="294" t="s">
        <v>13</v>
      </c>
      <c r="F638" s="295">
        <v>1</v>
      </c>
      <c r="G638" s="296" t="s">
        <v>7</v>
      </c>
      <c r="H638" s="293">
        <v>5.8</v>
      </c>
      <c r="I638" s="293">
        <f t="shared" si="85"/>
        <v>4.0378150042812688</v>
      </c>
      <c r="J638" s="293">
        <v>23.419327024831357</v>
      </c>
      <c r="K638" s="275">
        <f t="shared" si="94"/>
        <v>23.419327024831357</v>
      </c>
      <c r="L638" s="275">
        <f t="shared" si="95"/>
        <v>23.419327024831357</v>
      </c>
      <c r="N638" s="334">
        <v>22.518583677722457</v>
      </c>
      <c r="O638" s="332">
        <f t="shared" ref="O638:O702" si="96">N638*1.04</f>
        <v>23.419327024831357</v>
      </c>
      <c r="P638" s="360"/>
      <c r="Q638" s="360"/>
    </row>
    <row r="639" spans="2:18" s="8" customFormat="1" ht="16.2" customHeight="1">
      <c r="B639" s="295">
        <v>310172140</v>
      </c>
      <c r="C639" s="307" t="s">
        <v>368</v>
      </c>
      <c r="D639" s="294" t="s">
        <v>1</v>
      </c>
      <c r="E639" s="294" t="s">
        <v>0</v>
      </c>
      <c r="F639" s="295">
        <v>1</v>
      </c>
      <c r="G639" s="296" t="s">
        <v>7</v>
      </c>
      <c r="H639" s="293">
        <v>5.8</v>
      </c>
      <c r="I639" s="293">
        <f t="shared" si="85"/>
        <v>4.325662811280842</v>
      </c>
      <c r="J639" s="293">
        <v>25.088844305428882</v>
      </c>
      <c r="K639" s="275">
        <f t="shared" si="94"/>
        <v>25.088844305428882</v>
      </c>
      <c r="L639" s="275">
        <f t="shared" si="95"/>
        <v>25.088844305428882</v>
      </c>
      <c r="N639" s="334">
        <v>24.123888755220079</v>
      </c>
      <c r="O639" s="332">
        <f t="shared" si="96"/>
        <v>25.088844305428882</v>
      </c>
      <c r="P639" s="360"/>
      <c r="Q639" s="360"/>
    </row>
    <row r="640" spans="2:18" s="8" customFormat="1" ht="16.2" customHeight="1">
      <c r="B640" s="295">
        <v>310174270</v>
      </c>
      <c r="C640" s="307" t="s">
        <v>368</v>
      </c>
      <c r="D640" s="294" t="s">
        <v>80</v>
      </c>
      <c r="E640" s="294" t="s">
        <v>83</v>
      </c>
      <c r="F640" s="295">
        <v>1</v>
      </c>
      <c r="G640" s="296" t="s">
        <v>7</v>
      </c>
      <c r="H640" s="293">
        <v>5.8</v>
      </c>
      <c r="I640" s="293">
        <f t="shared" si="85"/>
        <v>4.3285821602362136</v>
      </c>
      <c r="J640" s="293">
        <v>25.10577652937004</v>
      </c>
      <c r="K640" s="275">
        <f t="shared" si="94"/>
        <v>25.10577652937004</v>
      </c>
      <c r="L640" s="275">
        <f t="shared" si="95"/>
        <v>25.10577652937004</v>
      </c>
      <c r="N640" s="334">
        <v>24.140169739778884</v>
      </c>
      <c r="O640" s="332">
        <f t="shared" si="96"/>
        <v>25.10577652937004</v>
      </c>
      <c r="P640" s="360"/>
      <c r="Q640" s="360"/>
    </row>
    <row r="641" spans="2:18" s="8" customFormat="1" ht="16.2" customHeight="1">
      <c r="B641" s="295">
        <v>310171370</v>
      </c>
      <c r="C641" s="307" t="s">
        <v>368</v>
      </c>
      <c r="D641" s="294" t="s">
        <v>1</v>
      </c>
      <c r="E641" s="294" t="s">
        <v>361</v>
      </c>
      <c r="F641" s="295">
        <v>1</v>
      </c>
      <c r="G641" s="296" t="s">
        <v>7</v>
      </c>
      <c r="H641" s="293">
        <v>5.8</v>
      </c>
      <c r="I641" s="293">
        <f t="shared" ref="I641:I706" si="97">J641/H641</f>
        <v>4.11084949945172</v>
      </c>
      <c r="J641" s="293">
        <v>23.842927096819977</v>
      </c>
      <c r="K641" s="275">
        <f t="shared" si="94"/>
        <v>23.842927096819977</v>
      </c>
      <c r="L641" s="275">
        <f t="shared" si="95"/>
        <v>23.842927096819977</v>
      </c>
      <c r="N641" s="334">
        <v>22.925891439249977</v>
      </c>
      <c r="O641" s="332">
        <f t="shared" si="96"/>
        <v>23.842927096819977</v>
      </c>
      <c r="P641" s="360"/>
      <c r="Q641" s="360"/>
    </row>
    <row r="642" spans="2:18" s="8" customFormat="1" ht="16.2" customHeight="1">
      <c r="B642" s="295">
        <v>310174360</v>
      </c>
      <c r="C642" s="307" t="s">
        <v>368</v>
      </c>
      <c r="D642" s="294" t="s">
        <v>91</v>
      </c>
      <c r="E642" s="294" t="s">
        <v>2574</v>
      </c>
      <c r="F642" s="295">
        <v>1</v>
      </c>
      <c r="G642" s="296" t="s">
        <v>7</v>
      </c>
      <c r="H642" s="293">
        <v>5.8</v>
      </c>
      <c r="I642" s="293">
        <f t="shared" si="97"/>
        <v>4.4205797307950334</v>
      </c>
      <c r="J642" s="293">
        <v>25.639362438611194</v>
      </c>
      <c r="K642" s="275">
        <f t="shared" si="94"/>
        <v>25.639362438611194</v>
      </c>
      <c r="L642" s="275">
        <f t="shared" si="95"/>
        <v>25.639362438611194</v>
      </c>
      <c r="N642" s="334">
        <v>24.653233114049225</v>
      </c>
      <c r="O642" s="332">
        <f t="shared" si="96"/>
        <v>25.639362438611194</v>
      </c>
      <c r="P642" s="360"/>
      <c r="Q642" s="360"/>
    </row>
    <row r="643" spans="2:18" s="8" customFormat="1" ht="16.2" customHeight="1">
      <c r="B643" s="295">
        <v>310174390</v>
      </c>
      <c r="C643" s="307" t="s">
        <v>368</v>
      </c>
      <c r="D643" s="294" t="s">
        <v>91</v>
      </c>
      <c r="E643" s="294" t="s">
        <v>2503</v>
      </c>
      <c r="F643" s="295">
        <v>1</v>
      </c>
      <c r="G643" s="296" t="s">
        <v>7</v>
      </c>
      <c r="H643" s="293">
        <v>5.8</v>
      </c>
      <c r="I643" s="293">
        <f t="shared" si="97"/>
        <v>4.3285821602362136</v>
      </c>
      <c r="J643" s="293">
        <v>25.10577652937004</v>
      </c>
      <c r="K643" s="275">
        <f t="shared" si="94"/>
        <v>25.10577652937004</v>
      </c>
      <c r="L643" s="275">
        <f t="shared" si="95"/>
        <v>25.10577652937004</v>
      </c>
      <c r="N643" s="334">
        <v>24.140169739778884</v>
      </c>
      <c r="O643" s="332">
        <f t="shared" si="96"/>
        <v>25.10577652937004</v>
      </c>
      <c r="P643" s="360"/>
      <c r="Q643" s="360"/>
    </row>
    <row r="644" spans="2:18" s="8" customFormat="1" ht="16.2" customHeight="1">
      <c r="B644" s="295">
        <v>310172240</v>
      </c>
      <c r="C644" s="307" t="s">
        <v>368</v>
      </c>
      <c r="D644" s="294" t="s">
        <v>1</v>
      </c>
      <c r="E644" s="294" t="s">
        <v>2506</v>
      </c>
      <c r="F644" s="295">
        <v>1</v>
      </c>
      <c r="G644" s="296" t="s">
        <v>7</v>
      </c>
      <c r="H644" s="293">
        <v>5.8</v>
      </c>
      <c r="I644" s="293">
        <f t="shared" si="97"/>
        <v>4.778872697369863</v>
      </c>
      <c r="J644" s="293">
        <v>27.717461644745207</v>
      </c>
      <c r="K644" s="275">
        <f t="shared" si="94"/>
        <v>27.717461644745207</v>
      </c>
      <c r="L644" s="275">
        <f t="shared" si="95"/>
        <v>27.717461644745207</v>
      </c>
      <c r="N644" s="334">
        <v>26.65140542763962</v>
      </c>
      <c r="O644" s="332">
        <f t="shared" si="96"/>
        <v>27.717461644745207</v>
      </c>
      <c r="P644" s="360"/>
      <c r="Q644" s="360"/>
    </row>
    <row r="645" spans="2:18" s="8" customFormat="1" ht="16.2" customHeight="1">
      <c r="B645" s="295">
        <v>310174180</v>
      </c>
      <c r="C645" s="307" t="s">
        <v>368</v>
      </c>
      <c r="D645" s="294" t="s">
        <v>80</v>
      </c>
      <c r="E645" s="294" t="s">
        <v>287</v>
      </c>
      <c r="F645" s="295">
        <v>1</v>
      </c>
      <c r="G645" s="296" t="s">
        <v>7</v>
      </c>
      <c r="H645" s="293">
        <v>5.8</v>
      </c>
      <c r="I645" s="293">
        <f t="shared" si="97"/>
        <v>4.258861628989342</v>
      </c>
      <c r="J645" s="293">
        <v>24.701397448138184</v>
      </c>
      <c r="K645" s="275">
        <f t="shared" si="94"/>
        <v>24.701397448138184</v>
      </c>
      <c r="L645" s="275">
        <f t="shared" si="95"/>
        <v>24.701397448138184</v>
      </c>
      <c r="N645" s="334">
        <v>24.067542391268759</v>
      </c>
      <c r="O645" s="332">
        <f t="shared" si="96"/>
        <v>25.03024408691951</v>
      </c>
      <c r="P645" s="360"/>
      <c r="Q645" s="360"/>
      <c r="R645" s="353"/>
    </row>
    <row r="646" spans="2:18" s="8" customFormat="1" ht="16.2" customHeight="1">
      <c r="B646" s="289">
        <v>310175410</v>
      </c>
      <c r="C646" s="307" t="s">
        <v>368</v>
      </c>
      <c r="D646" s="294" t="s">
        <v>327</v>
      </c>
      <c r="E646" s="294" t="s">
        <v>2540</v>
      </c>
      <c r="F646" s="295">
        <v>1</v>
      </c>
      <c r="G646" s="296" t="s">
        <v>7</v>
      </c>
      <c r="H646" s="293">
        <v>5.8</v>
      </c>
      <c r="I646" s="293">
        <f t="shared" si="97"/>
        <v>4.7264031442013374</v>
      </c>
      <c r="J646" s="293">
        <v>27.413138236367754</v>
      </c>
      <c r="K646" s="275">
        <f t="shared" si="94"/>
        <v>27.413138236367754</v>
      </c>
      <c r="L646" s="275">
        <f t="shared" si="95"/>
        <v>27.413138236367754</v>
      </c>
      <c r="N646" s="334">
        <v>26.358786765738223</v>
      </c>
      <c r="O646" s="332">
        <f t="shared" si="96"/>
        <v>27.413138236367754</v>
      </c>
      <c r="P646" s="360"/>
      <c r="Q646" s="360"/>
    </row>
    <row r="647" spans="2:18" s="8" customFormat="1" ht="16.2" customHeight="1">
      <c r="B647" s="289">
        <v>310173520</v>
      </c>
      <c r="C647" s="307" t="s">
        <v>368</v>
      </c>
      <c r="D647" s="294" t="s">
        <v>17</v>
      </c>
      <c r="E647" s="294" t="s">
        <v>2767</v>
      </c>
      <c r="F647" s="295">
        <v>1</v>
      </c>
      <c r="G647" s="296" t="s">
        <v>7</v>
      </c>
      <c r="H647" s="293">
        <v>5.8</v>
      </c>
      <c r="I647" s="293">
        <f t="shared" si="97"/>
        <v>4.3070266497743734</v>
      </c>
      <c r="J647" s="293">
        <v>24.980754568691363</v>
      </c>
      <c r="K647" s="275">
        <f t="shared" si="94"/>
        <v>24.980754568691363</v>
      </c>
      <c r="L647" s="275">
        <f t="shared" si="95"/>
        <v>24.980754568691363</v>
      </c>
      <c r="N647" s="334">
        <v>24.019956316049388</v>
      </c>
      <c r="O647" s="332">
        <f t="shared" si="96"/>
        <v>24.980754568691363</v>
      </c>
      <c r="P647" s="360"/>
      <c r="Q647" s="360"/>
    </row>
    <row r="648" spans="2:18" s="8" customFormat="1" ht="16.2" customHeight="1">
      <c r="B648" s="297">
        <v>310175050</v>
      </c>
      <c r="C648" s="307" t="s">
        <v>368</v>
      </c>
      <c r="D648" s="294" t="s">
        <v>327</v>
      </c>
      <c r="E648" s="294" t="s">
        <v>2994</v>
      </c>
      <c r="F648" s="295">
        <v>1</v>
      </c>
      <c r="G648" s="296" t="s">
        <v>7</v>
      </c>
      <c r="H648" s="293">
        <v>5.8</v>
      </c>
      <c r="I648" s="293">
        <f t="shared" si="97"/>
        <v>4.3623517241379313</v>
      </c>
      <c r="J648" s="293">
        <v>25.301640000000003</v>
      </c>
      <c r="K648" s="275">
        <f t="shared" si="94"/>
        <v>25.301640000000003</v>
      </c>
      <c r="L648" s="275">
        <f t="shared" si="95"/>
        <v>25.301640000000003</v>
      </c>
      <c r="N648" s="334">
        <v>24.328500000000002</v>
      </c>
      <c r="O648" s="332">
        <f t="shared" si="96"/>
        <v>25.301640000000003</v>
      </c>
      <c r="P648" s="360"/>
      <c r="Q648" s="360"/>
    </row>
    <row r="649" spans="2:18" s="8" customFormat="1" ht="16.2" customHeight="1">
      <c r="B649" s="289">
        <v>312321000</v>
      </c>
      <c r="C649" s="307" t="s">
        <v>88</v>
      </c>
      <c r="D649" s="294" t="s">
        <v>4</v>
      </c>
      <c r="E649" s="294" t="s">
        <v>4</v>
      </c>
      <c r="F649" s="295">
        <v>2</v>
      </c>
      <c r="G649" s="296" t="s">
        <v>7</v>
      </c>
      <c r="H649" s="293">
        <v>5.8</v>
      </c>
      <c r="I649" s="293">
        <f t="shared" si="97"/>
        <v>1.5296816098575856</v>
      </c>
      <c r="J649" s="293">
        <v>8.8721533371739962</v>
      </c>
      <c r="K649" s="275">
        <f t="shared" si="94"/>
        <v>8.8721533371739962</v>
      </c>
      <c r="L649" s="275">
        <f t="shared" si="95"/>
        <v>8.8721533371739962</v>
      </c>
      <c r="N649" s="334">
        <v>8.5309166703596109</v>
      </c>
      <c r="O649" s="332">
        <f t="shared" si="96"/>
        <v>8.8721533371739962</v>
      </c>
      <c r="P649" s="360"/>
      <c r="Q649" s="360"/>
    </row>
    <row r="650" spans="2:18" s="8" customFormat="1" ht="16.2" customHeight="1">
      <c r="B650" s="289">
        <v>312322000</v>
      </c>
      <c r="C650" s="307" t="s">
        <v>88</v>
      </c>
      <c r="D650" s="294" t="s">
        <v>1</v>
      </c>
      <c r="E650" s="294" t="s">
        <v>1</v>
      </c>
      <c r="F650" s="295">
        <v>2</v>
      </c>
      <c r="G650" s="296" t="s">
        <v>7</v>
      </c>
      <c r="H650" s="293">
        <v>5.8</v>
      </c>
      <c r="I650" s="293">
        <f t="shared" si="97"/>
        <v>1.0716931039122009</v>
      </c>
      <c r="J650" s="293">
        <v>6.2158200026907648</v>
      </c>
      <c r="K650" s="275">
        <f t="shared" si="94"/>
        <v>6.2158200026907648</v>
      </c>
      <c r="L650" s="275">
        <f t="shared" si="95"/>
        <v>6.2158200026907648</v>
      </c>
      <c r="N650" s="334">
        <v>5.9767500025872735</v>
      </c>
      <c r="O650" s="332">
        <f t="shared" si="96"/>
        <v>6.2158200026907648</v>
      </c>
      <c r="P650" s="360"/>
      <c r="Q650" s="360"/>
    </row>
    <row r="651" spans="2:18" s="8" customFormat="1" ht="16.2" customHeight="1">
      <c r="B651" s="289">
        <v>312324010</v>
      </c>
      <c r="C651" s="307" t="s">
        <v>88</v>
      </c>
      <c r="D651" s="294" t="s">
        <v>80</v>
      </c>
      <c r="E651" s="294" t="s">
        <v>2</v>
      </c>
      <c r="F651" s="295">
        <v>2</v>
      </c>
      <c r="G651" s="296" t="s">
        <v>7</v>
      </c>
      <c r="H651" s="293">
        <v>5.8</v>
      </c>
      <c r="I651" s="293">
        <f t="shared" si="97"/>
        <v>3.050203449596264</v>
      </c>
      <c r="J651" s="293">
        <v>17.691180007658332</v>
      </c>
      <c r="K651" s="275">
        <f t="shared" si="94"/>
        <v>17.691180007658332</v>
      </c>
      <c r="L651" s="275">
        <f t="shared" si="95"/>
        <v>17.691180007658332</v>
      </c>
      <c r="N651" s="334">
        <v>17.010750007363779</v>
      </c>
      <c r="O651" s="332">
        <f t="shared" si="96"/>
        <v>17.691180007658332</v>
      </c>
      <c r="P651" s="360"/>
      <c r="Q651" s="360"/>
    </row>
    <row r="652" spans="2:18" s="8" customFormat="1" ht="16.2" customHeight="1">
      <c r="B652" s="289">
        <v>312325280</v>
      </c>
      <c r="C652" s="307" t="s">
        <v>88</v>
      </c>
      <c r="D652" s="294" t="s">
        <v>327</v>
      </c>
      <c r="E652" s="294" t="s">
        <v>244</v>
      </c>
      <c r="F652" s="295">
        <v>2</v>
      </c>
      <c r="G652" s="296" t="s">
        <v>7</v>
      </c>
      <c r="H652" s="293">
        <v>5.8</v>
      </c>
      <c r="I652" s="293">
        <f t="shared" si="97"/>
        <v>3.4144691876849858</v>
      </c>
      <c r="J652" s="293">
        <v>19.803921288572916</v>
      </c>
      <c r="K652" s="275">
        <f t="shared" si="94"/>
        <v>19.803921288572916</v>
      </c>
      <c r="L652" s="275">
        <f t="shared" si="95"/>
        <v>19.803921288572916</v>
      </c>
      <c r="N652" s="334">
        <v>19.042232008243186</v>
      </c>
      <c r="O652" s="332">
        <f t="shared" si="96"/>
        <v>19.803921288572916</v>
      </c>
      <c r="P652" s="360"/>
      <c r="Q652" s="360"/>
    </row>
    <row r="653" spans="2:18" s="8" customFormat="1" ht="16.2" customHeight="1">
      <c r="B653" s="289">
        <v>312325070</v>
      </c>
      <c r="C653" s="307" t="s">
        <v>88</v>
      </c>
      <c r="D653" s="294" t="s">
        <v>327</v>
      </c>
      <c r="E653" s="294" t="s">
        <v>2539</v>
      </c>
      <c r="F653" s="295">
        <v>2</v>
      </c>
      <c r="G653" s="296" t="s">
        <v>7</v>
      </c>
      <c r="H653" s="293">
        <v>5.8</v>
      </c>
      <c r="I653" s="293">
        <f t="shared" si="97"/>
        <v>1.3243462462848954</v>
      </c>
      <c r="J653" s="355">
        <v>7.6812082284523928</v>
      </c>
      <c r="K653" s="275">
        <f t="shared" ref="K653" si="98">J653</f>
        <v>7.6812082284523928</v>
      </c>
      <c r="L653" s="275">
        <f t="shared" ref="L653" si="99">+J653-K653*$B$2</f>
        <v>7.6812082284523928</v>
      </c>
      <c r="N653" s="334"/>
      <c r="O653" s="332"/>
      <c r="P653" s="360"/>
      <c r="Q653" s="360"/>
    </row>
    <row r="654" spans="2:18" s="8" customFormat="1" ht="16.2" customHeight="1">
      <c r="B654" s="289">
        <v>312323090</v>
      </c>
      <c r="C654" s="307" t="s">
        <v>88</v>
      </c>
      <c r="D654" s="294" t="s">
        <v>17</v>
      </c>
      <c r="E654" s="294" t="s">
        <v>10</v>
      </c>
      <c r="F654" s="295">
        <v>2</v>
      </c>
      <c r="G654" s="296" t="s">
        <v>7</v>
      </c>
      <c r="H654" s="293">
        <v>5.8</v>
      </c>
      <c r="I654" s="293">
        <f t="shared" si="97"/>
        <v>3.2333988519744175</v>
      </c>
      <c r="J654" s="293">
        <v>18.753713341451622</v>
      </c>
      <c r="K654" s="275">
        <f t="shared" si="94"/>
        <v>18.753713341451622</v>
      </c>
      <c r="L654" s="275">
        <f t="shared" si="95"/>
        <v>18.753713341451622</v>
      </c>
      <c r="N654" s="334">
        <v>18.032416674472714</v>
      </c>
      <c r="O654" s="332">
        <f t="shared" si="96"/>
        <v>18.753713341451622</v>
      </c>
      <c r="P654" s="360"/>
      <c r="Q654" s="360"/>
    </row>
    <row r="655" spans="2:18" s="8" customFormat="1" ht="16.2" customHeight="1">
      <c r="B655" s="289">
        <v>312324100</v>
      </c>
      <c r="C655" s="307" t="s">
        <v>88</v>
      </c>
      <c r="D655" s="294" t="s">
        <v>80</v>
      </c>
      <c r="E655" s="294" t="s">
        <v>14</v>
      </c>
      <c r="F655" s="295">
        <v>2</v>
      </c>
      <c r="G655" s="296" t="s">
        <v>7</v>
      </c>
      <c r="H655" s="293">
        <v>5.8</v>
      </c>
      <c r="I655" s="293">
        <f t="shared" si="97"/>
        <v>3.050203449596264</v>
      </c>
      <c r="J655" s="293">
        <v>17.691180007658332</v>
      </c>
      <c r="K655" s="275">
        <f t="shared" si="94"/>
        <v>17.691180007658332</v>
      </c>
      <c r="L655" s="275">
        <f t="shared" si="95"/>
        <v>17.691180007658332</v>
      </c>
      <c r="N655" s="334">
        <v>17.010750007363779</v>
      </c>
      <c r="O655" s="332">
        <f t="shared" si="96"/>
        <v>17.691180007658332</v>
      </c>
      <c r="P655" s="360"/>
      <c r="Q655" s="360"/>
    </row>
    <row r="656" spans="2:18" s="8" customFormat="1" ht="16.2" customHeight="1">
      <c r="B656" s="289">
        <v>312322140</v>
      </c>
      <c r="C656" s="307" t="s">
        <v>88</v>
      </c>
      <c r="D656" s="294" t="s">
        <v>1</v>
      </c>
      <c r="E656" s="294" t="s">
        <v>0</v>
      </c>
      <c r="F656" s="295">
        <v>2</v>
      </c>
      <c r="G656" s="296" t="s">
        <v>7</v>
      </c>
      <c r="H656" s="293">
        <v>5.8</v>
      </c>
      <c r="I656" s="293">
        <f t="shared" si="97"/>
        <v>2.0884275871109557</v>
      </c>
      <c r="J656" s="293">
        <v>12.112880005243541</v>
      </c>
      <c r="K656" s="275">
        <f t="shared" si="94"/>
        <v>12.112880005243541</v>
      </c>
      <c r="L656" s="275">
        <f t="shared" si="95"/>
        <v>12.112880005243541</v>
      </c>
      <c r="N656" s="334">
        <v>11.647000005041866</v>
      </c>
      <c r="O656" s="332">
        <f t="shared" si="96"/>
        <v>12.112880005243541</v>
      </c>
      <c r="P656" s="360"/>
      <c r="Q656" s="360"/>
    </row>
    <row r="657" spans="2:18" s="8" customFormat="1" ht="16.2" customHeight="1">
      <c r="B657" s="289">
        <v>312321370</v>
      </c>
      <c r="C657" s="307" t="s">
        <v>2716</v>
      </c>
      <c r="D657" s="294" t="s">
        <v>1</v>
      </c>
      <c r="E657" s="294" t="s">
        <v>361</v>
      </c>
      <c r="F657" s="295">
        <v>2</v>
      </c>
      <c r="G657" s="296" t="s">
        <v>7</v>
      </c>
      <c r="H657" s="293">
        <v>5.8</v>
      </c>
      <c r="I657" s="293">
        <f t="shared" si="97"/>
        <v>2.1186226447852681</v>
      </c>
      <c r="J657" s="293">
        <v>12.288011339754554</v>
      </c>
      <c r="K657" s="275">
        <f t="shared" si="94"/>
        <v>12.288011339754554</v>
      </c>
      <c r="L657" s="275">
        <f t="shared" si="95"/>
        <v>12.288011339754554</v>
      </c>
      <c r="N657" s="334">
        <v>11.815395518994764</v>
      </c>
      <c r="O657" s="332">
        <f t="shared" si="96"/>
        <v>12.288011339754554</v>
      </c>
      <c r="P657" s="360"/>
      <c r="Q657" s="360"/>
    </row>
    <row r="658" spans="2:18" s="8" customFormat="1" ht="16.2" customHeight="1">
      <c r="B658" s="289">
        <v>312324360</v>
      </c>
      <c r="C658" s="307" t="s">
        <v>88</v>
      </c>
      <c r="D658" s="294" t="s">
        <v>91</v>
      </c>
      <c r="E658" s="294" t="s">
        <v>2574</v>
      </c>
      <c r="F658" s="295">
        <v>2</v>
      </c>
      <c r="G658" s="296" t="s">
        <v>7</v>
      </c>
      <c r="H658" s="293">
        <v>5.8</v>
      </c>
      <c r="I658" s="293">
        <f t="shared" si="97"/>
        <v>2.0215945574834455</v>
      </c>
      <c r="J658" s="293">
        <v>11.725248433403983</v>
      </c>
      <c r="K658" s="275">
        <f t="shared" si="94"/>
        <v>11.725248433403983</v>
      </c>
      <c r="L658" s="275">
        <f t="shared" si="95"/>
        <v>11.725248433403983</v>
      </c>
      <c r="N658" s="334">
        <v>11.274277339811523</v>
      </c>
      <c r="O658" s="332">
        <f t="shared" si="96"/>
        <v>11.725248433403983</v>
      </c>
      <c r="P658" s="360"/>
      <c r="Q658" s="360"/>
    </row>
    <row r="659" spans="2:18" s="8" customFormat="1" ht="16.2" customHeight="1">
      <c r="B659" s="289">
        <v>312324390</v>
      </c>
      <c r="C659" s="307" t="s">
        <v>88</v>
      </c>
      <c r="D659" s="294" t="s">
        <v>91</v>
      </c>
      <c r="E659" s="294" t="s">
        <v>2503</v>
      </c>
      <c r="F659" s="295">
        <v>2</v>
      </c>
      <c r="G659" s="296" t="s">
        <v>7</v>
      </c>
      <c r="H659" s="293">
        <v>5.8</v>
      </c>
      <c r="I659" s="293">
        <f t="shared" si="97"/>
        <v>1.8333115615139193</v>
      </c>
      <c r="J659" s="293">
        <v>10.633207056780732</v>
      </c>
      <c r="K659" s="275">
        <f t="shared" si="94"/>
        <v>10.633207056780732</v>
      </c>
      <c r="L659" s="275">
        <f t="shared" si="95"/>
        <v>10.633207056780732</v>
      </c>
      <c r="N659" s="334">
        <v>10.224237554596858</v>
      </c>
      <c r="O659" s="332">
        <f t="shared" si="96"/>
        <v>10.633207056780732</v>
      </c>
      <c r="P659" s="360"/>
      <c r="Q659" s="360"/>
    </row>
    <row r="660" spans="2:18" s="8" customFormat="1" ht="16.2" customHeight="1">
      <c r="B660" s="289">
        <v>312322240</v>
      </c>
      <c r="C660" s="307" t="s">
        <v>88</v>
      </c>
      <c r="D660" s="294" t="s">
        <v>1</v>
      </c>
      <c r="E660" s="294" t="s">
        <v>2506</v>
      </c>
      <c r="F660" s="295">
        <v>2</v>
      </c>
      <c r="G660" s="296" t="s">
        <v>7</v>
      </c>
      <c r="H660" s="293">
        <v>5.8</v>
      </c>
      <c r="I660" s="293">
        <f t="shared" si="97"/>
        <v>2.5290125298304158</v>
      </c>
      <c r="J660" s="293">
        <v>14.668272673016411</v>
      </c>
      <c r="K660" s="275">
        <f t="shared" si="94"/>
        <v>14.668272673016411</v>
      </c>
      <c r="L660" s="275">
        <f t="shared" si="95"/>
        <v>14.668272673016411</v>
      </c>
      <c r="N660" s="334">
        <v>14.104108339438856</v>
      </c>
      <c r="O660" s="332">
        <f t="shared" si="96"/>
        <v>14.668272673016411</v>
      </c>
      <c r="P660" s="360"/>
      <c r="Q660" s="360"/>
    </row>
    <row r="661" spans="2:18" s="8" customFormat="1" ht="16.2" customHeight="1">
      <c r="B661" s="289">
        <v>312324180</v>
      </c>
      <c r="C661" s="307" t="s">
        <v>88</v>
      </c>
      <c r="D661" s="294" t="s">
        <v>80</v>
      </c>
      <c r="E661" s="294" t="s">
        <v>287</v>
      </c>
      <c r="F661" s="295">
        <v>2</v>
      </c>
      <c r="G661" s="296" t="s">
        <v>7</v>
      </c>
      <c r="H661" s="293">
        <v>5.8</v>
      </c>
      <c r="I661" s="293">
        <f t="shared" si="97"/>
        <v>1.5620082069025381</v>
      </c>
      <c r="J661" s="293">
        <v>9.0596476000347206</v>
      </c>
      <c r="K661" s="275">
        <f t="shared" si="94"/>
        <v>9.0596476000347206</v>
      </c>
      <c r="L661" s="275">
        <f t="shared" si="95"/>
        <v>9.0596476000347206</v>
      </c>
      <c r="N661" s="334">
        <v>17.010750007363779</v>
      </c>
      <c r="O661" s="332">
        <f t="shared" si="96"/>
        <v>17.691180007658332</v>
      </c>
      <c r="P661" s="360"/>
      <c r="Q661" s="360"/>
      <c r="R661" s="353"/>
    </row>
    <row r="662" spans="2:18" s="8" customFormat="1" ht="16.2" customHeight="1">
      <c r="B662" s="295">
        <v>312325410</v>
      </c>
      <c r="C662" s="307" t="s">
        <v>88</v>
      </c>
      <c r="D662" s="294" t="s">
        <v>327</v>
      </c>
      <c r="E662" s="294" t="s">
        <v>2540</v>
      </c>
      <c r="F662" s="295">
        <v>2</v>
      </c>
      <c r="G662" s="296" t="s">
        <v>7</v>
      </c>
      <c r="H662" s="293">
        <v>5.8</v>
      </c>
      <c r="I662" s="293">
        <f t="shared" si="97"/>
        <v>1.6094818548306915</v>
      </c>
      <c r="J662" s="293">
        <v>9.334994758018011</v>
      </c>
      <c r="K662" s="275">
        <f t="shared" si="94"/>
        <v>9.334994758018011</v>
      </c>
      <c r="L662" s="275">
        <f t="shared" si="95"/>
        <v>9.334994758018011</v>
      </c>
      <c r="N662" s="334">
        <v>8.9759564980942415</v>
      </c>
      <c r="O662" s="332">
        <f t="shared" si="96"/>
        <v>9.334994758018011</v>
      </c>
      <c r="P662" s="360"/>
      <c r="Q662" s="360"/>
    </row>
    <row r="663" spans="2:18" s="8" customFormat="1" ht="16.2" customHeight="1">
      <c r="B663" s="295">
        <v>312323520</v>
      </c>
      <c r="C663" s="307" t="s">
        <v>88</v>
      </c>
      <c r="D663" s="294" t="s">
        <v>17</v>
      </c>
      <c r="E663" s="294" t="s">
        <v>2767</v>
      </c>
      <c r="F663" s="295">
        <v>2</v>
      </c>
      <c r="G663" s="296" t="s">
        <v>7</v>
      </c>
      <c r="H663" s="293">
        <v>5.8</v>
      </c>
      <c r="I663" s="293">
        <f t="shared" si="97"/>
        <v>1.5357124524592025</v>
      </c>
      <c r="J663" s="293">
        <v>8.9071322242633748</v>
      </c>
      <c r="K663" s="275">
        <f t="shared" si="94"/>
        <v>8.9071322242633748</v>
      </c>
      <c r="L663" s="275">
        <f t="shared" si="95"/>
        <v>8.9071322242633748</v>
      </c>
      <c r="N663" s="334">
        <v>8.5645502156378601</v>
      </c>
      <c r="O663" s="332">
        <f t="shared" si="96"/>
        <v>8.9071322242633748</v>
      </c>
      <c r="P663" s="360"/>
      <c r="Q663" s="360"/>
    </row>
    <row r="664" spans="2:18" s="8" customFormat="1" ht="16.2" customHeight="1">
      <c r="B664" s="297">
        <v>312325050</v>
      </c>
      <c r="C664" s="307" t="s">
        <v>88</v>
      </c>
      <c r="D664" s="294" t="s">
        <v>327</v>
      </c>
      <c r="E664" s="294" t="s">
        <v>2994</v>
      </c>
      <c r="F664" s="295">
        <v>2</v>
      </c>
      <c r="G664" s="296" t="s">
        <v>7</v>
      </c>
      <c r="H664" s="293">
        <v>5.8</v>
      </c>
      <c r="I664" s="293">
        <f t="shared" si="97"/>
        <v>1.4516068965517239</v>
      </c>
      <c r="J664" s="293">
        <v>8.419319999999999</v>
      </c>
      <c r="K664" s="275">
        <f t="shared" si="94"/>
        <v>8.419319999999999</v>
      </c>
      <c r="L664" s="275">
        <f t="shared" si="95"/>
        <v>8.419319999999999</v>
      </c>
      <c r="N664" s="334">
        <v>8.0954999999999995</v>
      </c>
      <c r="O664" s="332">
        <f t="shared" si="96"/>
        <v>8.419319999999999</v>
      </c>
      <c r="P664" s="360"/>
      <c r="Q664" s="360"/>
    </row>
    <row r="665" spans="2:18" s="8" customFormat="1" ht="16.2" customHeight="1">
      <c r="B665" s="295">
        <v>313231000</v>
      </c>
      <c r="C665" s="307" t="s">
        <v>89</v>
      </c>
      <c r="D665" s="294" t="s">
        <v>4</v>
      </c>
      <c r="E665" s="294" t="s">
        <v>4</v>
      </c>
      <c r="F665" s="295">
        <v>10</v>
      </c>
      <c r="G665" s="296" t="s">
        <v>7</v>
      </c>
      <c r="H665" s="293">
        <v>5.8</v>
      </c>
      <c r="I665" s="293">
        <f t="shared" si="97"/>
        <v>0.55388050598746585</v>
      </c>
      <c r="J665" s="293">
        <v>3.2125069347273021</v>
      </c>
      <c r="K665" s="275">
        <f t="shared" si="94"/>
        <v>3.2125069347273021</v>
      </c>
      <c r="L665" s="275">
        <f t="shared" si="95"/>
        <v>3.2125069347273021</v>
      </c>
      <c r="N665" s="334">
        <v>3.0889489756993287</v>
      </c>
      <c r="O665" s="332">
        <f t="shared" si="96"/>
        <v>3.2125069347273021</v>
      </c>
      <c r="P665" s="360"/>
      <c r="Q665" s="360"/>
    </row>
    <row r="666" spans="2:18" s="8" customFormat="1" ht="16.2" customHeight="1">
      <c r="B666" s="295">
        <v>313232000</v>
      </c>
      <c r="C666" s="307" t="s">
        <v>89</v>
      </c>
      <c r="D666" s="294" t="s">
        <v>1</v>
      </c>
      <c r="E666" s="294" t="s">
        <v>1</v>
      </c>
      <c r="F666" s="295">
        <v>10</v>
      </c>
      <c r="G666" s="296" t="s">
        <v>7</v>
      </c>
      <c r="H666" s="293">
        <v>5.8</v>
      </c>
      <c r="I666" s="293">
        <f t="shared" si="97"/>
        <v>0.53126666689664637</v>
      </c>
      <c r="J666" s="293">
        <v>3.0813466680005486</v>
      </c>
      <c r="K666" s="275">
        <f t="shared" si="94"/>
        <v>3.0813466680005486</v>
      </c>
      <c r="L666" s="275">
        <f t="shared" si="95"/>
        <v>3.0813466680005486</v>
      </c>
      <c r="N666" s="334">
        <v>2.9628333346159121</v>
      </c>
      <c r="O666" s="332">
        <f t="shared" si="96"/>
        <v>3.0813466680005486</v>
      </c>
      <c r="P666" s="360"/>
      <c r="Q666" s="360"/>
    </row>
    <row r="667" spans="2:18" s="8" customFormat="1" ht="16.2" customHeight="1">
      <c r="B667" s="295">
        <v>313233000</v>
      </c>
      <c r="C667" s="307" t="s">
        <v>89</v>
      </c>
      <c r="D667" s="294" t="s">
        <v>17</v>
      </c>
      <c r="E667" s="294" t="s">
        <v>17</v>
      </c>
      <c r="F667" s="295">
        <v>10</v>
      </c>
      <c r="G667" s="296" t="s">
        <v>7</v>
      </c>
      <c r="H667" s="293">
        <v>5.8</v>
      </c>
      <c r="I667" s="293">
        <f t="shared" si="97"/>
        <v>0.51294712665883124</v>
      </c>
      <c r="J667" s="293">
        <v>2.9750933346212212</v>
      </c>
      <c r="K667" s="275">
        <f t="shared" si="94"/>
        <v>2.9750933346212212</v>
      </c>
      <c r="L667" s="275">
        <f t="shared" si="95"/>
        <v>2.9750933346212212</v>
      </c>
      <c r="N667" s="334">
        <v>2.8606666679050203</v>
      </c>
      <c r="O667" s="332">
        <f t="shared" si="96"/>
        <v>2.9750933346212212</v>
      </c>
      <c r="P667" s="360"/>
      <c r="Q667" s="360"/>
    </row>
    <row r="668" spans="2:18" s="8" customFormat="1" ht="16.2" customHeight="1">
      <c r="B668" s="295">
        <v>313234000</v>
      </c>
      <c r="C668" s="307" t="s">
        <v>89</v>
      </c>
      <c r="D668" s="294" t="s">
        <v>91</v>
      </c>
      <c r="E668" s="294" t="s">
        <v>91</v>
      </c>
      <c r="F668" s="295">
        <v>10</v>
      </c>
      <c r="G668" s="296" t="s">
        <v>7</v>
      </c>
      <c r="H668" s="293">
        <v>5.8</v>
      </c>
      <c r="I668" s="293">
        <f t="shared" si="97"/>
        <v>0.4946275864210159</v>
      </c>
      <c r="J668" s="293">
        <v>2.868840001241892</v>
      </c>
      <c r="K668" s="275">
        <f t="shared" si="94"/>
        <v>2.868840001241892</v>
      </c>
      <c r="L668" s="275">
        <f t="shared" si="95"/>
        <v>2.868840001241892</v>
      </c>
      <c r="N668" s="334">
        <v>2.7585000011941267</v>
      </c>
      <c r="O668" s="332">
        <f t="shared" si="96"/>
        <v>2.868840001241892</v>
      </c>
      <c r="P668" s="360"/>
      <c r="Q668" s="360"/>
    </row>
    <row r="669" spans="2:18" s="8" customFormat="1" ht="16.2" customHeight="1">
      <c r="B669" s="295">
        <v>111201000</v>
      </c>
      <c r="C669" s="307" t="s">
        <v>2510</v>
      </c>
      <c r="D669" s="294" t="s">
        <v>4</v>
      </c>
      <c r="E669" s="294" t="s">
        <v>4</v>
      </c>
      <c r="F669" s="295">
        <v>1</v>
      </c>
      <c r="G669" s="296" t="s">
        <v>7</v>
      </c>
      <c r="H669" s="293">
        <v>5.8</v>
      </c>
      <c r="I669" s="293">
        <f t="shared" si="97"/>
        <v>7.1079816122723729</v>
      </c>
      <c r="J669" s="293">
        <v>41.226293351179763</v>
      </c>
      <c r="K669" s="275">
        <f t="shared" si="94"/>
        <v>41.226293351179763</v>
      </c>
      <c r="L669" s="275">
        <f t="shared" si="95"/>
        <v>41.226293351179763</v>
      </c>
      <c r="N669" s="334">
        <v>39.640666683826694</v>
      </c>
      <c r="O669" s="332">
        <f t="shared" si="96"/>
        <v>41.226293351179763</v>
      </c>
      <c r="P669" s="360"/>
      <c r="Q669" s="360"/>
    </row>
    <row r="670" spans="2:18" s="8" customFormat="1" ht="16.2" customHeight="1">
      <c r="B670" s="295">
        <v>111202000</v>
      </c>
      <c r="C670" s="307" t="s">
        <v>2510</v>
      </c>
      <c r="D670" s="294" t="s">
        <v>1</v>
      </c>
      <c r="E670" s="294" t="s">
        <v>1</v>
      </c>
      <c r="F670" s="295">
        <v>1</v>
      </c>
      <c r="G670" s="296" t="s">
        <v>7</v>
      </c>
      <c r="H670" s="293">
        <v>5.8</v>
      </c>
      <c r="I670" s="293">
        <f t="shared" si="97"/>
        <v>7.1079816122723729</v>
      </c>
      <c r="J670" s="293">
        <v>41.226293351179763</v>
      </c>
      <c r="K670" s="275">
        <f t="shared" si="94"/>
        <v>41.226293351179763</v>
      </c>
      <c r="L670" s="275">
        <f t="shared" si="95"/>
        <v>41.226293351179763</v>
      </c>
      <c r="N670" s="334">
        <v>39.640666683826694</v>
      </c>
      <c r="O670" s="332">
        <f t="shared" si="96"/>
        <v>41.226293351179763</v>
      </c>
      <c r="P670" s="360"/>
      <c r="Q670" s="360"/>
    </row>
    <row r="671" spans="2:18" s="8" customFormat="1" ht="16.2" customHeight="1">
      <c r="B671" s="295">
        <v>111204010</v>
      </c>
      <c r="C671" s="307" t="s">
        <v>2510</v>
      </c>
      <c r="D671" s="294" t="s">
        <v>80</v>
      </c>
      <c r="E671" s="294" t="s">
        <v>2</v>
      </c>
      <c r="F671" s="295">
        <v>1</v>
      </c>
      <c r="G671" s="296" t="s">
        <v>7</v>
      </c>
      <c r="H671" s="293">
        <v>5.8</v>
      </c>
      <c r="I671" s="293">
        <f t="shared" si="97"/>
        <v>12.237452878860685</v>
      </c>
      <c r="J671" s="293">
        <v>70.97722669739197</v>
      </c>
      <c r="K671" s="275">
        <f t="shared" si="94"/>
        <v>70.97722669739197</v>
      </c>
      <c r="L671" s="275">
        <f t="shared" si="95"/>
        <v>70.97722669739197</v>
      </c>
      <c r="N671" s="334">
        <v>68.247333362876887</v>
      </c>
      <c r="O671" s="332">
        <f t="shared" si="96"/>
        <v>70.97722669739197</v>
      </c>
      <c r="P671" s="360"/>
      <c r="Q671" s="360"/>
    </row>
    <row r="672" spans="2:18" s="8" customFormat="1" ht="16.2" customHeight="1">
      <c r="B672" s="289">
        <v>111205280</v>
      </c>
      <c r="C672" s="307" t="s">
        <v>2510</v>
      </c>
      <c r="D672" s="294" t="s">
        <v>327</v>
      </c>
      <c r="E672" s="294" t="s">
        <v>244</v>
      </c>
      <c r="F672" s="295">
        <v>1</v>
      </c>
      <c r="G672" s="296" t="s">
        <v>7</v>
      </c>
      <c r="H672" s="293">
        <v>5.8</v>
      </c>
      <c r="I672" s="293">
        <f t="shared" si="97"/>
        <v>12.69060502618329</v>
      </c>
      <c r="J672" s="293">
        <v>73.605509151863075</v>
      </c>
      <c r="K672" s="275">
        <f t="shared" si="94"/>
        <v>73.605509151863075</v>
      </c>
      <c r="L672" s="275">
        <f t="shared" si="95"/>
        <v>73.605509151863075</v>
      </c>
      <c r="N672" s="334">
        <v>70.774528030637569</v>
      </c>
      <c r="O672" s="332">
        <f t="shared" si="96"/>
        <v>73.605509151863075</v>
      </c>
      <c r="P672" s="360"/>
      <c r="Q672" s="360"/>
    </row>
    <row r="673" spans="2:18" s="8" customFormat="1" ht="16.2" customHeight="1">
      <c r="B673" s="343">
        <v>111205070</v>
      </c>
      <c r="C673" s="344" t="s">
        <v>2510</v>
      </c>
      <c r="D673" s="343" t="s">
        <v>327</v>
      </c>
      <c r="E673" s="342" t="s">
        <v>2539</v>
      </c>
      <c r="F673" s="341">
        <v>1</v>
      </c>
      <c r="G673" s="340" t="s">
        <v>7</v>
      </c>
      <c r="H673" s="339">
        <v>5.8</v>
      </c>
      <c r="I673" s="293">
        <f t="shared" si="97"/>
        <v>10.24232810250547</v>
      </c>
      <c r="J673" s="355">
        <v>59.405502994531723</v>
      </c>
      <c r="K673" s="275">
        <f t="shared" ref="K673" si="100">J673</f>
        <v>59.405502994531723</v>
      </c>
      <c r="L673" s="275">
        <f t="shared" ref="L673" si="101">+J673-K673*$B$2</f>
        <v>59.405502994531723</v>
      </c>
      <c r="N673" s="334"/>
      <c r="O673" s="332"/>
      <c r="P673" s="360"/>
      <c r="Q673" s="360"/>
    </row>
    <row r="674" spans="2:18" s="8" customFormat="1" ht="16.2" customHeight="1">
      <c r="B674" s="289">
        <v>111203090</v>
      </c>
      <c r="C674" s="307" t="s">
        <v>2510</v>
      </c>
      <c r="D674" s="294" t="s">
        <v>17</v>
      </c>
      <c r="E674" s="294" t="s">
        <v>10</v>
      </c>
      <c r="F674" s="295">
        <v>1</v>
      </c>
      <c r="G674" s="296" t="s">
        <v>7</v>
      </c>
      <c r="H674" s="293">
        <v>5.8</v>
      </c>
      <c r="I674" s="293">
        <f t="shared" si="97"/>
        <v>12.017618396006904</v>
      </c>
      <c r="J674" s="293">
        <v>69.702186696840045</v>
      </c>
      <c r="K674" s="275">
        <f t="shared" si="94"/>
        <v>69.702186696840045</v>
      </c>
      <c r="L674" s="275">
        <f t="shared" si="95"/>
        <v>69.702186696840045</v>
      </c>
      <c r="N674" s="334">
        <v>67.021333362346198</v>
      </c>
      <c r="O674" s="332">
        <f t="shared" si="96"/>
        <v>69.702186696840045</v>
      </c>
      <c r="P674" s="360"/>
      <c r="Q674" s="360"/>
    </row>
    <row r="675" spans="2:18" s="8" customFormat="1" ht="16.2" customHeight="1">
      <c r="B675" s="289">
        <v>111204100</v>
      </c>
      <c r="C675" s="307" t="s">
        <v>2510</v>
      </c>
      <c r="D675" s="294" t="s">
        <v>80</v>
      </c>
      <c r="E675" s="294" t="s">
        <v>14</v>
      </c>
      <c r="F675" s="295">
        <v>1</v>
      </c>
      <c r="G675" s="296" t="s">
        <v>7</v>
      </c>
      <c r="H675" s="293">
        <v>5.8</v>
      </c>
      <c r="I675" s="293">
        <f t="shared" si="97"/>
        <v>12.237452878860685</v>
      </c>
      <c r="J675" s="293">
        <v>70.97722669739197</v>
      </c>
      <c r="K675" s="275">
        <f t="shared" si="94"/>
        <v>70.97722669739197</v>
      </c>
      <c r="L675" s="275">
        <f t="shared" si="95"/>
        <v>70.97722669739197</v>
      </c>
      <c r="N675" s="334">
        <v>68.247333362876887</v>
      </c>
      <c r="O675" s="332">
        <f t="shared" si="96"/>
        <v>70.97722669739197</v>
      </c>
      <c r="P675" s="360"/>
      <c r="Q675" s="360"/>
    </row>
    <row r="676" spans="2:18" s="8" customFormat="1" ht="16.2" customHeight="1">
      <c r="B676" s="289">
        <v>111203110</v>
      </c>
      <c r="C676" s="307" t="s">
        <v>2510</v>
      </c>
      <c r="D676" s="294" t="s">
        <v>17</v>
      </c>
      <c r="E676" s="294" t="s">
        <v>13</v>
      </c>
      <c r="F676" s="295">
        <v>1</v>
      </c>
      <c r="G676" s="296" t="s">
        <v>7</v>
      </c>
      <c r="H676" s="293">
        <v>5.8</v>
      </c>
      <c r="I676" s="293">
        <f t="shared" si="97"/>
        <v>12.237452878860685</v>
      </c>
      <c r="J676" s="293">
        <v>70.97722669739197</v>
      </c>
      <c r="K676" s="275">
        <f t="shared" si="94"/>
        <v>70.97722669739197</v>
      </c>
      <c r="L676" s="275">
        <f t="shared" si="95"/>
        <v>70.97722669739197</v>
      </c>
      <c r="N676" s="334">
        <v>68.247333362876887</v>
      </c>
      <c r="O676" s="332">
        <f t="shared" si="96"/>
        <v>70.97722669739197</v>
      </c>
      <c r="P676" s="360"/>
      <c r="Q676" s="360"/>
    </row>
    <row r="677" spans="2:18" s="8" customFormat="1" ht="16.2" customHeight="1">
      <c r="B677" s="289">
        <v>111202140</v>
      </c>
      <c r="C677" s="307" t="s">
        <v>2510</v>
      </c>
      <c r="D677" s="294" t="s">
        <v>1</v>
      </c>
      <c r="E677" s="294" t="s">
        <v>0</v>
      </c>
      <c r="F677" s="295">
        <v>1</v>
      </c>
      <c r="G677" s="296" t="s">
        <v>7</v>
      </c>
      <c r="H677" s="293">
        <v>5.8</v>
      </c>
      <c r="I677" s="293">
        <f t="shared" si="97"/>
        <v>12.054257476482533</v>
      </c>
      <c r="J677" s="293">
        <v>69.914693363598687</v>
      </c>
      <c r="K677" s="275">
        <f t="shared" si="94"/>
        <v>69.914693363598687</v>
      </c>
      <c r="L677" s="275">
        <f t="shared" si="95"/>
        <v>69.914693363598687</v>
      </c>
      <c r="N677" s="334">
        <v>67.22566669576797</v>
      </c>
      <c r="O677" s="332">
        <f t="shared" si="96"/>
        <v>69.914693363598687</v>
      </c>
      <c r="P677" s="360"/>
      <c r="Q677" s="360"/>
    </row>
    <row r="678" spans="2:18" s="8" customFormat="1" ht="16.2" customHeight="1">
      <c r="B678" s="295">
        <v>111204270</v>
      </c>
      <c r="C678" s="307" t="s">
        <v>2510</v>
      </c>
      <c r="D678" s="294" t="s">
        <v>80</v>
      </c>
      <c r="E678" s="294" t="s">
        <v>83</v>
      </c>
      <c r="F678" s="295">
        <v>1</v>
      </c>
      <c r="G678" s="296" t="s">
        <v>7</v>
      </c>
      <c r="H678" s="293">
        <v>5.8</v>
      </c>
      <c r="I678" s="293">
        <f t="shared" si="97"/>
        <v>12.017618396006904</v>
      </c>
      <c r="J678" s="293">
        <v>69.702186696840045</v>
      </c>
      <c r="K678" s="275">
        <f t="shared" si="94"/>
        <v>69.702186696840045</v>
      </c>
      <c r="L678" s="275">
        <f t="shared" si="95"/>
        <v>69.702186696840045</v>
      </c>
      <c r="N678" s="334">
        <v>67.021333362346198</v>
      </c>
      <c r="O678" s="332">
        <f t="shared" si="96"/>
        <v>69.702186696840045</v>
      </c>
      <c r="P678" s="360"/>
      <c r="Q678" s="360"/>
    </row>
    <row r="679" spans="2:18" s="8" customFormat="1" ht="16.2" customHeight="1">
      <c r="B679" s="295">
        <v>111201370</v>
      </c>
      <c r="C679" s="307" t="s">
        <v>2717</v>
      </c>
      <c r="D679" s="294" t="s">
        <v>1</v>
      </c>
      <c r="E679" s="294" t="s">
        <v>361</v>
      </c>
      <c r="F679" s="295">
        <v>1</v>
      </c>
      <c r="G679" s="296" t="s">
        <v>7</v>
      </c>
      <c r="H679" s="293">
        <v>5.8</v>
      </c>
      <c r="I679" s="293">
        <f t="shared" si="97"/>
        <v>12.968963185873619</v>
      </c>
      <c r="J679" s="293">
        <v>75.219986478066986</v>
      </c>
      <c r="K679" s="275">
        <f t="shared" si="94"/>
        <v>75.219986478066986</v>
      </c>
      <c r="L679" s="275">
        <f t="shared" si="95"/>
        <v>75.219986478066986</v>
      </c>
      <c r="N679" s="334">
        <v>72.326910075064404</v>
      </c>
      <c r="O679" s="332">
        <f t="shared" si="96"/>
        <v>75.219986478066986</v>
      </c>
      <c r="P679" s="360"/>
      <c r="Q679" s="360"/>
    </row>
    <row r="680" spans="2:18" s="8" customFormat="1" ht="16.2" customHeight="1">
      <c r="B680" s="295">
        <v>111204360</v>
      </c>
      <c r="C680" s="307" t="s">
        <v>2510</v>
      </c>
      <c r="D680" s="294" t="s">
        <v>91</v>
      </c>
      <c r="E680" s="294" t="s">
        <v>2574</v>
      </c>
      <c r="F680" s="295">
        <v>1</v>
      </c>
      <c r="G680" s="296" t="s">
        <v>7</v>
      </c>
      <c r="H680" s="293">
        <v>5.8</v>
      </c>
      <c r="I680" s="293">
        <f t="shared" si="97"/>
        <v>11.221726912767393</v>
      </c>
      <c r="J680" s="293">
        <v>65.086016094050876</v>
      </c>
      <c r="K680" s="275">
        <f t="shared" si="94"/>
        <v>65.086016094050876</v>
      </c>
      <c r="L680" s="275">
        <f t="shared" si="95"/>
        <v>65.086016094050876</v>
      </c>
      <c r="N680" s="334">
        <v>62.582707782741224</v>
      </c>
      <c r="O680" s="332">
        <f t="shared" si="96"/>
        <v>65.086016094050876</v>
      </c>
      <c r="P680" s="360"/>
      <c r="Q680" s="360"/>
    </row>
    <row r="681" spans="2:18" s="8" customFormat="1" ht="16.2" customHeight="1">
      <c r="B681" s="295">
        <v>111204390</v>
      </c>
      <c r="C681" s="307" t="s">
        <v>2510</v>
      </c>
      <c r="D681" s="294" t="s">
        <v>91</v>
      </c>
      <c r="E681" s="294" t="s">
        <v>2503</v>
      </c>
      <c r="F681" s="295">
        <v>1</v>
      </c>
      <c r="G681" s="296" t="s">
        <v>7</v>
      </c>
      <c r="H681" s="293">
        <v>5.8</v>
      </c>
      <c r="I681" s="293">
        <f t="shared" si="97"/>
        <v>11.723401376267979</v>
      </c>
      <c r="J681" s="293">
        <v>67.995727982354282</v>
      </c>
      <c r="K681" s="275">
        <f t="shared" si="94"/>
        <v>67.995727982354282</v>
      </c>
      <c r="L681" s="275">
        <f t="shared" si="95"/>
        <v>67.995727982354282</v>
      </c>
      <c r="N681" s="334">
        <v>65.380507675340652</v>
      </c>
      <c r="O681" s="332">
        <f t="shared" si="96"/>
        <v>67.995727982354282</v>
      </c>
      <c r="P681" s="360"/>
      <c r="Q681" s="360"/>
    </row>
    <row r="682" spans="2:18" s="8" customFormat="1" ht="16.2" customHeight="1">
      <c r="B682" s="295">
        <v>111202240</v>
      </c>
      <c r="C682" s="307" t="s">
        <v>2510</v>
      </c>
      <c r="D682" s="294" t="s">
        <v>1</v>
      </c>
      <c r="E682" s="294" t="s">
        <v>2506</v>
      </c>
      <c r="F682" s="295">
        <v>1</v>
      </c>
      <c r="G682" s="296" t="s">
        <v>7</v>
      </c>
      <c r="H682" s="293">
        <v>5.8</v>
      </c>
      <c r="I682" s="293">
        <f t="shared" si="97"/>
        <v>14.599757592526984</v>
      </c>
      <c r="J682" s="293">
        <v>84.678594036656506</v>
      </c>
      <c r="K682" s="275">
        <f t="shared" si="94"/>
        <v>84.678594036656506</v>
      </c>
      <c r="L682" s="275">
        <f t="shared" si="95"/>
        <v>84.678594036656506</v>
      </c>
      <c r="N682" s="334">
        <v>81.421725035246638</v>
      </c>
      <c r="O682" s="332">
        <f t="shared" si="96"/>
        <v>84.678594036656506</v>
      </c>
      <c r="P682" s="360"/>
      <c r="Q682" s="360"/>
    </row>
    <row r="683" spans="2:18" s="8" customFormat="1" ht="16.2" customHeight="1">
      <c r="B683" s="289">
        <v>111204180</v>
      </c>
      <c r="C683" s="307" t="s">
        <v>2510</v>
      </c>
      <c r="D683" s="294" t="s">
        <v>80</v>
      </c>
      <c r="E683" s="294" t="s">
        <v>287</v>
      </c>
      <c r="F683" s="295">
        <v>1</v>
      </c>
      <c r="G683" s="296" t="s">
        <v>7</v>
      </c>
      <c r="H683" s="293">
        <v>5.8</v>
      </c>
      <c r="I683" s="293">
        <f t="shared" si="97"/>
        <v>10.336740405077386</v>
      </c>
      <c r="J683" s="293">
        <v>59.95309434944884</v>
      </c>
      <c r="K683" s="275">
        <f t="shared" si="94"/>
        <v>59.95309434944884</v>
      </c>
      <c r="L683" s="275">
        <f t="shared" si="95"/>
        <v>59.95309434944884</v>
      </c>
      <c r="N683" s="334">
        <v>68.247333362876887</v>
      </c>
      <c r="O683" s="332">
        <f t="shared" si="96"/>
        <v>70.97722669739197</v>
      </c>
      <c r="P683" s="360"/>
      <c r="Q683" s="360"/>
      <c r="R683" s="353"/>
    </row>
    <row r="684" spans="2:18" s="8" customFormat="1" ht="16.2" customHeight="1">
      <c r="B684" s="289">
        <v>111205410</v>
      </c>
      <c r="C684" s="307" t="s">
        <v>2510</v>
      </c>
      <c r="D684" s="294" t="s">
        <v>327</v>
      </c>
      <c r="E684" s="294" t="s">
        <v>2540</v>
      </c>
      <c r="F684" s="295">
        <v>1</v>
      </c>
      <c r="G684" s="296" t="s">
        <v>7</v>
      </c>
      <c r="H684" s="293">
        <v>5.8</v>
      </c>
      <c r="I684" s="293">
        <f t="shared" si="97"/>
        <v>11.319149954472651</v>
      </c>
      <c r="J684" s="293">
        <v>65.651069735941377</v>
      </c>
      <c r="K684" s="275">
        <f t="shared" si="94"/>
        <v>65.651069735941377</v>
      </c>
      <c r="L684" s="275">
        <f t="shared" si="95"/>
        <v>65.651069735941377</v>
      </c>
      <c r="N684" s="334">
        <v>63.126028592251323</v>
      </c>
      <c r="O684" s="332">
        <f t="shared" si="96"/>
        <v>65.651069735941377</v>
      </c>
      <c r="P684" s="360"/>
      <c r="Q684" s="360"/>
    </row>
    <row r="685" spans="2:18" s="8" customFormat="1" ht="16.2" customHeight="1">
      <c r="B685" s="289">
        <v>111203520</v>
      </c>
      <c r="C685" s="307" t="s">
        <v>2686</v>
      </c>
      <c r="D685" s="294" t="s">
        <v>17</v>
      </c>
      <c r="E685" s="294" t="s">
        <v>2767</v>
      </c>
      <c r="F685" s="295">
        <v>1</v>
      </c>
      <c r="G685" s="296" t="s">
        <v>7</v>
      </c>
      <c r="H685" s="293">
        <v>5.8</v>
      </c>
      <c r="I685" s="293">
        <f t="shared" si="97"/>
        <v>10.068710585315737</v>
      </c>
      <c r="J685" s="293">
        <v>58.39852139483127</v>
      </c>
      <c r="K685" s="275">
        <f t="shared" si="94"/>
        <v>58.39852139483127</v>
      </c>
      <c r="L685" s="275">
        <f t="shared" si="95"/>
        <v>58.39852139483127</v>
      </c>
      <c r="N685" s="334">
        <v>56.152424418106989</v>
      </c>
      <c r="O685" s="332">
        <f t="shared" si="96"/>
        <v>58.39852139483127</v>
      </c>
      <c r="P685" s="360"/>
      <c r="Q685" s="360"/>
    </row>
    <row r="686" spans="2:18" s="8" customFormat="1" ht="16.2" customHeight="1">
      <c r="B686" s="297">
        <v>111205050</v>
      </c>
      <c r="C686" s="308" t="s">
        <v>2996</v>
      </c>
      <c r="D686" s="294" t="s">
        <v>327</v>
      </c>
      <c r="E686" s="294" t="s">
        <v>2994</v>
      </c>
      <c r="F686" s="295">
        <v>1</v>
      </c>
      <c r="G686" s="296" t="s">
        <v>7</v>
      </c>
      <c r="H686" s="293">
        <v>5.8</v>
      </c>
      <c r="I686" s="293">
        <f t="shared" si="97"/>
        <v>11.128986206896551</v>
      </c>
      <c r="J686" s="293">
        <v>64.548119999999997</v>
      </c>
      <c r="K686" s="275">
        <f t="shared" si="94"/>
        <v>64.548119999999997</v>
      </c>
      <c r="L686" s="275">
        <f t="shared" si="95"/>
        <v>64.548119999999997</v>
      </c>
      <c r="N686" s="334">
        <v>62.0655</v>
      </c>
      <c r="O686" s="332">
        <f t="shared" si="96"/>
        <v>64.548119999999997</v>
      </c>
      <c r="P686" s="360"/>
      <c r="Q686" s="360"/>
    </row>
    <row r="687" spans="2:18" s="8" customFormat="1" ht="16.2" customHeight="1">
      <c r="B687" s="295">
        <v>111221000</v>
      </c>
      <c r="C687" s="307" t="s">
        <v>74</v>
      </c>
      <c r="D687" s="294" t="s">
        <v>4</v>
      </c>
      <c r="E687" s="294" t="s">
        <v>4</v>
      </c>
      <c r="F687" s="295">
        <v>1</v>
      </c>
      <c r="G687" s="296" t="s">
        <v>7</v>
      </c>
      <c r="H687" s="293">
        <v>5.8</v>
      </c>
      <c r="I687" s="293">
        <f t="shared" si="97"/>
        <v>6.2836023015706806</v>
      </c>
      <c r="J687" s="293">
        <v>36.444893349109947</v>
      </c>
      <c r="K687" s="275">
        <f t="shared" si="94"/>
        <v>36.444893349109947</v>
      </c>
      <c r="L687" s="275">
        <f t="shared" si="95"/>
        <v>36.444893349109947</v>
      </c>
      <c r="N687" s="334">
        <v>35.043166681836489</v>
      </c>
      <c r="O687" s="332">
        <f t="shared" si="96"/>
        <v>36.444893349109947</v>
      </c>
      <c r="P687" s="360"/>
      <c r="Q687" s="360"/>
    </row>
    <row r="688" spans="2:18" s="8" customFormat="1" ht="16.2" customHeight="1">
      <c r="B688" s="289">
        <v>111222000</v>
      </c>
      <c r="C688" s="307" t="s">
        <v>74</v>
      </c>
      <c r="D688" s="294" t="s">
        <v>1</v>
      </c>
      <c r="E688" s="294" t="s">
        <v>1</v>
      </c>
      <c r="F688" s="295">
        <v>1</v>
      </c>
      <c r="G688" s="296" t="s">
        <v>7</v>
      </c>
      <c r="H688" s="293">
        <v>5.8</v>
      </c>
      <c r="I688" s="293">
        <f t="shared" si="97"/>
        <v>6.6774724166837132</v>
      </c>
      <c r="J688" s="293">
        <v>38.729340016765534</v>
      </c>
      <c r="K688" s="275">
        <f t="shared" si="94"/>
        <v>38.729340016765534</v>
      </c>
      <c r="L688" s="275">
        <f t="shared" si="95"/>
        <v>38.729340016765534</v>
      </c>
      <c r="N688" s="334">
        <v>37.239750016120702</v>
      </c>
      <c r="O688" s="332">
        <f t="shared" si="96"/>
        <v>38.729340016765534</v>
      </c>
      <c r="P688" s="360"/>
      <c r="Q688" s="360"/>
    </row>
    <row r="689" spans="2:18" s="8" customFormat="1" ht="16.2" customHeight="1">
      <c r="B689" s="289">
        <v>111224010</v>
      </c>
      <c r="C689" s="307" t="s">
        <v>74</v>
      </c>
      <c r="D689" s="294" t="s">
        <v>80</v>
      </c>
      <c r="E689" s="294" t="s">
        <v>2</v>
      </c>
      <c r="F689" s="295">
        <v>1</v>
      </c>
      <c r="G689" s="296" t="s">
        <v>7</v>
      </c>
      <c r="H689" s="293">
        <v>5.8</v>
      </c>
      <c r="I689" s="293">
        <f t="shared" si="97"/>
        <v>9.3979241419992992</v>
      </c>
      <c r="J689" s="293">
        <v>54.507960023595935</v>
      </c>
      <c r="K689" s="275">
        <f t="shared" si="94"/>
        <v>54.507960023595935</v>
      </c>
      <c r="L689" s="275">
        <f t="shared" si="95"/>
        <v>54.507960023595935</v>
      </c>
      <c r="N689" s="334">
        <v>52.411500022688394</v>
      </c>
      <c r="O689" s="332">
        <f t="shared" si="96"/>
        <v>54.507960023595935</v>
      </c>
      <c r="P689" s="360"/>
      <c r="Q689" s="360"/>
    </row>
    <row r="690" spans="2:18" s="8" customFormat="1" ht="16.2" customHeight="1">
      <c r="B690" s="289">
        <v>111225280</v>
      </c>
      <c r="C690" s="307" t="s">
        <v>74</v>
      </c>
      <c r="D690" s="294" t="s">
        <v>327</v>
      </c>
      <c r="E690" s="294" t="s">
        <v>244</v>
      </c>
      <c r="F690" s="295">
        <v>1</v>
      </c>
      <c r="G690" s="296" t="s">
        <v>7</v>
      </c>
      <c r="H690" s="293">
        <v>5.8</v>
      </c>
      <c r="I690" s="293">
        <f t="shared" si="97"/>
        <v>10.340134735510622</v>
      </c>
      <c r="J690" s="293">
        <v>59.972781465961603</v>
      </c>
      <c r="K690" s="275">
        <f t="shared" si="94"/>
        <v>59.972781465961603</v>
      </c>
      <c r="L690" s="275">
        <f t="shared" si="95"/>
        <v>59.972781465961603</v>
      </c>
      <c r="N690" s="334">
        <v>57.66613602496308</v>
      </c>
      <c r="O690" s="332">
        <f t="shared" si="96"/>
        <v>59.972781465961603</v>
      </c>
      <c r="P690" s="360"/>
      <c r="Q690" s="360"/>
    </row>
    <row r="691" spans="2:18" s="8" customFormat="1" ht="16.2" customHeight="1">
      <c r="B691" s="345">
        <v>112225070</v>
      </c>
      <c r="C691" s="344" t="s">
        <v>77</v>
      </c>
      <c r="D691" s="343" t="s">
        <v>327</v>
      </c>
      <c r="E691" s="342" t="s">
        <v>2539</v>
      </c>
      <c r="F691" s="341">
        <v>1</v>
      </c>
      <c r="G691" s="340" t="s">
        <v>7</v>
      </c>
      <c r="H691" s="339">
        <v>5.8</v>
      </c>
      <c r="I691" s="293" t="e">
        <f t="shared" si="97"/>
        <v>#N/A</v>
      </c>
      <c r="J691" s="355" t="e">
        <v>#N/A</v>
      </c>
      <c r="K691" s="275" t="e">
        <f t="shared" ref="K691:K692" si="102">J691</f>
        <v>#N/A</v>
      </c>
      <c r="L691" s="275" t="e">
        <f t="shared" ref="L691:L692" si="103">+J691-K691*$B$2</f>
        <v>#N/A</v>
      </c>
      <c r="N691" s="334"/>
      <c r="O691" s="332"/>
      <c r="P691" s="360"/>
      <c r="Q691" s="360"/>
    </row>
    <row r="692" spans="2:18" s="8" customFormat="1" ht="16.2" customHeight="1">
      <c r="B692" s="345">
        <v>111225070</v>
      </c>
      <c r="C692" s="344" t="s">
        <v>74</v>
      </c>
      <c r="D692" s="343" t="s">
        <v>327</v>
      </c>
      <c r="E692" s="342" t="s">
        <v>2539</v>
      </c>
      <c r="F692" s="341">
        <v>1</v>
      </c>
      <c r="G692" s="340" t="s">
        <v>7</v>
      </c>
      <c r="H692" s="339">
        <v>5.8</v>
      </c>
      <c r="I692" s="293">
        <f t="shared" si="97"/>
        <v>8.8016665220032984</v>
      </c>
      <c r="J692" s="355">
        <v>51.04966582761913</v>
      </c>
      <c r="K692" s="275">
        <f t="shared" si="102"/>
        <v>51.04966582761913</v>
      </c>
      <c r="L692" s="275">
        <f t="shared" si="103"/>
        <v>51.04966582761913</v>
      </c>
      <c r="N692" s="334"/>
      <c r="O692" s="332"/>
      <c r="P692" s="360"/>
      <c r="Q692" s="360"/>
    </row>
    <row r="693" spans="2:18" s="8" customFormat="1" ht="16.2" customHeight="1">
      <c r="B693" s="289">
        <v>111223090</v>
      </c>
      <c r="C693" s="307" t="s">
        <v>74</v>
      </c>
      <c r="D693" s="294" t="s">
        <v>17</v>
      </c>
      <c r="E693" s="294" t="s">
        <v>10</v>
      </c>
      <c r="F693" s="295">
        <v>1</v>
      </c>
      <c r="G693" s="296" t="s">
        <v>7</v>
      </c>
      <c r="H693" s="293">
        <v>5.8</v>
      </c>
      <c r="I693" s="293">
        <f t="shared" si="97"/>
        <v>9.7917942571123309</v>
      </c>
      <c r="J693" s="293">
        <v>56.792406691251514</v>
      </c>
      <c r="K693" s="275">
        <f t="shared" si="94"/>
        <v>56.792406691251514</v>
      </c>
      <c r="L693" s="275">
        <f t="shared" si="95"/>
        <v>56.792406691251514</v>
      </c>
      <c r="N693" s="334">
        <v>54.608083356972607</v>
      </c>
      <c r="O693" s="332">
        <f t="shared" si="96"/>
        <v>56.792406691251514</v>
      </c>
      <c r="P693" s="360"/>
      <c r="Q693" s="360"/>
    </row>
    <row r="694" spans="2:18" s="8" customFormat="1" ht="16.2" customHeight="1">
      <c r="B694" s="289">
        <v>111224100</v>
      </c>
      <c r="C694" s="307" t="s">
        <v>74</v>
      </c>
      <c r="D694" s="294" t="s">
        <v>80</v>
      </c>
      <c r="E694" s="294" t="s">
        <v>14</v>
      </c>
      <c r="F694" s="295">
        <v>1</v>
      </c>
      <c r="G694" s="296" t="s">
        <v>7</v>
      </c>
      <c r="H694" s="293">
        <v>5.8</v>
      </c>
      <c r="I694" s="293">
        <f t="shared" si="97"/>
        <v>9.8559126479446864</v>
      </c>
      <c r="J694" s="293">
        <v>57.164293358079178</v>
      </c>
      <c r="K694" s="275">
        <f t="shared" si="94"/>
        <v>57.164293358079178</v>
      </c>
      <c r="L694" s="275">
        <f t="shared" si="95"/>
        <v>57.164293358079178</v>
      </c>
      <c r="N694" s="334">
        <v>54.965666690460743</v>
      </c>
      <c r="O694" s="332">
        <f t="shared" si="96"/>
        <v>57.164293358079178</v>
      </c>
      <c r="P694" s="360"/>
      <c r="Q694" s="360"/>
    </row>
    <row r="695" spans="2:18" s="8" customFormat="1" ht="16.2" customHeight="1">
      <c r="B695" s="289">
        <v>111223110</v>
      </c>
      <c r="C695" s="307" t="s">
        <v>74</v>
      </c>
      <c r="D695" s="294" t="s">
        <v>17</v>
      </c>
      <c r="E695" s="294" t="s">
        <v>13</v>
      </c>
      <c r="F695" s="295">
        <v>1</v>
      </c>
      <c r="G695" s="296" t="s">
        <v>7</v>
      </c>
      <c r="H695" s="293">
        <v>5.8</v>
      </c>
      <c r="I695" s="293">
        <f t="shared" si="97"/>
        <v>9.3612850615236685</v>
      </c>
      <c r="J695" s="293">
        <v>54.295453356837278</v>
      </c>
      <c r="K695" s="275">
        <f t="shared" si="94"/>
        <v>54.295453356837278</v>
      </c>
      <c r="L695" s="275">
        <f t="shared" si="95"/>
        <v>54.295453356837278</v>
      </c>
      <c r="N695" s="334">
        <v>52.207166689266614</v>
      </c>
      <c r="O695" s="332">
        <f t="shared" si="96"/>
        <v>54.295453356837278</v>
      </c>
      <c r="P695" s="360"/>
      <c r="Q695" s="360"/>
    </row>
    <row r="696" spans="2:18" s="8" customFormat="1" ht="16.2" customHeight="1">
      <c r="B696" s="289">
        <v>111222140</v>
      </c>
      <c r="C696" s="307" t="s">
        <v>74</v>
      </c>
      <c r="D696" s="294" t="s">
        <v>1</v>
      </c>
      <c r="E696" s="294" t="s">
        <v>0</v>
      </c>
      <c r="F696" s="295">
        <v>1</v>
      </c>
      <c r="G696" s="296" t="s">
        <v>7</v>
      </c>
      <c r="H696" s="293">
        <v>5.8</v>
      </c>
      <c r="I696" s="293">
        <f t="shared" si="97"/>
        <v>9.810113797350148</v>
      </c>
      <c r="J696" s="293">
        <v>56.898660024630857</v>
      </c>
      <c r="K696" s="275">
        <f t="shared" si="94"/>
        <v>56.898660024630857</v>
      </c>
      <c r="L696" s="275">
        <f t="shared" si="95"/>
        <v>56.898660024630857</v>
      </c>
      <c r="N696" s="334">
        <v>54.710250023683514</v>
      </c>
      <c r="O696" s="332">
        <f t="shared" si="96"/>
        <v>56.898660024630857</v>
      </c>
      <c r="P696" s="360"/>
      <c r="Q696" s="360"/>
    </row>
    <row r="697" spans="2:18" s="8" customFormat="1" ht="16.2" customHeight="1">
      <c r="B697" s="295">
        <v>111224270</v>
      </c>
      <c r="C697" s="307" t="s">
        <v>74</v>
      </c>
      <c r="D697" s="294" t="s">
        <v>80</v>
      </c>
      <c r="E697" s="294" t="s">
        <v>83</v>
      </c>
      <c r="F697" s="295">
        <v>1</v>
      </c>
      <c r="G697" s="296" t="s">
        <v>7</v>
      </c>
      <c r="H697" s="293">
        <v>5.8</v>
      </c>
      <c r="I697" s="293">
        <f t="shared" si="97"/>
        <v>9.7917942571123309</v>
      </c>
      <c r="J697" s="293">
        <v>56.792406691251514</v>
      </c>
      <c r="K697" s="275">
        <f t="shared" si="94"/>
        <v>56.792406691251514</v>
      </c>
      <c r="L697" s="275">
        <f t="shared" si="95"/>
        <v>56.792406691251514</v>
      </c>
      <c r="N697" s="334">
        <v>54.608083356972607</v>
      </c>
      <c r="O697" s="332">
        <f t="shared" si="96"/>
        <v>56.792406691251514</v>
      </c>
      <c r="P697" s="360"/>
      <c r="Q697" s="360"/>
    </row>
    <row r="698" spans="2:18" s="8" customFormat="1" ht="17.55" customHeight="1">
      <c r="B698" s="295">
        <v>111221370</v>
      </c>
      <c r="C698" s="307" t="s">
        <v>2718</v>
      </c>
      <c r="D698" s="294" t="s">
        <v>1</v>
      </c>
      <c r="E698" s="294" t="s">
        <v>361</v>
      </c>
      <c r="F698" s="295">
        <v>1</v>
      </c>
      <c r="G698" s="296" t="s">
        <v>7</v>
      </c>
      <c r="H698" s="293">
        <v>5.8</v>
      </c>
      <c r="I698" s="293">
        <f t="shared" si="97"/>
        <v>10.840008074748942</v>
      </c>
      <c r="J698" s="293">
        <v>62.872046833543862</v>
      </c>
      <c r="K698" s="275">
        <f t="shared" si="94"/>
        <v>62.872046833543862</v>
      </c>
      <c r="L698" s="275">
        <f t="shared" si="95"/>
        <v>62.872046833543862</v>
      </c>
      <c r="N698" s="334">
        <v>60.453891186099867</v>
      </c>
      <c r="O698" s="332">
        <f t="shared" si="96"/>
        <v>62.872046833543862</v>
      </c>
      <c r="P698" s="360"/>
      <c r="Q698" s="360"/>
    </row>
    <row r="699" spans="2:18" s="8" customFormat="1" ht="16.2" customHeight="1">
      <c r="B699" s="295">
        <v>111224360</v>
      </c>
      <c r="C699" s="307" t="s">
        <v>74</v>
      </c>
      <c r="D699" s="294" t="s">
        <v>91</v>
      </c>
      <c r="E699" s="294" t="s">
        <v>2574</v>
      </c>
      <c r="F699" s="295">
        <v>1</v>
      </c>
      <c r="G699" s="296" t="s">
        <v>7</v>
      </c>
      <c r="H699" s="293">
        <v>5.8</v>
      </c>
      <c r="I699" s="293">
        <f t="shared" si="97"/>
        <v>10.840008074748942</v>
      </c>
      <c r="J699" s="293">
        <v>62.872046833543862</v>
      </c>
      <c r="K699" s="275">
        <f t="shared" si="94"/>
        <v>62.872046833543862</v>
      </c>
      <c r="L699" s="275">
        <f t="shared" si="95"/>
        <v>62.872046833543862</v>
      </c>
      <c r="N699" s="334">
        <v>60.453891186099867</v>
      </c>
      <c r="O699" s="332">
        <f t="shared" si="96"/>
        <v>62.872046833543862</v>
      </c>
      <c r="P699" s="360"/>
      <c r="Q699" s="360"/>
    </row>
    <row r="700" spans="2:18" s="8" customFormat="1" ht="16.2" customHeight="1">
      <c r="B700" s="295">
        <v>111224390</v>
      </c>
      <c r="C700" s="307" t="s">
        <v>74</v>
      </c>
      <c r="D700" s="294" t="s">
        <v>91</v>
      </c>
      <c r="E700" s="294" t="s">
        <v>2503</v>
      </c>
      <c r="F700" s="295">
        <v>1</v>
      </c>
      <c r="G700" s="296" t="s">
        <v>7</v>
      </c>
      <c r="H700" s="293">
        <v>5.8</v>
      </c>
      <c r="I700" s="293">
        <f t="shared" si="97"/>
        <v>8.9865718099630403</v>
      </c>
      <c r="J700" s="293">
        <v>52.122116497785633</v>
      </c>
      <c r="K700" s="275">
        <f t="shared" si="94"/>
        <v>52.122116497785633</v>
      </c>
      <c r="L700" s="275">
        <f t="shared" si="95"/>
        <v>52.122116497785633</v>
      </c>
      <c r="N700" s="334">
        <v>50.117419709409262</v>
      </c>
      <c r="O700" s="332">
        <f t="shared" si="96"/>
        <v>52.122116497785633</v>
      </c>
      <c r="P700" s="360"/>
      <c r="Q700" s="360"/>
    </row>
    <row r="701" spans="2:18" s="8" customFormat="1" ht="16.2" customHeight="1">
      <c r="B701" s="295">
        <v>111222240</v>
      </c>
      <c r="C701" s="307" t="s">
        <v>74</v>
      </c>
      <c r="D701" s="294" t="s">
        <v>1</v>
      </c>
      <c r="E701" s="294" t="s">
        <v>2506</v>
      </c>
      <c r="F701" s="295">
        <v>1</v>
      </c>
      <c r="G701" s="296" t="s">
        <v>7</v>
      </c>
      <c r="H701" s="293">
        <v>5.8</v>
      </c>
      <c r="I701" s="293">
        <f t="shared" si="97"/>
        <v>11.8692301200806</v>
      </c>
      <c r="J701" s="293">
        <v>68.841534696467477</v>
      </c>
      <c r="K701" s="275">
        <f t="shared" si="94"/>
        <v>68.841534696467477</v>
      </c>
      <c r="L701" s="275">
        <f t="shared" si="95"/>
        <v>68.841534696467477</v>
      </c>
      <c r="N701" s="334">
        <v>66.193783361987954</v>
      </c>
      <c r="O701" s="332">
        <f t="shared" si="96"/>
        <v>68.841534696467477</v>
      </c>
      <c r="P701" s="360"/>
      <c r="Q701" s="360"/>
    </row>
    <row r="702" spans="2:18" s="8" customFormat="1" ht="16.2" customHeight="1">
      <c r="B702" s="295">
        <v>111224180</v>
      </c>
      <c r="C702" s="307" t="s">
        <v>74</v>
      </c>
      <c r="D702" s="294" t="s">
        <v>80</v>
      </c>
      <c r="E702" s="294" t="s">
        <v>287</v>
      </c>
      <c r="F702" s="295">
        <v>1</v>
      </c>
      <c r="G702" s="296" t="s">
        <v>7</v>
      </c>
      <c r="H702" s="293">
        <v>5.8</v>
      </c>
      <c r="I702" s="293">
        <f t="shared" si="97"/>
        <v>9.0608154823725204</v>
      </c>
      <c r="J702" s="293">
        <v>52.552729797760612</v>
      </c>
      <c r="K702" s="275">
        <f t="shared" ref="K702:K768" si="104">J702</f>
        <v>52.552729797760612</v>
      </c>
      <c r="L702" s="275">
        <f t="shared" ref="L702:L768" si="105">+J702-K702*$B$2</f>
        <v>52.552729797760612</v>
      </c>
      <c r="N702" s="334">
        <v>52.411500022688394</v>
      </c>
      <c r="O702" s="332">
        <f t="shared" si="96"/>
        <v>54.507960023595935</v>
      </c>
      <c r="P702" s="360"/>
      <c r="Q702" s="360"/>
      <c r="R702" s="353"/>
    </row>
    <row r="703" spans="2:18" s="8" customFormat="1" ht="16.2" customHeight="1">
      <c r="B703" s="295">
        <v>111225410</v>
      </c>
      <c r="C703" s="307" t="s">
        <v>74</v>
      </c>
      <c r="D703" s="294" t="s">
        <v>327</v>
      </c>
      <c r="E703" s="294" t="s">
        <v>2540</v>
      </c>
      <c r="F703" s="295">
        <v>1</v>
      </c>
      <c r="G703" s="296" t="s">
        <v>7</v>
      </c>
      <c r="H703" s="293">
        <v>5.8</v>
      </c>
      <c r="I703" s="293">
        <f t="shared" si="97"/>
        <v>8.1932861899496672</v>
      </c>
      <c r="J703" s="293">
        <v>47.521059901708071</v>
      </c>
      <c r="K703" s="275">
        <f t="shared" si="104"/>
        <v>47.521059901708071</v>
      </c>
      <c r="L703" s="275">
        <f t="shared" si="105"/>
        <v>47.521059901708071</v>
      </c>
      <c r="N703" s="334">
        <v>45.693326828565453</v>
      </c>
      <c r="O703" s="332">
        <f t="shared" ref="O703:O770" si="106">N703*1.04</f>
        <v>47.521059901708071</v>
      </c>
      <c r="P703" s="360"/>
      <c r="Q703" s="360"/>
    </row>
    <row r="704" spans="2:18" s="8" customFormat="1" ht="16.2" customHeight="1">
      <c r="B704" s="295">
        <v>111223520</v>
      </c>
      <c r="C704" s="307" t="s">
        <v>74</v>
      </c>
      <c r="D704" s="294" t="s">
        <v>17</v>
      </c>
      <c r="E704" s="294" t="s">
        <v>2767</v>
      </c>
      <c r="F704" s="295">
        <v>1</v>
      </c>
      <c r="G704" s="296" t="s">
        <v>7</v>
      </c>
      <c r="H704" s="293">
        <v>5.8</v>
      </c>
      <c r="I704" s="293">
        <f t="shared" si="97"/>
        <v>8.7293748466922096</v>
      </c>
      <c r="J704" s="293">
        <v>50.630374110814813</v>
      </c>
      <c r="K704" s="275">
        <f t="shared" si="104"/>
        <v>50.630374110814813</v>
      </c>
      <c r="L704" s="275">
        <f t="shared" si="105"/>
        <v>50.630374110814813</v>
      </c>
      <c r="N704" s="334">
        <v>48.683052029629629</v>
      </c>
      <c r="O704" s="332">
        <f t="shared" si="106"/>
        <v>50.630374110814813</v>
      </c>
      <c r="P704" s="360"/>
      <c r="Q704" s="360"/>
    </row>
    <row r="705" spans="2:18" s="8" customFormat="1" ht="16.2" customHeight="1">
      <c r="B705" s="297">
        <v>111225050</v>
      </c>
      <c r="C705" s="308" t="s">
        <v>2997</v>
      </c>
      <c r="D705" s="294" t="s">
        <v>327</v>
      </c>
      <c r="E705" s="294" t="s">
        <v>2994</v>
      </c>
      <c r="F705" s="295">
        <v>1</v>
      </c>
      <c r="G705" s="296" t="s">
        <v>7</v>
      </c>
      <c r="H705" s="293">
        <v>5.8</v>
      </c>
      <c r="I705" s="293">
        <f t="shared" si="97"/>
        <v>12.145675862068968</v>
      </c>
      <c r="J705" s="293">
        <v>70.44492000000001</v>
      </c>
      <c r="K705" s="275">
        <f t="shared" si="104"/>
        <v>70.44492000000001</v>
      </c>
      <c r="L705" s="275">
        <f t="shared" si="105"/>
        <v>70.44492000000001</v>
      </c>
      <c r="N705" s="334">
        <v>67.735500000000002</v>
      </c>
      <c r="O705" s="332">
        <f t="shared" si="106"/>
        <v>70.44492000000001</v>
      </c>
      <c r="P705" s="360"/>
      <c r="Q705" s="360"/>
    </row>
    <row r="706" spans="2:18" s="8" customFormat="1" ht="16.2" customHeight="1">
      <c r="B706" s="295">
        <v>612251000</v>
      </c>
      <c r="C706" s="307" t="s">
        <v>2533</v>
      </c>
      <c r="D706" s="294" t="s">
        <v>4</v>
      </c>
      <c r="E706" s="294" t="s">
        <v>268</v>
      </c>
      <c r="F706" s="295">
        <v>1</v>
      </c>
      <c r="G706" s="296" t="s">
        <v>269</v>
      </c>
      <c r="H706" s="293">
        <v>5.8</v>
      </c>
      <c r="I706" s="293">
        <f t="shared" si="97"/>
        <v>3.3982747141147565</v>
      </c>
      <c r="J706" s="293">
        <v>19.709993341865587</v>
      </c>
      <c r="K706" s="275">
        <f t="shared" si="104"/>
        <v>19.709993341865587</v>
      </c>
      <c r="L706" s="275">
        <f t="shared" si="105"/>
        <v>19.709993341865587</v>
      </c>
      <c r="N706" s="334">
        <v>18.951916674870755</v>
      </c>
      <c r="O706" s="332">
        <f t="shared" si="106"/>
        <v>19.709993341865587</v>
      </c>
      <c r="P706" s="360"/>
      <c r="Q706" s="360"/>
    </row>
    <row r="707" spans="2:18" s="8" customFormat="1" ht="16.2" customHeight="1">
      <c r="B707" s="295">
        <v>612252000</v>
      </c>
      <c r="C707" s="307" t="s">
        <v>2533</v>
      </c>
      <c r="D707" s="294" t="s">
        <v>1</v>
      </c>
      <c r="E707" s="294" t="s">
        <v>268</v>
      </c>
      <c r="F707" s="295">
        <v>1</v>
      </c>
      <c r="G707" s="296" t="s">
        <v>269</v>
      </c>
      <c r="H707" s="293">
        <v>5.8</v>
      </c>
      <c r="I707" s="293">
        <f t="shared" ref="I707:I775" si="107">J707/H707</f>
        <v>3.3982747141147565</v>
      </c>
      <c r="J707" s="293">
        <v>19.709993341865587</v>
      </c>
      <c r="K707" s="275">
        <f t="shared" si="104"/>
        <v>19.709993341865587</v>
      </c>
      <c r="L707" s="275">
        <f t="shared" si="105"/>
        <v>19.709993341865587</v>
      </c>
      <c r="N707" s="334">
        <v>18.951916674870755</v>
      </c>
      <c r="O707" s="332">
        <f t="shared" si="106"/>
        <v>19.709993341865587</v>
      </c>
      <c r="P707" s="360"/>
      <c r="Q707" s="360"/>
    </row>
    <row r="708" spans="2:18" s="8" customFormat="1" ht="16.2" customHeight="1">
      <c r="B708" s="289">
        <v>612254010</v>
      </c>
      <c r="C708" s="307" t="s">
        <v>2533</v>
      </c>
      <c r="D708" s="294" t="s">
        <v>91</v>
      </c>
      <c r="E708" s="294" t="s">
        <v>2</v>
      </c>
      <c r="F708" s="295">
        <v>1</v>
      </c>
      <c r="G708" s="296" t="s">
        <v>269</v>
      </c>
      <c r="H708" s="293">
        <v>5.8</v>
      </c>
      <c r="I708" s="293">
        <f t="shared" si="107"/>
        <v>6.0179689681223598</v>
      </c>
      <c r="J708" s="293">
        <v>34.904220015109686</v>
      </c>
      <c r="K708" s="275">
        <f t="shared" si="104"/>
        <v>34.904220015109686</v>
      </c>
      <c r="L708" s="275">
        <f t="shared" si="105"/>
        <v>34.904220015109686</v>
      </c>
      <c r="N708" s="334">
        <v>33.561750014528542</v>
      </c>
      <c r="O708" s="332">
        <f t="shared" si="106"/>
        <v>34.904220015109686</v>
      </c>
      <c r="P708" s="360"/>
      <c r="Q708" s="360"/>
    </row>
    <row r="709" spans="2:18" s="8" customFormat="1" ht="16.2" customHeight="1">
      <c r="B709" s="289">
        <v>612253090</v>
      </c>
      <c r="C709" s="307" t="s">
        <v>2533</v>
      </c>
      <c r="D709" s="294" t="s">
        <v>17</v>
      </c>
      <c r="E709" s="294" t="s">
        <v>10</v>
      </c>
      <c r="F709" s="295">
        <v>1</v>
      </c>
      <c r="G709" s="296" t="s">
        <v>269</v>
      </c>
      <c r="H709" s="293">
        <v>5.8</v>
      </c>
      <c r="I709" s="293">
        <f t="shared" si="107"/>
        <v>7.0255436812022047</v>
      </c>
      <c r="J709" s="293">
        <v>40.748153350972785</v>
      </c>
      <c r="K709" s="275">
        <f t="shared" si="104"/>
        <v>40.748153350972785</v>
      </c>
      <c r="L709" s="275">
        <f t="shared" si="105"/>
        <v>40.748153350972785</v>
      </c>
      <c r="N709" s="334">
        <v>39.180916683627679</v>
      </c>
      <c r="O709" s="332">
        <f t="shared" si="106"/>
        <v>40.748153350972785</v>
      </c>
      <c r="P709" s="360"/>
      <c r="Q709" s="360"/>
    </row>
    <row r="710" spans="2:18" s="8" customFormat="1" ht="16.2" customHeight="1">
      <c r="B710" s="289">
        <v>612254100</v>
      </c>
      <c r="C710" s="307" t="s">
        <v>2533</v>
      </c>
      <c r="D710" s="294" t="s">
        <v>91</v>
      </c>
      <c r="E710" s="294" t="s">
        <v>14</v>
      </c>
      <c r="F710" s="295">
        <v>1</v>
      </c>
      <c r="G710" s="296" t="s">
        <v>269</v>
      </c>
      <c r="H710" s="293">
        <v>5.8</v>
      </c>
      <c r="I710" s="293">
        <f t="shared" si="107"/>
        <v>6.0179689681223598</v>
      </c>
      <c r="J710" s="293">
        <v>34.904220015109686</v>
      </c>
      <c r="K710" s="275">
        <f t="shared" si="104"/>
        <v>34.904220015109686</v>
      </c>
      <c r="L710" s="275">
        <f t="shared" si="105"/>
        <v>34.904220015109686</v>
      </c>
      <c r="N710" s="334">
        <v>33.561750014528542</v>
      </c>
      <c r="O710" s="332">
        <f t="shared" si="106"/>
        <v>34.904220015109686</v>
      </c>
      <c r="P710" s="360"/>
      <c r="Q710" s="360"/>
    </row>
    <row r="711" spans="2:18" s="8" customFormat="1" ht="16.2" customHeight="1">
      <c r="B711" s="289">
        <v>612252140</v>
      </c>
      <c r="C711" s="307" t="s">
        <v>2533</v>
      </c>
      <c r="D711" s="294" t="s">
        <v>1</v>
      </c>
      <c r="E711" s="294" t="s">
        <v>0</v>
      </c>
      <c r="F711" s="295">
        <v>1</v>
      </c>
      <c r="G711" s="296" t="s">
        <v>269</v>
      </c>
      <c r="H711" s="293">
        <v>5.8</v>
      </c>
      <c r="I711" s="293">
        <f t="shared" si="107"/>
        <v>7.0255436812022047</v>
      </c>
      <c r="J711" s="293">
        <v>40.748153350972785</v>
      </c>
      <c r="K711" s="275">
        <f t="shared" si="104"/>
        <v>40.748153350972785</v>
      </c>
      <c r="L711" s="275">
        <f t="shared" si="105"/>
        <v>40.748153350972785</v>
      </c>
      <c r="N711" s="334">
        <v>39.180916683627679</v>
      </c>
      <c r="O711" s="332">
        <f t="shared" si="106"/>
        <v>40.748153350972785</v>
      </c>
      <c r="P711" s="360"/>
      <c r="Q711" s="360"/>
    </row>
    <row r="712" spans="2:18" s="8" customFormat="1" ht="16.2" customHeight="1">
      <c r="B712" s="289">
        <v>612255280</v>
      </c>
      <c r="C712" s="307" t="s">
        <v>2533</v>
      </c>
      <c r="D712" s="294" t="s">
        <v>327</v>
      </c>
      <c r="E712" s="294" t="s">
        <v>244</v>
      </c>
      <c r="F712" s="295">
        <v>1</v>
      </c>
      <c r="G712" s="296" t="s">
        <v>269</v>
      </c>
      <c r="H712" s="293">
        <v>5.8</v>
      </c>
      <c r="I712" s="293">
        <f t="shared" si="107"/>
        <v>6.3549752303372102</v>
      </c>
      <c r="J712" s="293">
        <v>36.858856335955821</v>
      </c>
      <c r="K712" s="275">
        <f t="shared" si="104"/>
        <v>36.858856335955821</v>
      </c>
      <c r="L712" s="275">
        <f t="shared" si="105"/>
        <v>36.858856335955821</v>
      </c>
      <c r="N712" s="334">
        <v>35.441208015342134</v>
      </c>
      <c r="O712" s="332">
        <f t="shared" si="106"/>
        <v>36.858856335955821</v>
      </c>
      <c r="P712" s="360"/>
      <c r="Q712" s="360"/>
    </row>
    <row r="713" spans="2:18" s="8" customFormat="1" ht="16.2" customHeight="1">
      <c r="B713" s="345">
        <v>612255070</v>
      </c>
      <c r="C713" s="344" t="s">
        <v>2533</v>
      </c>
      <c r="D713" s="343" t="s">
        <v>327</v>
      </c>
      <c r="E713" s="342" t="s">
        <v>2539</v>
      </c>
      <c r="F713" s="341">
        <v>1</v>
      </c>
      <c r="G713" s="340" t="s">
        <v>7</v>
      </c>
      <c r="H713" s="339">
        <v>5.8</v>
      </c>
      <c r="I713" s="293">
        <f t="shared" si="107"/>
        <v>5.8213277702785629</v>
      </c>
      <c r="J713" s="355">
        <v>33.763701067615663</v>
      </c>
      <c r="K713" s="275">
        <f t="shared" ref="K713" si="108">J713</f>
        <v>33.763701067615663</v>
      </c>
      <c r="L713" s="275">
        <f t="shared" ref="L713" si="109">+J713-K713*$B$2</f>
        <v>33.763701067615663</v>
      </c>
      <c r="N713" s="334"/>
      <c r="O713" s="332"/>
      <c r="P713" s="360"/>
      <c r="Q713" s="360"/>
    </row>
    <row r="714" spans="2:18" s="8" customFormat="1" ht="16.2" customHeight="1">
      <c r="B714" s="289">
        <v>612252240</v>
      </c>
      <c r="C714" s="307" t="s">
        <v>2533</v>
      </c>
      <c r="D714" s="294" t="s">
        <v>91</v>
      </c>
      <c r="E714" s="294" t="s">
        <v>2506</v>
      </c>
      <c r="F714" s="295">
        <v>1</v>
      </c>
      <c r="G714" s="296" t="s">
        <v>7</v>
      </c>
      <c r="H714" s="293">
        <v>5.8</v>
      </c>
      <c r="I714" s="293">
        <f t="shared" si="107"/>
        <v>8.5039305783939092</v>
      </c>
      <c r="J714" s="293">
        <v>49.322797354684674</v>
      </c>
      <c r="K714" s="275">
        <f t="shared" si="104"/>
        <v>49.322797354684674</v>
      </c>
      <c r="L714" s="275">
        <f t="shared" si="105"/>
        <v>49.322797354684674</v>
      </c>
      <c r="N714" s="334">
        <v>47.425766687196798</v>
      </c>
      <c r="O714" s="332">
        <f t="shared" si="106"/>
        <v>49.322797354684674</v>
      </c>
      <c r="P714" s="360"/>
      <c r="Q714" s="360"/>
    </row>
    <row r="715" spans="2:18" s="8" customFormat="1" ht="16.2" customHeight="1">
      <c r="B715" s="289">
        <v>612251370</v>
      </c>
      <c r="C715" s="307" t="s">
        <v>2719</v>
      </c>
      <c r="D715" s="294" t="s">
        <v>1</v>
      </c>
      <c r="E715" s="294" t="s">
        <v>361</v>
      </c>
      <c r="F715" s="295">
        <v>1</v>
      </c>
      <c r="G715" s="296" t="s">
        <v>7</v>
      </c>
      <c r="H715" s="293">
        <v>5.8</v>
      </c>
      <c r="I715" s="293">
        <f t="shared" si="107"/>
        <v>7.6903199482349285</v>
      </c>
      <c r="J715" s="293">
        <v>44.603855699762583</v>
      </c>
      <c r="K715" s="275">
        <f t="shared" si="104"/>
        <v>44.603855699762583</v>
      </c>
      <c r="L715" s="275">
        <f t="shared" si="105"/>
        <v>44.603855699762583</v>
      </c>
      <c r="N715" s="334">
        <v>42.888322788233253</v>
      </c>
      <c r="O715" s="332">
        <f t="shared" si="106"/>
        <v>44.603855699762583</v>
      </c>
      <c r="P715" s="360"/>
      <c r="Q715" s="360"/>
    </row>
    <row r="716" spans="2:18" s="8" customFormat="1" ht="16.2" customHeight="1">
      <c r="B716" s="289">
        <v>612254360</v>
      </c>
      <c r="C716" s="307" t="s">
        <v>2533</v>
      </c>
      <c r="D716" s="294" t="s">
        <v>91</v>
      </c>
      <c r="E716" s="294" t="s">
        <v>2574</v>
      </c>
      <c r="F716" s="295">
        <v>1</v>
      </c>
      <c r="G716" s="296" t="s">
        <v>7</v>
      </c>
      <c r="H716" s="293">
        <v>5.8</v>
      </c>
      <c r="I716" s="293">
        <f t="shared" si="107"/>
        <v>6.820357344286804</v>
      </c>
      <c r="J716" s="293">
        <v>39.558072596863461</v>
      </c>
      <c r="K716" s="275">
        <f t="shared" si="104"/>
        <v>39.558072596863461</v>
      </c>
      <c r="L716" s="275">
        <f t="shared" si="105"/>
        <v>39.558072596863461</v>
      </c>
      <c r="N716" s="334">
        <v>38.036608266214863</v>
      </c>
      <c r="O716" s="332">
        <f t="shared" si="106"/>
        <v>39.558072596863461</v>
      </c>
      <c r="P716" s="360"/>
      <c r="Q716" s="360"/>
    </row>
    <row r="717" spans="2:18" s="8" customFormat="1" ht="16.2" customHeight="1">
      <c r="B717" s="289">
        <v>612254390</v>
      </c>
      <c r="C717" s="307" t="s">
        <v>2533</v>
      </c>
      <c r="D717" s="294" t="s">
        <v>91</v>
      </c>
      <c r="E717" s="294" t="s">
        <v>2503</v>
      </c>
      <c r="F717" s="295">
        <v>1</v>
      </c>
      <c r="G717" s="296" t="s">
        <v>7</v>
      </c>
      <c r="H717" s="293">
        <v>5.8</v>
      </c>
      <c r="I717" s="293">
        <f t="shared" si="107"/>
        <v>7.172777765426769</v>
      </c>
      <c r="J717" s="293">
        <v>41.602111039475261</v>
      </c>
      <c r="K717" s="275">
        <f t="shared" si="104"/>
        <v>41.602111039475261</v>
      </c>
      <c r="L717" s="275">
        <f t="shared" si="105"/>
        <v>41.602111039475261</v>
      </c>
      <c r="N717" s="334">
        <v>40.00202984564929</v>
      </c>
      <c r="O717" s="332">
        <f t="shared" si="106"/>
        <v>41.602111039475261</v>
      </c>
      <c r="P717" s="360"/>
      <c r="Q717" s="360"/>
    </row>
    <row r="718" spans="2:18" s="8" customFormat="1" ht="16.2" customHeight="1">
      <c r="B718" s="289">
        <v>612254180</v>
      </c>
      <c r="C718" s="307" t="s">
        <v>2533</v>
      </c>
      <c r="D718" s="294" t="s">
        <v>0</v>
      </c>
      <c r="E718" s="294" t="s">
        <v>287</v>
      </c>
      <c r="F718" s="295">
        <v>1</v>
      </c>
      <c r="G718" s="296" t="s">
        <v>7</v>
      </c>
      <c r="H718" s="293">
        <v>5.8</v>
      </c>
      <c r="I718" s="293">
        <f t="shared" si="107"/>
        <v>6.0387328686147344</v>
      </c>
      <c r="J718" s="293">
        <v>35.024650637965458</v>
      </c>
      <c r="K718" s="275">
        <f t="shared" si="104"/>
        <v>35.024650637965458</v>
      </c>
      <c r="L718" s="275">
        <f t="shared" si="105"/>
        <v>35.024650637965458</v>
      </c>
      <c r="N718" s="334">
        <v>33.561750014528542</v>
      </c>
      <c r="O718" s="332">
        <f t="shared" si="106"/>
        <v>34.904220015109686</v>
      </c>
      <c r="P718" s="360"/>
      <c r="Q718" s="360"/>
      <c r="R718" s="353"/>
    </row>
    <row r="719" spans="2:18" s="8" customFormat="1" ht="16.2" customHeight="1">
      <c r="B719" s="289">
        <v>612253110</v>
      </c>
      <c r="C719" s="307" t="s">
        <v>2533</v>
      </c>
      <c r="D719" s="294" t="s">
        <v>17</v>
      </c>
      <c r="E719" s="294" t="s">
        <v>13</v>
      </c>
      <c r="F719" s="295">
        <v>1</v>
      </c>
      <c r="G719" s="296" t="s">
        <v>7</v>
      </c>
      <c r="H719" s="293">
        <v>5.8</v>
      </c>
      <c r="I719" s="293">
        <f t="shared" si="107"/>
        <v>7.0255436812022047</v>
      </c>
      <c r="J719" s="293">
        <v>40.748153350972785</v>
      </c>
      <c r="K719" s="275">
        <f t="shared" si="104"/>
        <v>40.748153350972785</v>
      </c>
      <c r="L719" s="275">
        <f t="shared" si="105"/>
        <v>40.748153350972785</v>
      </c>
      <c r="N719" s="334">
        <v>39.180916683627679</v>
      </c>
      <c r="O719" s="332">
        <f t="shared" si="106"/>
        <v>40.748153350972785</v>
      </c>
      <c r="P719" s="360"/>
      <c r="Q719" s="360"/>
    </row>
    <row r="720" spans="2:18" s="8" customFormat="1" ht="16.2" customHeight="1">
      <c r="B720" s="295">
        <v>612255410</v>
      </c>
      <c r="C720" s="307" t="s">
        <v>2533</v>
      </c>
      <c r="D720" s="294" t="s">
        <v>327</v>
      </c>
      <c r="E720" s="294" t="s">
        <v>2540</v>
      </c>
      <c r="F720" s="295">
        <v>1</v>
      </c>
      <c r="G720" s="296" t="s">
        <v>7</v>
      </c>
      <c r="H720" s="293">
        <v>5.8</v>
      </c>
      <c r="I720" s="293">
        <f t="shared" si="107"/>
        <v>6.6659828546969502</v>
      </c>
      <c r="J720" s="293">
        <v>38.66270055724231</v>
      </c>
      <c r="K720" s="275">
        <f t="shared" si="104"/>
        <v>38.66270055724231</v>
      </c>
      <c r="L720" s="275">
        <f t="shared" si="105"/>
        <v>38.66270055724231</v>
      </c>
      <c r="N720" s="334">
        <v>37.175673612732986</v>
      </c>
      <c r="O720" s="332">
        <f t="shared" si="106"/>
        <v>38.66270055724231</v>
      </c>
      <c r="P720" s="360"/>
      <c r="Q720" s="360"/>
    </row>
    <row r="721" spans="2:18" s="236" customFormat="1" ht="16.2" customHeight="1">
      <c r="B721" s="289">
        <v>612253520</v>
      </c>
      <c r="C721" s="307" t="s">
        <v>2533</v>
      </c>
      <c r="D721" s="294" t="s">
        <v>17</v>
      </c>
      <c r="E721" s="294" t="s">
        <v>2767</v>
      </c>
      <c r="F721" s="295">
        <v>1</v>
      </c>
      <c r="G721" s="296" t="s">
        <v>7</v>
      </c>
      <c r="H721" s="293">
        <v>5.8</v>
      </c>
      <c r="I721" s="293">
        <f t="shared" si="107"/>
        <v>6.0028258456194123</v>
      </c>
      <c r="J721" s="293">
        <v>34.81638990459259</v>
      </c>
      <c r="K721" s="275">
        <f t="shared" si="104"/>
        <v>34.81638990459259</v>
      </c>
      <c r="L721" s="275">
        <f t="shared" si="105"/>
        <v>34.81638990459259</v>
      </c>
      <c r="N721" s="335">
        <v>33.477297985185182</v>
      </c>
      <c r="O721" s="332">
        <f t="shared" si="106"/>
        <v>34.81638990459259</v>
      </c>
      <c r="P721" s="360"/>
      <c r="Q721" s="360"/>
    </row>
    <row r="722" spans="2:18" s="236" customFormat="1" ht="16.2" customHeight="1">
      <c r="B722" s="297">
        <v>612255050</v>
      </c>
      <c r="C722" s="307" t="s">
        <v>2533</v>
      </c>
      <c r="D722" s="294" t="s">
        <v>327</v>
      </c>
      <c r="E722" s="294" t="s">
        <v>2994</v>
      </c>
      <c r="F722" s="295">
        <v>1</v>
      </c>
      <c r="G722" s="296" t="s">
        <v>7</v>
      </c>
      <c r="H722" s="293">
        <v>5.8</v>
      </c>
      <c r="I722" s="293">
        <f t="shared" si="107"/>
        <v>6.3317172413793115</v>
      </c>
      <c r="J722" s="293">
        <v>36.723960000000005</v>
      </c>
      <c r="K722" s="275">
        <f t="shared" si="104"/>
        <v>36.723960000000005</v>
      </c>
      <c r="L722" s="275">
        <f t="shared" si="105"/>
        <v>36.723960000000005</v>
      </c>
      <c r="N722" s="335">
        <v>35.311500000000002</v>
      </c>
      <c r="O722" s="332">
        <f t="shared" si="106"/>
        <v>36.723960000000005</v>
      </c>
      <c r="P722" s="360"/>
      <c r="Q722" s="360"/>
    </row>
    <row r="723" spans="2:18" s="8" customFormat="1" ht="16.2" customHeight="1">
      <c r="B723" s="295">
        <v>610251000</v>
      </c>
      <c r="C723" s="307" t="s">
        <v>298</v>
      </c>
      <c r="D723" s="294" t="s">
        <v>4</v>
      </c>
      <c r="E723" s="294" t="s">
        <v>268</v>
      </c>
      <c r="F723" s="295">
        <v>1</v>
      </c>
      <c r="G723" s="296" t="s">
        <v>269</v>
      </c>
      <c r="H723" s="293">
        <v>5.8</v>
      </c>
      <c r="I723" s="293">
        <f t="shared" si="107"/>
        <v>4.4986784030164602</v>
      </c>
      <c r="J723" s="293">
        <v>26.09233473749547</v>
      </c>
      <c r="K723" s="275">
        <f t="shared" si="104"/>
        <v>26.09233473749547</v>
      </c>
      <c r="L723" s="275">
        <f t="shared" si="105"/>
        <v>26.09233473749547</v>
      </c>
      <c r="N723" s="334">
        <v>25.088783401437951</v>
      </c>
      <c r="O723" s="332">
        <f t="shared" si="106"/>
        <v>26.09233473749547</v>
      </c>
      <c r="P723" s="360"/>
      <c r="Q723" s="360"/>
    </row>
    <row r="724" spans="2:18" s="8" customFormat="1" ht="16.2" customHeight="1">
      <c r="B724" s="295">
        <v>610252000</v>
      </c>
      <c r="C724" s="307" t="s">
        <v>298</v>
      </c>
      <c r="D724" s="294" t="s">
        <v>1</v>
      </c>
      <c r="E724" s="294" t="s">
        <v>268</v>
      </c>
      <c r="F724" s="295">
        <v>1</v>
      </c>
      <c r="G724" s="296" t="s">
        <v>269</v>
      </c>
      <c r="H724" s="293">
        <v>5.8</v>
      </c>
      <c r="I724" s="293">
        <f t="shared" si="107"/>
        <v>4.5340862088593124</v>
      </c>
      <c r="J724" s="293">
        <v>26.297700011384009</v>
      </c>
      <c r="K724" s="275">
        <f t="shared" si="104"/>
        <v>26.297700011384009</v>
      </c>
      <c r="L724" s="275">
        <f t="shared" si="105"/>
        <v>26.297700011384009</v>
      </c>
      <c r="N724" s="334">
        <v>25.286250010946162</v>
      </c>
      <c r="O724" s="332">
        <f t="shared" si="106"/>
        <v>26.297700011384009</v>
      </c>
      <c r="P724" s="360"/>
      <c r="Q724" s="360"/>
    </row>
    <row r="725" spans="2:18" s="8" customFormat="1" ht="16.2" customHeight="1">
      <c r="B725" s="295">
        <v>610254010</v>
      </c>
      <c r="C725" s="307" t="s">
        <v>298</v>
      </c>
      <c r="D725" s="294" t="s">
        <v>91</v>
      </c>
      <c r="E725" s="294" t="s">
        <v>2</v>
      </c>
      <c r="F725" s="295">
        <v>1</v>
      </c>
      <c r="G725" s="296" t="s">
        <v>269</v>
      </c>
      <c r="H725" s="293">
        <v>5.8</v>
      </c>
      <c r="I725" s="293">
        <f t="shared" si="107"/>
        <v>8.04227816440096</v>
      </c>
      <c r="J725" s="293">
        <v>46.64521335352557</v>
      </c>
      <c r="K725" s="275">
        <f t="shared" si="104"/>
        <v>46.64521335352557</v>
      </c>
      <c r="L725" s="275">
        <f t="shared" si="105"/>
        <v>46.64521335352557</v>
      </c>
      <c r="N725" s="334">
        <v>44.85116668608228</v>
      </c>
      <c r="O725" s="332">
        <f t="shared" si="106"/>
        <v>46.64521335352557</v>
      </c>
      <c r="P725" s="360"/>
      <c r="Q725" s="360"/>
    </row>
    <row r="726" spans="2:18" s="8" customFormat="1" ht="16.2" customHeight="1">
      <c r="B726" s="295">
        <v>610253090</v>
      </c>
      <c r="C726" s="307" t="s">
        <v>298</v>
      </c>
      <c r="D726" s="294" t="s">
        <v>17</v>
      </c>
      <c r="E726" s="294" t="s">
        <v>10</v>
      </c>
      <c r="F726" s="295">
        <v>1</v>
      </c>
      <c r="G726" s="296" t="s">
        <v>269</v>
      </c>
      <c r="H726" s="293">
        <v>5.8</v>
      </c>
      <c r="I726" s="293">
        <f t="shared" si="107"/>
        <v>9.3796046017614838</v>
      </c>
      <c r="J726" s="293">
        <v>54.401706690216599</v>
      </c>
      <c r="K726" s="275">
        <f t="shared" si="104"/>
        <v>54.401706690216599</v>
      </c>
      <c r="L726" s="275">
        <f t="shared" si="105"/>
        <v>54.401706690216599</v>
      </c>
      <c r="N726" s="334">
        <v>52.3093333559775</v>
      </c>
      <c r="O726" s="332">
        <f t="shared" si="106"/>
        <v>54.401706690216599</v>
      </c>
      <c r="P726" s="360"/>
      <c r="Q726" s="360"/>
    </row>
    <row r="727" spans="2:18" s="8" customFormat="1" ht="16.2" customHeight="1">
      <c r="B727" s="295">
        <v>610254100</v>
      </c>
      <c r="C727" s="307" t="s">
        <v>298</v>
      </c>
      <c r="D727" s="294" t="s">
        <v>91</v>
      </c>
      <c r="E727" s="294" t="s">
        <v>14</v>
      </c>
      <c r="F727" s="295">
        <v>1</v>
      </c>
      <c r="G727" s="296" t="s">
        <v>269</v>
      </c>
      <c r="H727" s="293">
        <v>5.8</v>
      </c>
      <c r="I727" s="293">
        <f t="shared" si="107"/>
        <v>8.04227816440096</v>
      </c>
      <c r="J727" s="293">
        <v>46.64521335352557</v>
      </c>
      <c r="K727" s="275">
        <f t="shared" si="104"/>
        <v>46.64521335352557</v>
      </c>
      <c r="L727" s="275">
        <f t="shared" si="105"/>
        <v>46.64521335352557</v>
      </c>
      <c r="N727" s="334">
        <v>44.85116668608228</v>
      </c>
      <c r="O727" s="332">
        <f t="shared" si="106"/>
        <v>46.64521335352557</v>
      </c>
      <c r="P727" s="360"/>
      <c r="Q727" s="360"/>
    </row>
    <row r="728" spans="2:18" s="8" customFormat="1" ht="16.2" customHeight="1">
      <c r="B728" s="295">
        <v>610252140</v>
      </c>
      <c r="C728" s="307" t="s">
        <v>298</v>
      </c>
      <c r="D728" s="294" t="s">
        <v>1</v>
      </c>
      <c r="E728" s="294" t="s">
        <v>0</v>
      </c>
      <c r="F728" s="295">
        <v>1</v>
      </c>
      <c r="G728" s="296" t="s">
        <v>269</v>
      </c>
      <c r="H728" s="293">
        <v>5.8</v>
      </c>
      <c r="I728" s="293">
        <f t="shared" si="107"/>
        <v>9.3796046017614838</v>
      </c>
      <c r="J728" s="293">
        <v>54.401706690216599</v>
      </c>
      <c r="K728" s="275">
        <f t="shared" si="104"/>
        <v>54.401706690216599</v>
      </c>
      <c r="L728" s="275">
        <f t="shared" si="105"/>
        <v>54.401706690216599</v>
      </c>
      <c r="N728" s="334">
        <v>52.3093333559775</v>
      </c>
      <c r="O728" s="332">
        <f t="shared" si="106"/>
        <v>54.401706690216599</v>
      </c>
      <c r="P728" s="360"/>
      <c r="Q728" s="360"/>
    </row>
    <row r="729" spans="2:18" s="8" customFormat="1" ht="16.2" customHeight="1">
      <c r="B729" s="295">
        <v>610255280</v>
      </c>
      <c r="C729" s="307" t="s">
        <v>298</v>
      </c>
      <c r="D729" s="294" t="s">
        <v>327</v>
      </c>
      <c r="E729" s="294" t="s">
        <v>244</v>
      </c>
      <c r="F729" s="295">
        <v>1</v>
      </c>
      <c r="G729" s="296" t="s">
        <v>269</v>
      </c>
      <c r="H729" s="293">
        <v>5.8</v>
      </c>
      <c r="I729" s="293">
        <f t="shared" si="107"/>
        <v>8.4926457416074133</v>
      </c>
      <c r="J729" s="293">
        <v>49.257345301322999</v>
      </c>
      <c r="K729" s="275">
        <f t="shared" si="104"/>
        <v>49.257345301322999</v>
      </c>
      <c r="L729" s="275">
        <f t="shared" si="105"/>
        <v>49.257345301322999</v>
      </c>
      <c r="N729" s="334">
        <v>47.362832020502886</v>
      </c>
      <c r="O729" s="332">
        <f t="shared" si="106"/>
        <v>49.257345301322999</v>
      </c>
      <c r="P729" s="360"/>
      <c r="Q729" s="360"/>
    </row>
    <row r="730" spans="2:18" s="8" customFormat="1" ht="16.2" customHeight="1">
      <c r="B730" s="343">
        <v>610255070</v>
      </c>
      <c r="C730" s="344" t="s">
        <v>298</v>
      </c>
      <c r="D730" s="343" t="s">
        <v>327</v>
      </c>
      <c r="E730" s="342" t="s">
        <v>2539</v>
      </c>
      <c r="F730" s="341">
        <v>1</v>
      </c>
      <c r="G730" s="339" t="s">
        <v>7</v>
      </c>
      <c r="H730" s="339">
        <v>5.8</v>
      </c>
      <c r="I730" s="293">
        <f t="shared" si="107"/>
        <v>7.8333777300222387</v>
      </c>
      <c r="J730" s="355">
        <v>45.433590834128985</v>
      </c>
      <c r="K730" s="275">
        <f t="shared" ref="K730" si="110">J730</f>
        <v>45.433590834128985</v>
      </c>
      <c r="L730" s="275">
        <f t="shared" ref="L730" si="111">+J730-K730*$B$2</f>
        <v>45.433590834128985</v>
      </c>
      <c r="N730" s="334"/>
      <c r="O730" s="332"/>
      <c r="P730" s="360"/>
      <c r="Q730" s="360"/>
    </row>
    <row r="731" spans="2:18" s="8" customFormat="1" ht="16.2" customHeight="1">
      <c r="B731" s="295">
        <v>610252240</v>
      </c>
      <c r="C731" s="307" t="s">
        <v>298</v>
      </c>
      <c r="D731" s="294" t="s">
        <v>1</v>
      </c>
      <c r="E731" s="294" t="s">
        <v>2506</v>
      </c>
      <c r="F731" s="295">
        <v>1</v>
      </c>
      <c r="G731" s="296" t="s">
        <v>7</v>
      </c>
      <c r="H731" s="293">
        <v>5.8</v>
      </c>
      <c r="I731" s="293">
        <f t="shared" si="107"/>
        <v>11.345291269279079</v>
      </c>
      <c r="J731" s="293">
        <v>65.802689361818651</v>
      </c>
      <c r="K731" s="275">
        <f t="shared" si="104"/>
        <v>65.802689361818651</v>
      </c>
      <c r="L731" s="275">
        <f t="shared" si="105"/>
        <v>65.802689361818651</v>
      </c>
      <c r="N731" s="334">
        <v>63.27181669405639</v>
      </c>
      <c r="O731" s="332">
        <f t="shared" si="106"/>
        <v>65.802689361818651</v>
      </c>
      <c r="P731" s="360"/>
      <c r="Q731" s="360"/>
    </row>
    <row r="732" spans="2:18" s="8" customFormat="1" ht="16.2" customHeight="1">
      <c r="B732" s="295">
        <v>610251370</v>
      </c>
      <c r="C732" s="307" t="s">
        <v>298</v>
      </c>
      <c r="D732" s="294" t="s">
        <v>1</v>
      </c>
      <c r="E732" s="294" t="s">
        <v>361</v>
      </c>
      <c r="F732" s="295">
        <v>1</v>
      </c>
      <c r="G732" s="296" t="s">
        <v>7</v>
      </c>
      <c r="H732" s="293">
        <v>5.8</v>
      </c>
      <c r="I732" s="293">
        <f t="shared" si="107"/>
        <v>9.9683666336044539</v>
      </c>
      <c r="J732" s="293">
        <v>57.816526474905828</v>
      </c>
      <c r="K732" s="275">
        <f t="shared" si="104"/>
        <v>57.816526474905828</v>
      </c>
      <c r="L732" s="275">
        <f t="shared" si="105"/>
        <v>57.816526474905828</v>
      </c>
      <c r="N732" s="334">
        <v>55.592813918178678</v>
      </c>
      <c r="O732" s="332">
        <f t="shared" si="106"/>
        <v>57.816526474905828</v>
      </c>
      <c r="P732" s="360"/>
      <c r="Q732" s="360"/>
    </row>
    <row r="733" spans="2:18" s="8" customFormat="1" ht="16.2" customHeight="1">
      <c r="B733" s="289">
        <v>610254360</v>
      </c>
      <c r="C733" s="307" t="s">
        <v>298</v>
      </c>
      <c r="D733" s="294" t="s">
        <v>91</v>
      </c>
      <c r="E733" s="294" t="s">
        <v>2574</v>
      </c>
      <c r="F733" s="295">
        <v>1</v>
      </c>
      <c r="G733" s="293" t="s">
        <v>7</v>
      </c>
      <c r="H733" s="293">
        <v>5.8</v>
      </c>
      <c r="I733" s="293">
        <f t="shared" si="107"/>
        <v>9.2788248722268634</v>
      </c>
      <c r="J733" s="293">
        <v>53.817184258915809</v>
      </c>
      <c r="K733" s="275">
        <f t="shared" si="104"/>
        <v>53.817184258915809</v>
      </c>
      <c r="L733" s="275">
        <f t="shared" si="105"/>
        <v>53.817184258915809</v>
      </c>
      <c r="N733" s="334">
        <v>51.747292556649818</v>
      </c>
      <c r="O733" s="332">
        <f t="shared" si="106"/>
        <v>53.817184258915809</v>
      </c>
      <c r="P733" s="360"/>
      <c r="Q733" s="360"/>
    </row>
    <row r="734" spans="2:18" s="8" customFormat="1" ht="16.2" customHeight="1">
      <c r="B734" s="289">
        <v>610254390</v>
      </c>
      <c r="C734" s="307" t="s">
        <v>298</v>
      </c>
      <c r="D734" s="294" t="s">
        <v>91</v>
      </c>
      <c r="E734" s="294" t="s">
        <v>2503</v>
      </c>
      <c r="F734" s="295">
        <v>1</v>
      </c>
      <c r="G734" s="293" t="s">
        <v>7</v>
      </c>
      <c r="H734" s="293">
        <v>5.8</v>
      </c>
      <c r="I734" s="293">
        <f t="shared" si="107"/>
        <v>9.6973156604495454</v>
      </c>
      <c r="J734" s="293">
        <v>56.244430830607364</v>
      </c>
      <c r="K734" s="275">
        <f t="shared" si="104"/>
        <v>56.244430830607364</v>
      </c>
      <c r="L734" s="275">
        <f t="shared" si="105"/>
        <v>56.244430830607364</v>
      </c>
      <c r="N734" s="334">
        <v>54.08118349096862</v>
      </c>
      <c r="O734" s="332">
        <f t="shared" si="106"/>
        <v>56.244430830607364</v>
      </c>
      <c r="P734" s="360"/>
      <c r="Q734" s="360"/>
    </row>
    <row r="735" spans="2:18" s="8" customFormat="1" ht="16.2" customHeight="1">
      <c r="B735" s="289">
        <v>610254180</v>
      </c>
      <c r="C735" s="307" t="s">
        <v>298</v>
      </c>
      <c r="D735" s="294" t="s">
        <v>80</v>
      </c>
      <c r="E735" s="294" t="s">
        <v>287</v>
      </c>
      <c r="F735" s="295">
        <v>1</v>
      </c>
      <c r="G735" s="293" t="s">
        <v>7</v>
      </c>
      <c r="H735" s="293">
        <v>5.8</v>
      </c>
      <c r="I735" s="293">
        <f t="shared" si="107"/>
        <v>8.5016087564238028</v>
      </c>
      <c r="J735" s="293">
        <v>49.309330787258055</v>
      </c>
      <c r="K735" s="275">
        <f t="shared" si="104"/>
        <v>49.309330787258055</v>
      </c>
      <c r="L735" s="275">
        <f t="shared" si="105"/>
        <v>49.309330787258055</v>
      </c>
      <c r="N735" s="334">
        <v>44.85116668608228</v>
      </c>
      <c r="O735" s="332">
        <f t="shared" si="106"/>
        <v>46.64521335352557</v>
      </c>
      <c r="P735" s="360"/>
      <c r="Q735" s="360"/>
      <c r="R735" s="353"/>
    </row>
    <row r="736" spans="2:18" s="8" customFormat="1" ht="16.2" customHeight="1">
      <c r="B736" s="289">
        <v>610253110</v>
      </c>
      <c r="C736" s="307" t="s">
        <v>298</v>
      </c>
      <c r="D736" s="294" t="s">
        <v>17</v>
      </c>
      <c r="E736" s="294" t="s">
        <v>13</v>
      </c>
      <c r="F736" s="295">
        <v>1</v>
      </c>
      <c r="G736" s="293" t="s">
        <v>7</v>
      </c>
      <c r="H736" s="293">
        <v>5.8</v>
      </c>
      <c r="I736" s="293">
        <f t="shared" si="107"/>
        <v>9.3796046017614838</v>
      </c>
      <c r="J736" s="293">
        <v>54.401706690216599</v>
      </c>
      <c r="K736" s="275">
        <f t="shared" si="104"/>
        <v>54.401706690216599</v>
      </c>
      <c r="L736" s="275">
        <f t="shared" si="105"/>
        <v>54.401706690216599</v>
      </c>
      <c r="N736" s="334">
        <v>52.3093333559775</v>
      </c>
      <c r="O736" s="332">
        <f t="shared" si="106"/>
        <v>54.401706690216599</v>
      </c>
      <c r="P736" s="360"/>
      <c r="Q736" s="360"/>
    </row>
    <row r="737" spans="2:18" s="236" customFormat="1" ht="16.2" customHeight="1">
      <c r="B737" s="289">
        <v>610255410</v>
      </c>
      <c r="C737" s="307" t="s">
        <v>298</v>
      </c>
      <c r="D737" s="294" t="s">
        <v>327</v>
      </c>
      <c r="E737" s="294" t="s">
        <v>2540</v>
      </c>
      <c r="F737" s="295">
        <v>1</v>
      </c>
      <c r="G737" s="293" t="s">
        <v>7</v>
      </c>
      <c r="H737" s="293">
        <v>5.8</v>
      </c>
      <c r="I737" s="293">
        <f t="shared" si="107"/>
        <v>8.9191890065585877</v>
      </c>
      <c r="J737" s="293">
        <v>51.73129623803981</v>
      </c>
      <c r="K737" s="275">
        <f t="shared" si="104"/>
        <v>51.73129623803981</v>
      </c>
      <c r="L737" s="275">
        <f t="shared" si="105"/>
        <v>51.73129623803981</v>
      </c>
      <c r="N737" s="335">
        <v>49.741630998115198</v>
      </c>
      <c r="O737" s="332">
        <f t="shared" si="106"/>
        <v>51.73129623803981</v>
      </c>
      <c r="P737" s="360"/>
      <c r="Q737" s="360"/>
    </row>
    <row r="738" spans="2:18" s="236" customFormat="1" ht="16.2" customHeight="1">
      <c r="B738" s="289">
        <v>610253520</v>
      </c>
      <c r="C738" s="307" t="s">
        <v>298</v>
      </c>
      <c r="D738" s="294" t="s">
        <v>17</v>
      </c>
      <c r="E738" s="294" t="s">
        <v>2767</v>
      </c>
      <c r="F738" s="295">
        <v>1</v>
      </c>
      <c r="G738" s="293" t="s">
        <v>7</v>
      </c>
      <c r="H738" s="293">
        <v>5.8</v>
      </c>
      <c r="I738" s="293">
        <f t="shared" si="107"/>
        <v>8.5456705766879519</v>
      </c>
      <c r="J738" s="293">
        <v>49.564889344790124</v>
      </c>
      <c r="K738" s="275">
        <f t="shared" si="104"/>
        <v>49.564889344790124</v>
      </c>
      <c r="L738" s="275">
        <f t="shared" si="105"/>
        <v>49.564889344790124</v>
      </c>
      <c r="N738" s="335">
        <v>47.65854744691358</v>
      </c>
      <c r="O738" s="332">
        <f t="shared" si="106"/>
        <v>49.564889344790124</v>
      </c>
      <c r="P738" s="360"/>
      <c r="Q738" s="360"/>
    </row>
    <row r="739" spans="2:18" s="236" customFormat="1" ht="16.2" customHeight="1">
      <c r="B739" s="297">
        <v>610255050</v>
      </c>
      <c r="C739" s="307" t="s">
        <v>298</v>
      </c>
      <c r="D739" s="294" t="s">
        <v>327</v>
      </c>
      <c r="E739" s="294" t="s">
        <v>2994</v>
      </c>
      <c r="F739" s="295">
        <v>1</v>
      </c>
      <c r="G739" s="293" t="s">
        <v>7</v>
      </c>
      <c r="H739" s="293">
        <v>5.8</v>
      </c>
      <c r="I739" s="293">
        <f t="shared" si="107"/>
        <v>8.6908137931034481</v>
      </c>
      <c r="J739" s="293">
        <v>50.40672</v>
      </c>
      <c r="K739" s="275">
        <f t="shared" si="104"/>
        <v>50.40672</v>
      </c>
      <c r="L739" s="275">
        <f t="shared" si="105"/>
        <v>50.40672</v>
      </c>
      <c r="N739" s="335">
        <v>48.467999999999996</v>
      </c>
      <c r="O739" s="332">
        <f t="shared" si="106"/>
        <v>50.40672</v>
      </c>
      <c r="P739" s="360"/>
      <c r="Q739" s="360"/>
    </row>
    <row r="740" spans="2:18" s="8" customFormat="1" ht="16.2" customHeight="1">
      <c r="B740" s="295">
        <v>610261000</v>
      </c>
      <c r="C740" s="307" t="s">
        <v>2534</v>
      </c>
      <c r="D740" s="294" t="s">
        <v>4</v>
      </c>
      <c r="E740" s="294" t="s">
        <v>268</v>
      </c>
      <c r="F740" s="295">
        <v>1</v>
      </c>
      <c r="G740" s="296" t="s">
        <v>269</v>
      </c>
      <c r="H740" s="293">
        <v>5.8</v>
      </c>
      <c r="I740" s="293">
        <f t="shared" si="107"/>
        <v>4.4882873582647731</v>
      </c>
      <c r="J740" s="293">
        <v>26.032066677935681</v>
      </c>
      <c r="K740" s="275">
        <f t="shared" si="104"/>
        <v>26.032066677935681</v>
      </c>
      <c r="L740" s="275">
        <f t="shared" si="105"/>
        <v>26.032066677935681</v>
      </c>
      <c r="N740" s="334">
        <v>25.030833344168922</v>
      </c>
      <c r="O740" s="332">
        <f t="shared" si="106"/>
        <v>26.032066677935681</v>
      </c>
      <c r="P740" s="360"/>
      <c r="Q740" s="360"/>
    </row>
    <row r="741" spans="2:18" s="8" customFormat="1" ht="16.2" customHeight="1">
      <c r="B741" s="295">
        <v>610262000</v>
      </c>
      <c r="C741" s="307" t="s">
        <v>299</v>
      </c>
      <c r="D741" s="294" t="s">
        <v>1</v>
      </c>
      <c r="E741" s="294" t="s">
        <v>268</v>
      </c>
      <c r="F741" s="295">
        <v>1</v>
      </c>
      <c r="G741" s="296" t="s">
        <v>269</v>
      </c>
      <c r="H741" s="293">
        <v>5.8</v>
      </c>
      <c r="I741" s="293">
        <f t="shared" si="107"/>
        <v>4.4882873582647731</v>
      </c>
      <c r="J741" s="293">
        <v>26.032066677935681</v>
      </c>
      <c r="K741" s="275">
        <f t="shared" si="104"/>
        <v>26.032066677935681</v>
      </c>
      <c r="L741" s="275">
        <f t="shared" si="105"/>
        <v>26.032066677935681</v>
      </c>
      <c r="N741" s="334">
        <v>25.030833344168922</v>
      </c>
      <c r="O741" s="332">
        <f t="shared" si="106"/>
        <v>26.032066677935681</v>
      </c>
      <c r="P741" s="360"/>
      <c r="Q741" s="360"/>
    </row>
    <row r="742" spans="2:18" s="8" customFormat="1" ht="16.2" customHeight="1">
      <c r="B742" s="295">
        <v>610264010</v>
      </c>
      <c r="C742" s="307" t="s">
        <v>299</v>
      </c>
      <c r="D742" s="294" t="s">
        <v>91</v>
      </c>
      <c r="E742" s="294" t="s">
        <v>2</v>
      </c>
      <c r="F742" s="295">
        <v>1</v>
      </c>
      <c r="G742" s="296" t="s">
        <v>269</v>
      </c>
      <c r="H742" s="293">
        <v>5.8</v>
      </c>
      <c r="I742" s="293">
        <f t="shared" si="107"/>
        <v>7.9598402333307909</v>
      </c>
      <c r="J742" s="293">
        <v>46.167073353318585</v>
      </c>
      <c r="K742" s="275">
        <f t="shared" si="104"/>
        <v>46.167073353318585</v>
      </c>
      <c r="L742" s="275">
        <f t="shared" si="105"/>
        <v>46.167073353318585</v>
      </c>
      <c r="N742" s="334">
        <v>44.39141668588325</v>
      </c>
      <c r="O742" s="332">
        <f t="shared" si="106"/>
        <v>46.167073353318585</v>
      </c>
      <c r="P742" s="360"/>
      <c r="Q742" s="360"/>
    </row>
    <row r="743" spans="2:18" s="8" customFormat="1" ht="16.2" customHeight="1">
      <c r="B743" s="295">
        <v>610263090</v>
      </c>
      <c r="C743" s="307" t="s">
        <v>299</v>
      </c>
      <c r="D743" s="294" t="s">
        <v>17</v>
      </c>
      <c r="E743" s="294" t="s">
        <v>10</v>
      </c>
      <c r="F743" s="295">
        <v>1</v>
      </c>
      <c r="G743" s="296" t="s">
        <v>269</v>
      </c>
      <c r="H743" s="293">
        <v>5.8</v>
      </c>
      <c r="I743" s="293">
        <f t="shared" si="107"/>
        <v>9.2788471304535012</v>
      </c>
      <c r="J743" s="293">
        <v>53.817313356630308</v>
      </c>
      <c r="K743" s="275">
        <f t="shared" si="104"/>
        <v>53.817313356630308</v>
      </c>
      <c r="L743" s="275">
        <f t="shared" si="105"/>
        <v>53.817313356630308</v>
      </c>
      <c r="N743" s="334">
        <v>51.747416689067599</v>
      </c>
      <c r="O743" s="332">
        <f t="shared" si="106"/>
        <v>53.817313356630308</v>
      </c>
      <c r="P743" s="360"/>
      <c r="Q743" s="360"/>
    </row>
    <row r="744" spans="2:18" s="8" customFormat="1" ht="16.2" customHeight="1">
      <c r="B744" s="295">
        <v>610264100</v>
      </c>
      <c r="C744" s="307" t="s">
        <v>299</v>
      </c>
      <c r="D744" s="294" t="s">
        <v>91</v>
      </c>
      <c r="E744" s="294" t="s">
        <v>14</v>
      </c>
      <c r="F744" s="295">
        <v>1</v>
      </c>
      <c r="G744" s="296" t="s">
        <v>269</v>
      </c>
      <c r="H744" s="293">
        <v>5.8</v>
      </c>
      <c r="I744" s="293">
        <f t="shared" si="107"/>
        <v>7.9598402333307909</v>
      </c>
      <c r="J744" s="293">
        <v>46.167073353318585</v>
      </c>
      <c r="K744" s="275">
        <f t="shared" si="104"/>
        <v>46.167073353318585</v>
      </c>
      <c r="L744" s="275">
        <f t="shared" si="105"/>
        <v>46.167073353318585</v>
      </c>
      <c r="N744" s="334">
        <v>44.39141668588325</v>
      </c>
      <c r="O744" s="332">
        <f t="shared" si="106"/>
        <v>46.167073353318585</v>
      </c>
      <c r="P744" s="360"/>
      <c r="Q744" s="360"/>
    </row>
    <row r="745" spans="2:18" s="8" customFormat="1" ht="16.2" customHeight="1">
      <c r="B745" s="295">
        <v>610262140</v>
      </c>
      <c r="C745" s="307" t="s">
        <v>299</v>
      </c>
      <c r="D745" s="294" t="s">
        <v>1</v>
      </c>
      <c r="E745" s="294" t="s">
        <v>0</v>
      </c>
      <c r="F745" s="295">
        <v>1</v>
      </c>
      <c r="G745" s="296" t="s">
        <v>269</v>
      </c>
      <c r="H745" s="293">
        <v>5.8</v>
      </c>
      <c r="I745" s="293">
        <f t="shared" si="107"/>
        <v>9.2788471304535012</v>
      </c>
      <c r="J745" s="293">
        <v>53.817313356630308</v>
      </c>
      <c r="K745" s="275">
        <f t="shared" si="104"/>
        <v>53.817313356630308</v>
      </c>
      <c r="L745" s="275">
        <f t="shared" si="105"/>
        <v>53.817313356630308</v>
      </c>
      <c r="N745" s="334">
        <v>51.747416689067599</v>
      </c>
      <c r="O745" s="332">
        <f t="shared" si="106"/>
        <v>53.817313356630308</v>
      </c>
      <c r="P745" s="360"/>
      <c r="Q745" s="360"/>
    </row>
    <row r="746" spans="2:18" s="8" customFormat="1" ht="16.2" customHeight="1">
      <c r="B746" s="295">
        <v>610265280</v>
      </c>
      <c r="C746" s="307" t="s">
        <v>299</v>
      </c>
      <c r="D746" s="294" t="s">
        <v>327</v>
      </c>
      <c r="E746" s="294" t="s">
        <v>244</v>
      </c>
      <c r="F746" s="295">
        <v>1</v>
      </c>
      <c r="G746" s="296" t="s">
        <v>269</v>
      </c>
      <c r="H746" s="293">
        <v>5.8</v>
      </c>
      <c r="I746" s="293">
        <f t="shared" si="107"/>
        <v>8.4055912863973159</v>
      </c>
      <c r="J746" s="293">
        <v>48.752429461104427</v>
      </c>
      <c r="K746" s="275">
        <f t="shared" si="104"/>
        <v>48.752429461104427</v>
      </c>
      <c r="L746" s="275">
        <f t="shared" si="105"/>
        <v>48.752429461104427</v>
      </c>
      <c r="N746" s="334">
        <v>46.877336020292717</v>
      </c>
      <c r="O746" s="332">
        <f t="shared" si="106"/>
        <v>48.752429461104427</v>
      </c>
      <c r="P746" s="360"/>
      <c r="Q746" s="360"/>
    </row>
    <row r="747" spans="2:18" s="8" customFormat="1" ht="16.2" customHeight="1">
      <c r="B747" s="343">
        <v>610265070</v>
      </c>
      <c r="C747" s="344" t="s">
        <v>299</v>
      </c>
      <c r="D747" s="343" t="s">
        <v>327</v>
      </c>
      <c r="E747" s="342" t="s">
        <v>2539</v>
      </c>
      <c r="F747" s="341">
        <v>1</v>
      </c>
      <c r="G747" s="339" t="s">
        <v>7</v>
      </c>
      <c r="H747" s="339">
        <v>5.8</v>
      </c>
      <c r="I747" s="293">
        <f t="shared" si="107"/>
        <v>7.7094301560269267</v>
      </c>
      <c r="J747" s="355">
        <v>44.714694904956175</v>
      </c>
      <c r="K747" s="275">
        <f t="shared" ref="K747" si="112">J747</f>
        <v>44.714694904956175</v>
      </c>
      <c r="L747" s="275">
        <f t="shared" ref="L747" si="113">+J747-K747*$B$2</f>
        <v>44.714694904956175</v>
      </c>
      <c r="N747" s="334"/>
      <c r="O747" s="332"/>
      <c r="P747" s="360"/>
      <c r="Q747" s="360"/>
    </row>
    <row r="748" spans="2:18" s="8" customFormat="1" ht="16.2" customHeight="1">
      <c r="B748" s="295">
        <v>610262240</v>
      </c>
      <c r="C748" s="307" t="s">
        <v>299</v>
      </c>
      <c r="D748" s="294" t="s">
        <v>1</v>
      </c>
      <c r="E748" s="294" t="s">
        <v>2506</v>
      </c>
      <c r="F748" s="295">
        <v>1</v>
      </c>
      <c r="G748" s="296" t="s">
        <v>7</v>
      </c>
      <c r="H748" s="293">
        <v>5.8</v>
      </c>
      <c r="I748" s="293">
        <f t="shared" si="107"/>
        <v>11.224382303709499</v>
      </c>
      <c r="J748" s="293">
        <v>65.10141736151509</v>
      </c>
      <c r="K748" s="275">
        <f t="shared" si="104"/>
        <v>65.10141736151509</v>
      </c>
      <c r="L748" s="275">
        <f t="shared" si="105"/>
        <v>65.10141736151509</v>
      </c>
      <c r="N748" s="334">
        <v>62.597516693764511</v>
      </c>
      <c r="O748" s="332">
        <f t="shared" si="106"/>
        <v>65.10141736151509</v>
      </c>
      <c r="P748" s="360"/>
      <c r="Q748" s="360"/>
    </row>
    <row r="749" spans="2:18" s="8" customFormat="1" ht="16.2" customHeight="1">
      <c r="B749" s="295">
        <v>610261370</v>
      </c>
      <c r="C749" s="307" t="s">
        <v>2720</v>
      </c>
      <c r="D749" s="294" t="s">
        <v>1</v>
      </c>
      <c r="E749" s="294" t="s">
        <v>361</v>
      </c>
      <c r="F749" s="295">
        <v>1</v>
      </c>
      <c r="G749" s="296" t="s">
        <v>7</v>
      </c>
      <c r="H749" s="293">
        <v>5.8</v>
      </c>
      <c r="I749" s="293">
        <f t="shared" si="107"/>
        <v>9.8870784196772767</v>
      </c>
      <c r="J749" s="293">
        <v>57.345054834128199</v>
      </c>
      <c r="K749" s="275">
        <f t="shared" si="104"/>
        <v>57.345054834128199</v>
      </c>
      <c r="L749" s="275">
        <f t="shared" si="105"/>
        <v>57.345054834128199</v>
      </c>
      <c r="N749" s="334">
        <v>55.139475802046341</v>
      </c>
      <c r="O749" s="332">
        <f t="shared" si="106"/>
        <v>57.345054834128199</v>
      </c>
      <c r="P749" s="360"/>
      <c r="Q749" s="360"/>
    </row>
    <row r="750" spans="2:18" s="8" customFormat="1" ht="16.2" customHeight="1">
      <c r="B750" s="295">
        <v>610264360</v>
      </c>
      <c r="C750" s="307" t="s">
        <v>299</v>
      </c>
      <c r="D750" s="294" t="s">
        <v>91</v>
      </c>
      <c r="E750" s="294" t="s">
        <v>2574</v>
      </c>
      <c r="F750" s="295">
        <v>1</v>
      </c>
      <c r="G750" s="296" t="s">
        <v>7</v>
      </c>
      <c r="H750" s="293">
        <v>5.8</v>
      </c>
      <c r="I750" s="293">
        <f t="shared" si="107"/>
        <v>8.7311177759227458</v>
      </c>
      <c r="J750" s="293">
        <v>50.640483100351929</v>
      </c>
      <c r="K750" s="275">
        <f t="shared" si="104"/>
        <v>50.640483100351929</v>
      </c>
      <c r="L750" s="275">
        <f t="shared" si="105"/>
        <v>50.640483100351929</v>
      </c>
      <c r="N750" s="334">
        <v>48.69277221187685</v>
      </c>
      <c r="O750" s="332">
        <f t="shared" si="106"/>
        <v>50.640483100351929</v>
      </c>
      <c r="P750" s="360"/>
      <c r="Q750" s="360"/>
    </row>
    <row r="751" spans="2:18" s="8" customFormat="1" ht="16.2" customHeight="1">
      <c r="B751" s="289">
        <v>610264390</v>
      </c>
      <c r="C751" s="307" t="s">
        <v>299</v>
      </c>
      <c r="D751" s="294" t="s">
        <v>91</v>
      </c>
      <c r="E751" s="294" t="s">
        <v>2503</v>
      </c>
      <c r="F751" s="295">
        <v>1</v>
      </c>
      <c r="G751" s="293" t="s">
        <v>7</v>
      </c>
      <c r="H751" s="293">
        <v>5.8</v>
      </c>
      <c r="I751" s="293">
        <f t="shared" si="107"/>
        <v>9.1667218723406219</v>
      </c>
      <c r="J751" s="293">
        <v>53.166986859575609</v>
      </c>
      <c r="K751" s="275">
        <f t="shared" si="104"/>
        <v>53.166986859575609</v>
      </c>
      <c r="L751" s="275">
        <f t="shared" si="105"/>
        <v>53.166986859575609</v>
      </c>
      <c r="N751" s="334">
        <v>51.122102749591932</v>
      </c>
      <c r="O751" s="332">
        <f t="shared" si="106"/>
        <v>53.166986859575609</v>
      </c>
      <c r="P751" s="360"/>
      <c r="Q751" s="360"/>
    </row>
    <row r="752" spans="2:18" s="8" customFormat="1" ht="16.2" customHeight="1">
      <c r="B752" s="289">
        <v>610264180</v>
      </c>
      <c r="C752" s="307" t="s">
        <v>299</v>
      </c>
      <c r="D752" s="294" t="s">
        <v>80</v>
      </c>
      <c r="E752" s="294" t="s">
        <v>287</v>
      </c>
      <c r="F752" s="295">
        <v>1</v>
      </c>
      <c r="G752" s="293" t="s">
        <v>7</v>
      </c>
      <c r="H752" s="293">
        <v>5.8</v>
      </c>
      <c r="I752" s="293">
        <f t="shared" si="107"/>
        <v>7.9734308264668128</v>
      </c>
      <c r="J752" s="293">
        <v>46.245898793507514</v>
      </c>
      <c r="K752" s="275">
        <f t="shared" si="104"/>
        <v>46.245898793507514</v>
      </c>
      <c r="L752" s="275">
        <f t="shared" si="105"/>
        <v>46.245898793507514</v>
      </c>
      <c r="N752" s="334">
        <v>44.39141668588325</v>
      </c>
      <c r="O752" s="332">
        <f t="shared" si="106"/>
        <v>46.167073353318585</v>
      </c>
      <c r="P752" s="360"/>
      <c r="Q752" s="360"/>
      <c r="R752" s="353"/>
    </row>
    <row r="753" spans="2:18" s="8" customFormat="1" ht="16.2" customHeight="1">
      <c r="B753" s="289">
        <v>610263110</v>
      </c>
      <c r="C753" s="307" t="s">
        <v>299</v>
      </c>
      <c r="D753" s="294" t="s">
        <v>17</v>
      </c>
      <c r="E753" s="294" t="s">
        <v>13</v>
      </c>
      <c r="F753" s="295">
        <v>1</v>
      </c>
      <c r="G753" s="293" t="s">
        <v>7</v>
      </c>
      <c r="H753" s="293">
        <v>5.8</v>
      </c>
      <c r="I753" s="293">
        <f t="shared" si="107"/>
        <v>9.2788471304535012</v>
      </c>
      <c r="J753" s="293">
        <v>53.817313356630308</v>
      </c>
      <c r="K753" s="275">
        <f t="shared" si="104"/>
        <v>53.817313356630308</v>
      </c>
      <c r="L753" s="275">
        <f t="shared" si="105"/>
        <v>53.817313356630308</v>
      </c>
      <c r="N753" s="334">
        <v>51.747416689067599</v>
      </c>
      <c r="O753" s="332">
        <f t="shared" si="106"/>
        <v>53.817313356630308</v>
      </c>
      <c r="P753" s="360"/>
      <c r="Q753" s="360"/>
    </row>
    <row r="754" spans="2:18" s="8" customFormat="1" ht="16.2" customHeight="1">
      <c r="B754" s="289">
        <v>610265410</v>
      </c>
      <c r="C754" s="307" t="s">
        <v>299</v>
      </c>
      <c r="D754" s="294" t="s">
        <v>327</v>
      </c>
      <c r="E754" s="294" t="s">
        <v>2540</v>
      </c>
      <c r="F754" s="295">
        <v>1</v>
      </c>
      <c r="G754" s="293" t="s">
        <v>7</v>
      </c>
      <c r="H754" s="293">
        <v>5.8</v>
      </c>
      <c r="I754" s="293">
        <f t="shared" si="107"/>
        <v>8.740562693407476</v>
      </c>
      <c r="J754" s="293">
        <v>50.69526362176336</v>
      </c>
      <c r="K754" s="275">
        <f t="shared" si="104"/>
        <v>50.69526362176336</v>
      </c>
      <c r="L754" s="275">
        <f t="shared" si="105"/>
        <v>50.69526362176336</v>
      </c>
      <c r="N754" s="334">
        <v>48.745445790157078</v>
      </c>
      <c r="O754" s="332">
        <f t="shared" si="106"/>
        <v>50.69526362176336</v>
      </c>
      <c r="P754" s="360"/>
      <c r="Q754" s="360"/>
    </row>
    <row r="755" spans="2:18" s="8" customFormat="1" ht="16.2" customHeight="1">
      <c r="B755" s="289">
        <v>610263520</v>
      </c>
      <c r="C755" s="307" t="s">
        <v>299</v>
      </c>
      <c r="D755" s="294" t="s">
        <v>17</v>
      </c>
      <c r="E755" s="294" t="s">
        <v>2767</v>
      </c>
      <c r="F755" s="295">
        <v>1</v>
      </c>
      <c r="G755" s="293" t="s">
        <v>7</v>
      </c>
      <c r="H755" s="293">
        <v>5.8</v>
      </c>
      <c r="I755" s="293">
        <f t="shared" si="107"/>
        <v>8.0460554391485744</v>
      </c>
      <c r="J755" s="293">
        <v>46.667121547061733</v>
      </c>
      <c r="K755" s="275">
        <f t="shared" si="104"/>
        <v>46.667121547061733</v>
      </c>
      <c r="L755" s="275">
        <f t="shared" si="105"/>
        <v>46.667121547061733</v>
      </c>
      <c r="N755" s="334">
        <v>44.872232256790127</v>
      </c>
      <c r="O755" s="332">
        <f t="shared" si="106"/>
        <v>46.667121547061733</v>
      </c>
      <c r="P755" s="360"/>
      <c r="Q755" s="360"/>
    </row>
    <row r="756" spans="2:18" s="8" customFormat="1" ht="16.2" customHeight="1">
      <c r="B756" s="297">
        <v>610265050</v>
      </c>
      <c r="C756" s="307" t="s">
        <v>299</v>
      </c>
      <c r="D756" s="294" t="s">
        <v>327</v>
      </c>
      <c r="E756" s="294" t="s">
        <v>2994</v>
      </c>
      <c r="F756" s="295">
        <v>1</v>
      </c>
      <c r="G756" s="293" t="s">
        <v>7</v>
      </c>
      <c r="H756" s="293">
        <v>5.8</v>
      </c>
      <c r="I756" s="293">
        <f t="shared" si="107"/>
        <v>8.4159310344827603</v>
      </c>
      <c r="J756" s="293">
        <v>48.812400000000004</v>
      </c>
      <c r="K756" s="275">
        <f t="shared" si="104"/>
        <v>48.812400000000004</v>
      </c>
      <c r="L756" s="275">
        <f t="shared" si="105"/>
        <v>48.812400000000004</v>
      </c>
      <c r="N756" s="334">
        <v>46.935000000000002</v>
      </c>
      <c r="O756" s="332">
        <f t="shared" si="106"/>
        <v>48.812400000000004</v>
      </c>
      <c r="P756" s="360"/>
      <c r="Q756" s="360"/>
    </row>
    <row r="757" spans="2:18" s="8" customFormat="1" ht="16.2" customHeight="1">
      <c r="B757" s="289">
        <v>612301000</v>
      </c>
      <c r="C757" s="307" t="s">
        <v>90</v>
      </c>
      <c r="D757" s="294" t="s">
        <v>4</v>
      </c>
      <c r="E757" s="294" t="s">
        <v>4</v>
      </c>
      <c r="F757" s="295">
        <v>1</v>
      </c>
      <c r="G757" s="293" t="s">
        <v>7</v>
      </c>
      <c r="H757" s="293">
        <v>5.8</v>
      </c>
      <c r="I757" s="293">
        <f t="shared" si="107"/>
        <v>3.8562632200601414</v>
      </c>
      <c r="J757" s="293">
        <v>22.36632667634882</v>
      </c>
      <c r="K757" s="275">
        <f t="shared" si="104"/>
        <v>22.36632667634882</v>
      </c>
      <c r="L757" s="275">
        <f t="shared" si="105"/>
        <v>22.36632667634882</v>
      </c>
      <c r="N757" s="334">
        <v>21.506083342643095</v>
      </c>
      <c r="O757" s="332">
        <f t="shared" si="106"/>
        <v>22.36632667634882</v>
      </c>
      <c r="P757" s="360"/>
      <c r="Q757" s="360"/>
    </row>
    <row r="758" spans="2:18" s="8" customFormat="1" ht="16.2" customHeight="1">
      <c r="B758" s="295">
        <v>612302000</v>
      </c>
      <c r="C758" s="307" t="s">
        <v>90</v>
      </c>
      <c r="D758" s="294" t="s">
        <v>1</v>
      </c>
      <c r="E758" s="294" t="s">
        <v>1</v>
      </c>
      <c r="F758" s="295">
        <v>1</v>
      </c>
      <c r="G758" s="296" t="s">
        <v>7</v>
      </c>
      <c r="H758" s="293">
        <v>5.8</v>
      </c>
      <c r="I758" s="293">
        <f t="shared" si="107"/>
        <v>4.0394586224382971</v>
      </c>
      <c r="J758" s="293">
        <v>23.42886001014212</v>
      </c>
      <c r="K758" s="275">
        <f t="shared" si="104"/>
        <v>23.42886001014212</v>
      </c>
      <c r="L758" s="275">
        <f t="shared" si="105"/>
        <v>23.42886001014212</v>
      </c>
      <c r="N758" s="334">
        <v>22.527750009752037</v>
      </c>
      <c r="O758" s="332">
        <f t="shared" si="106"/>
        <v>23.42886001014212</v>
      </c>
      <c r="P758" s="360"/>
      <c r="Q758" s="360"/>
    </row>
    <row r="759" spans="2:18" s="8" customFormat="1" ht="16.2" customHeight="1">
      <c r="B759" s="295">
        <v>612304010</v>
      </c>
      <c r="C759" s="307" t="s">
        <v>90</v>
      </c>
      <c r="D759" s="294" t="s">
        <v>80</v>
      </c>
      <c r="E759" s="294" t="s">
        <v>2</v>
      </c>
      <c r="F759" s="295">
        <v>1</v>
      </c>
      <c r="G759" s="296" t="s">
        <v>7</v>
      </c>
      <c r="H759" s="293">
        <v>5.8</v>
      </c>
      <c r="I759" s="293">
        <f t="shared" si="107"/>
        <v>7.4285735664341432</v>
      </c>
      <c r="J759" s="293">
        <v>43.085726685318029</v>
      </c>
      <c r="K759" s="275">
        <f t="shared" si="104"/>
        <v>43.085726685318029</v>
      </c>
      <c r="L759" s="275">
        <f t="shared" si="105"/>
        <v>43.085726685318029</v>
      </c>
      <c r="N759" s="334">
        <v>41.428583351267335</v>
      </c>
      <c r="O759" s="332">
        <f t="shared" si="106"/>
        <v>43.085726685318029</v>
      </c>
      <c r="P759" s="360"/>
      <c r="Q759" s="360"/>
    </row>
    <row r="760" spans="2:18" s="8" customFormat="1" ht="16.2" customHeight="1">
      <c r="B760" s="295">
        <v>612303090</v>
      </c>
      <c r="C760" s="307" t="s">
        <v>90</v>
      </c>
      <c r="D760" s="294" t="s">
        <v>17</v>
      </c>
      <c r="E760" s="294" t="s">
        <v>10</v>
      </c>
      <c r="F760" s="295">
        <v>1</v>
      </c>
      <c r="G760" s="296" t="s">
        <v>7</v>
      </c>
      <c r="H760" s="293">
        <v>5.8</v>
      </c>
      <c r="I760" s="293">
        <f t="shared" si="107"/>
        <v>5.9446908071710975</v>
      </c>
      <c r="J760" s="293">
        <v>34.479206681592366</v>
      </c>
      <c r="K760" s="275">
        <f t="shared" si="104"/>
        <v>34.479206681592366</v>
      </c>
      <c r="L760" s="275">
        <f t="shared" si="105"/>
        <v>34.479206681592366</v>
      </c>
      <c r="N760" s="334">
        <v>33.153083347684969</v>
      </c>
      <c r="O760" s="332">
        <f t="shared" si="106"/>
        <v>34.479206681592366</v>
      </c>
      <c r="P760" s="360"/>
      <c r="Q760" s="360"/>
    </row>
    <row r="761" spans="2:18" s="8" customFormat="1" ht="16.2" customHeight="1">
      <c r="B761" s="295">
        <v>612304100</v>
      </c>
      <c r="C761" s="307" t="s">
        <v>90</v>
      </c>
      <c r="D761" s="294" t="s">
        <v>80</v>
      </c>
      <c r="E761" s="294" t="s">
        <v>14</v>
      </c>
      <c r="F761" s="295">
        <v>1</v>
      </c>
      <c r="G761" s="296" t="s">
        <v>7</v>
      </c>
      <c r="H761" s="293">
        <v>5.8</v>
      </c>
      <c r="I761" s="293">
        <f t="shared" si="107"/>
        <v>7.4285735664341432</v>
      </c>
      <c r="J761" s="293">
        <v>43.085726685318029</v>
      </c>
      <c r="K761" s="275">
        <f t="shared" si="104"/>
        <v>43.085726685318029</v>
      </c>
      <c r="L761" s="275">
        <f t="shared" si="105"/>
        <v>43.085726685318029</v>
      </c>
      <c r="N761" s="334">
        <v>41.428583351267335</v>
      </c>
      <c r="O761" s="332">
        <f t="shared" si="106"/>
        <v>43.085726685318029</v>
      </c>
      <c r="P761" s="360"/>
      <c r="Q761" s="360"/>
    </row>
    <row r="762" spans="2:18" s="8" customFormat="1" ht="16.2" customHeight="1">
      <c r="B762" s="295">
        <v>612302140</v>
      </c>
      <c r="C762" s="307" t="s">
        <v>90</v>
      </c>
      <c r="D762" s="294" t="s">
        <v>1</v>
      </c>
      <c r="E762" s="294" t="s">
        <v>0</v>
      </c>
      <c r="F762" s="295">
        <v>1</v>
      </c>
      <c r="G762" s="296" t="s">
        <v>7</v>
      </c>
      <c r="H762" s="293">
        <v>5.8</v>
      </c>
      <c r="I762" s="293">
        <f t="shared" si="107"/>
        <v>6.237803450976144</v>
      </c>
      <c r="J762" s="293">
        <v>36.179260015661633</v>
      </c>
      <c r="K762" s="275">
        <f t="shared" si="104"/>
        <v>36.179260015661633</v>
      </c>
      <c r="L762" s="275">
        <f t="shared" si="105"/>
        <v>36.179260015661633</v>
      </c>
      <c r="N762" s="334">
        <v>34.78775001505926</v>
      </c>
      <c r="O762" s="332">
        <f t="shared" si="106"/>
        <v>36.179260015661633</v>
      </c>
      <c r="P762" s="360"/>
      <c r="Q762" s="360"/>
    </row>
    <row r="763" spans="2:18" s="8" customFormat="1" ht="16.2" customHeight="1">
      <c r="B763" s="295">
        <v>612301370</v>
      </c>
      <c r="C763" s="307" t="s">
        <v>90</v>
      </c>
      <c r="D763" s="294" t="s">
        <v>1</v>
      </c>
      <c r="E763" s="294" t="s">
        <v>361</v>
      </c>
      <c r="F763" s="295">
        <v>1</v>
      </c>
      <c r="G763" s="296" t="s">
        <v>7</v>
      </c>
      <c r="H763" s="293">
        <v>5.8</v>
      </c>
      <c r="I763" s="293">
        <f t="shared" si="107"/>
        <v>9.8870784196772767</v>
      </c>
      <c r="J763" s="293">
        <v>57.345054834128199</v>
      </c>
      <c r="K763" s="275">
        <f t="shared" si="104"/>
        <v>57.345054834128199</v>
      </c>
      <c r="L763" s="275">
        <f t="shared" si="105"/>
        <v>57.345054834128199</v>
      </c>
      <c r="N763" s="334">
        <v>55.139475802046341</v>
      </c>
      <c r="O763" s="332">
        <f t="shared" si="106"/>
        <v>57.345054834128199</v>
      </c>
      <c r="P763" s="360"/>
      <c r="Q763" s="360"/>
    </row>
    <row r="764" spans="2:18" s="8" customFormat="1" ht="16.2" customHeight="1">
      <c r="B764" s="295">
        <v>612304360</v>
      </c>
      <c r="C764" s="307" t="s">
        <v>90</v>
      </c>
      <c r="D764" s="294" t="s">
        <v>91</v>
      </c>
      <c r="E764" s="294" t="s">
        <v>2574</v>
      </c>
      <c r="F764" s="295">
        <v>1</v>
      </c>
      <c r="G764" s="296" t="s">
        <v>7</v>
      </c>
      <c r="H764" s="293">
        <v>5.8</v>
      </c>
      <c r="I764" s="293">
        <f t="shared" si="107"/>
        <v>9.8870784196772767</v>
      </c>
      <c r="J764" s="293">
        <v>57.345054834128199</v>
      </c>
      <c r="K764" s="275">
        <f t="shared" si="104"/>
        <v>57.345054834128199</v>
      </c>
      <c r="L764" s="275">
        <f t="shared" si="105"/>
        <v>57.345054834128199</v>
      </c>
      <c r="N764" s="334">
        <v>55.139475802046341</v>
      </c>
      <c r="O764" s="332">
        <f t="shared" si="106"/>
        <v>57.345054834128199</v>
      </c>
      <c r="P764" s="360"/>
      <c r="Q764" s="360"/>
    </row>
    <row r="765" spans="2:18" s="8" customFormat="1" ht="16.2" customHeight="1">
      <c r="B765" s="295">
        <v>612304390</v>
      </c>
      <c r="C765" s="307" t="s">
        <v>90</v>
      </c>
      <c r="D765" s="294" t="s">
        <v>91</v>
      </c>
      <c r="E765" s="294" t="s">
        <v>2503</v>
      </c>
      <c r="F765" s="295">
        <v>1</v>
      </c>
      <c r="G765" s="296" t="s">
        <v>7</v>
      </c>
      <c r="H765" s="293">
        <v>5.8</v>
      </c>
      <c r="I765" s="293">
        <f t="shared" si="107"/>
        <v>9.8870784196772767</v>
      </c>
      <c r="J765" s="293">
        <v>57.345054834128199</v>
      </c>
      <c r="K765" s="275">
        <f t="shared" si="104"/>
        <v>57.345054834128199</v>
      </c>
      <c r="L765" s="275">
        <f t="shared" si="105"/>
        <v>57.345054834128199</v>
      </c>
      <c r="N765" s="334">
        <v>55.139475802046341</v>
      </c>
      <c r="O765" s="332">
        <f t="shared" si="106"/>
        <v>57.345054834128199</v>
      </c>
      <c r="P765" s="360"/>
      <c r="Q765" s="360"/>
    </row>
    <row r="766" spans="2:18" s="8" customFormat="1" ht="16.2" customHeight="1">
      <c r="B766" s="295">
        <v>612302240</v>
      </c>
      <c r="C766" s="307" t="s">
        <v>90</v>
      </c>
      <c r="D766" s="294" t="s">
        <v>1</v>
      </c>
      <c r="E766" s="294" t="s">
        <v>2506</v>
      </c>
      <c r="F766" s="295">
        <v>1</v>
      </c>
      <c r="G766" s="296" t="s">
        <v>7</v>
      </c>
      <c r="H766" s="293">
        <v>5.8</v>
      </c>
      <c r="I766" s="293">
        <f t="shared" si="107"/>
        <v>7.5568103480988533</v>
      </c>
      <c r="J766" s="293">
        <v>43.829500018973349</v>
      </c>
      <c r="K766" s="275">
        <f t="shared" si="104"/>
        <v>43.829500018973349</v>
      </c>
      <c r="L766" s="275">
        <f t="shared" si="105"/>
        <v>43.829500018973349</v>
      </c>
      <c r="N766" s="334">
        <v>42.143750018243601</v>
      </c>
      <c r="O766" s="332">
        <f t="shared" si="106"/>
        <v>43.829500018973349</v>
      </c>
      <c r="P766" s="360"/>
      <c r="Q766" s="360"/>
    </row>
    <row r="767" spans="2:18" s="8" customFormat="1" ht="16.2" customHeight="1">
      <c r="B767" s="289">
        <v>612304180</v>
      </c>
      <c r="C767" s="307" t="s">
        <v>90</v>
      </c>
      <c r="D767" s="294" t="s">
        <v>80</v>
      </c>
      <c r="E767" s="294" t="s">
        <v>287</v>
      </c>
      <c r="F767" s="295">
        <v>1</v>
      </c>
      <c r="G767" s="293" t="s">
        <v>7</v>
      </c>
      <c r="H767" s="293">
        <v>5.8</v>
      </c>
      <c r="I767" s="293">
        <f t="shared" si="107"/>
        <v>7.9734308264668128</v>
      </c>
      <c r="J767" s="293">
        <v>46.245898793507514</v>
      </c>
      <c r="K767" s="275">
        <f t="shared" si="104"/>
        <v>46.245898793507514</v>
      </c>
      <c r="L767" s="275">
        <f t="shared" si="105"/>
        <v>46.245898793507514</v>
      </c>
      <c r="N767" s="334">
        <v>41.428583351267335</v>
      </c>
      <c r="O767" s="332">
        <f t="shared" si="106"/>
        <v>43.085726685318029</v>
      </c>
      <c r="P767" s="360"/>
      <c r="Q767" s="360"/>
      <c r="R767" s="353"/>
    </row>
    <row r="768" spans="2:18" s="8" customFormat="1" ht="16.2" customHeight="1">
      <c r="B768" s="289" t="s">
        <v>2561</v>
      </c>
      <c r="C768" s="307" t="s">
        <v>90</v>
      </c>
      <c r="D768" s="294" t="s">
        <v>327</v>
      </c>
      <c r="E768" s="294" t="s">
        <v>2540</v>
      </c>
      <c r="F768" s="295">
        <v>1</v>
      </c>
      <c r="G768" s="293" t="s">
        <v>7</v>
      </c>
      <c r="H768" s="293">
        <v>5.8</v>
      </c>
      <c r="I768" s="293" t="e">
        <f t="shared" si="107"/>
        <v>#N/A</v>
      </c>
      <c r="J768" s="293" t="e">
        <v>#N/A</v>
      </c>
      <c r="K768" s="275" t="e">
        <f t="shared" si="104"/>
        <v>#N/A</v>
      </c>
      <c r="L768" s="275" t="e">
        <f t="shared" si="105"/>
        <v>#N/A</v>
      </c>
      <c r="N768" s="334" t="e">
        <v>#N/A</v>
      </c>
      <c r="O768" s="332" t="e">
        <f t="shared" si="106"/>
        <v>#N/A</v>
      </c>
      <c r="P768" s="360"/>
      <c r="Q768" s="360"/>
    </row>
    <row r="769" spans="2:18" s="8" customFormat="1" ht="16.2" customHeight="1">
      <c r="B769" s="343" t="s">
        <v>3143</v>
      </c>
      <c r="C769" s="307" t="s">
        <v>90</v>
      </c>
      <c r="D769" s="343"/>
      <c r="E769" s="342" t="s">
        <v>2539</v>
      </c>
      <c r="F769" s="341">
        <v>1</v>
      </c>
      <c r="G769" s="339" t="s">
        <v>7</v>
      </c>
      <c r="H769" s="339">
        <v>5.8</v>
      </c>
      <c r="I769" s="293" t="e">
        <f t="shared" si="107"/>
        <v>#N/A</v>
      </c>
      <c r="J769" s="355" t="e">
        <v>#N/A</v>
      </c>
      <c r="K769" s="275" t="e">
        <f t="shared" ref="K769" si="114">J769</f>
        <v>#N/A</v>
      </c>
      <c r="L769" s="275" t="e">
        <f t="shared" ref="L769" si="115">+J769-K769*$B$2</f>
        <v>#N/A</v>
      </c>
      <c r="N769" s="334"/>
      <c r="O769" s="332"/>
      <c r="P769" s="360"/>
      <c r="Q769" s="360"/>
    </row>
    <row r="770" spans="2:18" s="8" customFormat="1" ht="16.2" customHeight="1">
      <c r="B770" s="289">
        <v>112211000</v>
      </c>
      <c r="C770" s="307" t="s">
        <v>76</v>
      </c>
      <c r="D770" s="294" t="s">
        <v>4</v>
      </c>
      <c r="E770" s="294" t="s">
        <v>4</v>
      </c>
      <c r="F770" s="295">
        <v>1</v>
      </c>
      <c r="G770" s="293" t="s">
        <v>7</v>
      </c>
      <c r="H770" s="293">
        <v>5.8</v>
      </c>
      <c r="I770" s="293">
        <f t="shared" si="107"/>
        <v>4.8180390825454502</v>
      </c>
      <c r="J770" s="293">
        <v>27.944626678763612</v>
      </c>
      <c r="K770" s="275">
        <f t="shared" ref="K770:K832" si="116">J770</f>
        <v>27.944626678763612</v>
      </c>
      <c r="L770" s="275">
        <f t="shared" ref="L770:L832" si="117">+J770-K770*$B$2</f>
        <v>27.944626678763612</v>
      </c>
      <c r="N770" s="334">
        <v>26.869833344965009</v>
      </c>
      <c r="O770" s="332">
        <f t="shared" si="106"/>
        <v>27.944626678763612</v>
      </c>
      <c r="P770" s="360"/>
      <c r="Q770" s="360"/>
    </row>
    <row r="771" spans="2:18" s="8" customFormat="1" ht="16.2" customHeight="1">
      <c r="B771" s="289">
        <v>112212000</v>
      </c>
      <c r="C771" s="307" t="s">
        <v>76</v>
      </c>
      <c r="D771" s="294" t="s">
        <v>1</v>
      </c>
      <c r="E771" s="294" t="s">
        <v>1</v>
      </c>
      <c r="F771" s="295">
        <v>1</v>
      </c>
      <c r="G771" s="293" t="s">
        <v>7</v>
      </c>
      <c r="H771" s="293">
        <v>5.8</v>
      </c>
      <c r="I771" s="293">
        <f t="shared" si="107"/>
        <v>4.8180390825454502</v>
      </c>
      <c r="J771" s="293">
        <v>27.944626678763612</v>
      </c>
      <c r="K771" s="275">
        <f t="shared" si="116"/>
        <v>27.944626678763612</v>
      </c>
      <c r="L771" s="275">
        <f t="shared" si="117"/>
        <v>27.944626678763612</v>
      </c>
      <c r="N771" s="334">
        <v>26.869833344965009</v>
      </c>
      <c r="O771" s="332">
        <f t="shared" ref="O771:O833" si="118">N771*1.04</f>
        <v>27.944626678763612</v>
      </c>
      <c r="P771" s="360"/>
      <c r="Q771" s="360"/>
    </row>
    <row r="772" spans="2:18" s="8" customFormat="1" ht="16.2" customHeight="1">
      <c r="B772" s="289">
        <v>112214010</v>
      </c>
      <c r="C772" s="307" t="s">
        <v>76</v>
      </c>
      <c r="D772" s="294" t="s">
        <v>80</v>
      </c>
      <c r="E772" s="294" t="s">
        <v>2</v>
      </c>
      <c r="F772" s="295">
        <v>1</v>
      </c>
      <c r="G772" s="293" t="s">
        <v>7</v>
      </c>
      <c r="H772" s="293">
        <v>5.8</v>
      </c>
      <c r="I772" s="293">
        <f t="shared" si="107"/>
        <v>7.373614945720699</v>
      </c>
      <c r="J772" s="293">
        <v>42.766966685180051</v>
      </c>
      <c r="K772" s="275">
        <f t="shared" si="116"/>
        <v>42.766966685180051</v>
      </c>
      <c r="L772" s="275">
        <f t="shared" si="117"/>
        <v>42.766966685180051</v>
      </c>
      <c r="N772" s="334">
        <v>41.122083351134663</v>
      </c>
      <c r="O772" s="332">
        <f t="shared" si="118"/>
        <v>42.766966685180051</v>
      </c>
      <c r="P772" s="360"/>
      <c r="Q772" s="360"/>
    </row>
    <row r="773" spans="2:18" s="8" customFormat="1" ht="16.2" customHeight="1">
      <c r="B773" s="295">
        <v>112215280</v>
      </c>
      <c r="C773" s="307" t="s">
        <v>76</v>
      </c>
      <c r="D773" s="294" t="s">
        <v>327</v>
      </c>
      <c r="E773" s="294" t="s">
        <v>244</v>
      </c>
      <c r="F773" s="295">
        <v>1</v>
      </c>
      <c r="G773" s="296" t="s">
        <v>7</v>
      </c>
      <c r="H773" s="293">
        <v>5.8</v>
      </c>
      <c r="I773" s="293">
        <f t="shared" si="107"/>
        <v>8.773154541728843</v>
      </c>
      <c r="J773" s="293">
        <v>50.884296342027291</v>
      </c>
      <c r="K773" s="275">
        <f t="shared" si="116"/>
        <v>50.884296342027291</v>
      </c>
      <c r="L773" s="275">
        <f t="shared" si="117"/>
        <v>50.884296342027291</v>
      </c>
      <c r="N773" s="334">
        <v>48.927208021180085</v>
      </c>
      <c r="O773" s="332">
        <f t="shared" si="118"/>
        <v>50.884296342027291</v>
      </c>
      <c r="P773" s="360"/>
      <c r="Q773" s="360"/>
    </row>
    <row r="774" spans="2:18" s="8" customFormat="1" ht="16.2" customHeight="1">
      <c r="B774" s="345">
        <v>112215070</v>
      </c>
      <c r="C774" s="344" t="s">
        <v>76</v>
      </c>
      <c r="D774" s="343" t="s">
        <v>327</v>
      </c>
      <c r="E774" s="342" t="s">
        <v>2539</v>
      </c>
      <c r="F774" s="341">
        <v>1</v>
      </c>
      <c r="G774" s="340" t="s">
        <v>7</v>
      </c>
      <c r="H774" s="339">
        <v>5.8</v>
      </c>
      <c r="I774" s="293">
        <f t="shared" si="107"/>
        <v>5.5089536648219601</v>
      </c>
      <c r="J774" s="355">
        <v>31.951931255967366</v>
      </c>
      <c r="K774" s="275">
        <f t="shared" ref="K774" si="119">J774</f>
        <v>31.951931255967366</v>
      </c>
      <c r="L774" s="275">
        <f t="shared" ref="L774" si="120">+J774-K774*$B$2</f>
        <v>31.951931255967366</v>
      </c>
      <c r="N774" s="334"/>
      <c r="O774" s="332"/>
      <c r="P774" s="360"/>
      <c r="Q774" s="360"/>
    </row>
    <row r="775" spans="2:18" s="8" customFormat="1" ht="16.2" customHeight="1">
      <c r="B775" s="295">
        <v>112213090</v>
      </c>
      <c r="C775" s="307" t="s">
        <v>76</v>
      </c>
      <c r="D775" s="294" t="s">
        <v>17</v>
      </c>
      <c r="E775" s="294" t="s">
        <v>10</v>
      </c>
      <c r="F775" s="295">
        <v>1</v>
      </c>
      <c r="G775" s="296" t="s">
        <v>7</v>
      </c>
      <c r="H775" s="293">
        <v>5.8</v>
      </c>
      <c r="I775" s="293">
        <f t="shared" si="107"/>
        <v>8.3079114978492843</v>
      </c>
      <c r="J775" s="293">
        <v>48.185886687525851</v>
      </c>
      <c r="K775" s="275">
        <f t="shared" si="116"/>
        <v>48.185886687525851</v>
      </c>
      <c r="L775" s="275">
        <f t="shared" si="117"/>
        <v>48.185886687525851</v>
      </c>
      <c r="N775" s="334">
        <v>46.332583353390241</v>
      </c>
      <c r="O775" s="332">
        <f t="shared" si="118"/>
        <v>48.185886687525851</v>
      </c>
      <c r="P775" s="360"/>
      <c r="Q775" s="360"/>
    </row>
    <row r="776" spans="2:18" s="8" customFormat="1" ht="16.2" customHeight="1">
      <c r="B776" s="295">
        <v>112214100</v>
      </c>
      <c r="C776" s="307" t="s">
        <v>76</v>
      </c>
      <c r="D776" s="294" t="s">
        <v>80</v>
      </c>
      <c r="E776" s="294" t="s">
        <v>14</v>
      </c>
      <c r="F776" s="295">
        <v>1</v>
      </c>
      <c r="G776" s="296" t="s">
        <v>7</v>
      </c>
      <c r="H776" s="293">
        <v>5.8</v>
      </c>
      <c r="I776" s="293">
        <f t="shared" ref="I776:I837" si="121">J776/H776</f>
        <v>7.373614945720699</v>
      </c>
      <c r="J776" s="293">
        <v>42.766966685180051</v>
      </c>
      <c r="K776" s="275">
        <f t="shared" si="116"/>
        <v>42.766966685180051</v>
      </c>
      <c r="L776" s="275">
        <f t="shared" si="117"/>
        <v>42.766966685180051</v>
      </c>
      <c r="N776" s="334">
        <v>41.122083351134663</v>
      </c>
      <c r="O776" s="332">
        <f t="shared" si="118"/>
        <v>42.766966685180051</v>
      </c>
      <c r="P776" s="360"/>
      <c r="Q776" s="360"/>
    </row>
    <row r="777" spans="2:18" s="8" customFormat="1" ht="16.2" customHeight="1">
      <c r="B777" s="295">
        <v>112213110</v>
      </c>
      <c r="C777" s="307" t="s">
        <v>76</v>
      </c>
      <c r="D777" s="294" t="s">
        <v>17</v>
      </c>
      <c r="E777" s="294" t="s">
        <v>13</v>
      </c>
      <c r="F777" s="295">
        <v>1</v>
      </c>
      <c r="G777" s="296" t="s">
        <v>7</v>
      </c>
      <c r="H777" s="293">
        <v>5.8</v>
      </c>
      <c r="I777" s="293">
        <f t="shared" si="121"/>
        <v>7.373614945720699</v>
      </c>
      <c r="J777" s="293">
        <v>42.766966685180051</v>
      </c>
      <c r="K777" s="275">
        <f t="shared" si="116"/>
        <v>42.766966685180051</v>
      </c>
      <c r="L777" s="275">
        <f t="shared" si="117"/>
        <v>42.766966685180051</v>
      </c>
      <c r="N777" s="334">
        <v>41.122083351134663</v>
      </c>
      <c r="O777" s="332">
        <f t="shared" si="118"/>
        <v>42.766966685180051</v>
      </c>
      <c r="P777" s="360"/>
      <c r="Q777" s="360"/>
    </row>
    <row r="778" spans="2:18" s="8" customFormat="1" ht="16.2" customHeight="1">
      <c r="B778" s="295">
        <v>112212140</v>
      </c>
      <c r="C778" s="307" t="s">
        <v>76</v>
      </c>
      <c r="D778" s="294" t="s">
        <v>1</v>
      </c>
      <c r="E778" s="294" t="s">
        <v>0</v>
      </c>
      <c r="F778" s="295">
        <v>1</v>
      </c>
      <c r="G778" s="296" t="s">
        <v>7</v>
      </c>
      <c r="H778" s="293">
        <v>5.8</v>
      </c>
      <c r="I778" s="293">
        <f t="shared" si="121"/>
        <v>8.3079114978492843</v>
      </c>
      <c r="J778" s="293">
        <v>48.185886687525851</v>
      </c>
      <c r="K778" s="275">
        <f t="shared" si="116"/>
        <v>48.185886687525851</v>
      </c>
      <c r="L778" s="275">
        <f t="shared" si="117"/>
        <v>48.185886687525851</v>
      </c>
      <c r="N778" s="334">
        <v>46.332583353390241</v>
      </c>
      <c r="O778" s="332">
        <f t="shared" si="118"/>
        <v>48.185886687525851</v>
      </c>
      <c r="P778" s="360"/>
      <c r="Q778" s="360"/>
    </row>
    <row r="779" spans="2:18" s="8" customFormat="1" ht="16.2" customHeight="1">
      <c r="B779" s="289">
        <v>112214270</v>
      </c>
      <c r="C779" s="307" t="s">
        <v>76</v>
      </c>
      <c r="D779" s="294" t="s">
        <v>80</v>
      </c>
      <c r="E779" s="294" t="s">
        <v>83</v>
      </c>
      <c r="F779" s="295">
        <v>1</v>
      </c>
      <c r="G779" s="296" t="s">
        <v>7</v>
      </c>
      <c r="H779" s="293">
        <v>5.8</v>
      </c>
      <c r="I779" s="293">
        <f t="shared" si="121"/>
        <v>8.3079114978492843</v>
      </c>
      <c r="J779" s="293">
        <v>48.185886687525851</v>
      </c>
      <c r="K779" s="275">
        <f t="shared" si="116"/>
        <v>48.185886687525851</v>
      </c>
      <c r="L779" s="275">
        <f t="shared" si="117"/>
        <v>48.185886687525851</v>
      </c>
      <c r="N779" s="334">
        <v>46.332583353390241</v>
      </c>
      <c r="O779" s="332">
        <f t="shared" si="118"/>
        <v>48.185886687525851</v>
      </c>
      <c r="P779" s="360"/>
      <c r="Q779" s="360"/>
    </row>
    <row r="780" spans="2:18" s="8" customFormat="1" ht="16.2" customHeight="1">
      <c r="B780" s="289">
        <v>112211370</v>
      </c>
      <c r="C780" s="307" t="s">
        <v>76</v>
      </c>
      <c r="D780" s="294" t="s">
        <v>1</v>
      </c>
      <c r="E780" s="294" t="s">
        <v>361</v>
      </c>
      <c r="F780" s="295">
        <v>1</v>
      </c>
      <c r="G780" s="296" t="s">
        <v>7</v>
      </c>
      <c r="H780" s="293">
        <v>5.8</v>
      </c>
      <c r="I780" s="293">
        <f t="shared" si="121"/>
        <v>7.304972655630789</v>
      </c>
      <c r="J780" s="293">
        <v>42.368841402658575</v>
      </c>
      <c r="K780" s="275">
        <f t="shared" si="116"/>
        <v>42.368841402658575</v>
      </c>
      <c r="L780" s="275">
        <f t="shared" si="117"/>
        <v>42.368841402658575</v>
      </c>
      <c r="N780" s="334">
        <v>40.739270579479395</v>
      </c>
      <c r="O780" s="332">
        <f t="shared" si="118"/>
        <v>42.368841402658575</v>
      </c>
      <c r="P780" s="360"/>
      <c r="Q780" s="360"/>
    </row>
    <row r="781" spans="2:18" s="8" customFormat="1" ht="16.2" customHeight="1">
      <c r="B781" s="289">
        <v>112214360</v>
      </c>
      <c r="C781" s="307" t="s">
        <v>76</v>
      </c>
      <c r="D781" s="294" t="s">
        <v>91</v>
      </c>
      <c r="E781" s="294" t="s">
        <v>2574</v>
      </c>
      <c r="F781" s="295">
        <v>1</v>
      </c>
      <c r="G781" s="296" t="s">
        <v>7</v>
      </c>
      <c r="H781" s="293">
        <v>5.8</v>
      </c>
      <c r="I781" s="293">
        <f t="shared" si="121"/>
        <v>6.3445694672333746</v>
      </c>
      <c r="J781" s="293">
        <v>36.798502909953569</v>
      </c>
      <c r="K781" s="275">
        <f t="shared" si="116"/>
        <v>36.798502909953569</v>
      </c>
      <c r="L781" s="275">
        <f t="shared" si="117"/>
        <v>36.798502909953569</v>
      </c>
      <c r="N781" s="334">
        <v>35.383175874955356</v>
      </c>
      <c r="O781" s="332">
        <f t="shared" si="118"/>
        <v>36.798502909953569</v>
      </c>
      <c r="P781" s="360"/>
      <c r="Q781" s="360"/>
    </row>
    <row r="782" spans="2:18" s="8" customFormat="1" ht="16.2" customHeight="1">
      <c r="B782" s="289">
        <v>112214390</v>
      </c>
      <c r="C782" s="307" t="s">
        <v>76</v>
      </c>
      <c r="D782" s="294" t="s">
        <v>91</v>
      </c>
      <c r="E782" s="294" t="s">
        <v>2503</v>
      </c>
      <c r="F782" s="295">
        <v>1</v>
      </c>
      <c r="G782" s="296" t="s">
        <v>7</v>
      </c>
      <c r="H782" s="293">
        <v>5.8</v>
      </c>
      <c r="I782" s="293">
        <f t="shared" si="121"/>
        <v>6.5648220761886176</v>
      </c>
      <c r="J782" s="293">
        <v>38.075968041893979</v>
      </c>
      <c r="K782" s="275">
        <f t="shared" si="116"/>
        <v>38.075968041893979</v>
      </c>
      <c r="L782" s="275">
        <f t="shared" si="117"/>
        <v>38.075968041893979</v>
      </c>
      <c r="N782" s="334">
        <v>36.611507732590361</v>
      </c>
      <c r="O782" s="332">
        <f t="shared" si="118"/>
        <v>38.075968041893979</v>
      </c>
      <c r="P782" s="360"/>
      <c r="Q782" s="360"/>
    </row>
    <row r="783" spans="2:18" s="8" customFormat="1" ht="16.2" customHeight="1">
      <c r="B783" s="289">
        <v>112212240</v>
      </c>
      <c r="C783" s="307" t="s">
        <v>76</v>
      </c>
      <c r="D783" s="294" t="s">
        <v>1</v>
      </c>
      <c r="E783" s="294" t="s">
        <v>2506</v>
      </c>
      <c r="F783" s="295">
        <v>1</v>
      </c>
      <c r="G783" s="296" t="s">
        <v>7</v>
      </c>
      <c r="H783" s="293">
        <v>5.8</v>
      </c>
      <c r="I783" s="293">
        <f t="shared" si="121"/>
        <v>10.055595636536871</v>
      </c>
      <c r="J783" s="293">
        <v>58.322454691913855</v>
      </c>
      <c r="K783" s="275">
        <f t="shared" si="116"/>
        <v>58.322454691913855</v>
      </c>
      <c r="L783" s="275">
        <f t="shared" si="117"/>
        <v>58.322454691913855</v>
      </c>
      <c r="N783" s="334">
        <v>56.079283357609476</v>
      </c>
      <c r="O783" s="332">
        <f t="shared" si="118"/>
        <v>58.322454691913855</v>
      </c>
      <c r="P783" s="360"/>
      <c r="Q783" s="360"/>
    </row>
    <row r="784" spans="2:18" s="8" customFormat="1" ht="16.2" customHeight="1">
      <c r="B784" s="295">
        <v>112214180</v>
      </c>
      <c r="C784" s="307" t="s">
        <v>76</v>
      </c>
      <c r="D784" s="294" t="s">
        <v>80</v>
      </c>
      <c r="E784" s="294" t="s">
        <v>287</v>
      </c>
      <c r="F784" s="295">
        <v>1</v>
      </c>
      <c r="G784" s="296" t="s">
        <v>7</v>
      </c>
      <c r="H784" s="293">
        <v>5.8</v>
      </c>
      <c r="I784" s="293">
        <f t="shared" si="121"/>
        <v>5.502605437147758</v>
      </c>
      <c r="J784" s="293">
        <v>31.915111535456994</v>
      </c>
      <c r="K784" s="275">
        <f t="shared" si="116"/>
        <v>31.915111535456994</v>
      </c>
      <c r="L784" s="275">
        <f t="shared" si="117"/>
        <v>31.915111535456994</v>
      </c>
      <c r="N784" s="334">
        <v>24.060250010415437</v>
      </c>
      <c r="O784" s="332">
        <f t="shared" si="118"/>
        <v>25.022660010832055</v>
      </c>
      <c r="P784" s="360"/>
      <c r="Q784" s="360"/>
      <c r="R784" s="353"/>
    </row>
    <row r="785" spans="2:17" s="8" customFormat="1" ht="16.2" customHeight="1">
      <c r="B785" s="295">
        <v>112215410</v>
      </c>
      <c r="C785" s="307" t="s">
        <v>76</v>
      </c>
      <c r="D785" s="294" t="s">
        <v>327</v>
      </c>
      <c r="E785" s="294" t="s">
        <v>2540</v>
      </c>
      <c r="F785" s="295">
        <v>1</v>
      </c>
      <c r="G785" s="296" t="s">
        <v>7</v>
      </c>
      <c r="H785" s="293">
        <v>5.8</v>
      </c>
      <c r="I785" s="293">
        <f t="shared" si="121"/>
        <v>6.2174306817478993</v>
      </c>
      <c r="J785" s="293">
        <v>36.061097954137814</v>
      </c>
      <c r="K785" s="275">
        <f t="shared" si="116"/>
        <v>36.061097954137814</v>
      </c>
      <c r="L785" s="275">
        <f t="shared" si="117"/>
        <v>36.061097954137814</v>
      </c>
      <c r="N785" s="334">
        <v>34.674132648209437</v>
      </c>
      <c r="O785" s="332">
        <f t="shared" si="118"/>
        <v>36.061097954137814</v>
      </c>
      <c r="P785" s="360"/>
      <c r="Q785" s="360"/>
    </row>
    <row r="786" spans="2:17" s="8" customFormat="1" ht="16.2" customHeight="1">
      <c r="B786" s="295">
        <v>112213520</v>
      </c>
      <c r="C786" s="307" t="s">
        <v>76</v>
      </c>
      <c r="D786" s="294" t="s">
        <v>17</v>
      </c>
      <c r="E786" s="294" t="s">
        <v>2767</v>
      </c>
      <c r="F786" s="295">
        <v>1</v>
      </c>
      <c r="G786" s="296" t="s">
        <v>7</v>
      </c>
      <c r="H786" s="293">
        <v>5.8</v>
      </c>
      <c r="I786" s="293">
        <f t="shared" si="121"/>
        <v>5.2787884218305647</v>
      </c>
      <c r="J786" s="293">
        <v>30.616972846617276</v>
      </c>
      <c r="K786" s="275">
        <f t="shared" si="116"/>
        <v>30.616972846617276</v>
      </c>
      <c r="L786" s="275">
        <f t="shared" si="117"/>
        <v>30.616972846617276</v>
      </c>
      <c r="N786" s="334">
        <v>29.439396967901228</v>
      </c>
      <c r="O786" s="332">
        <f t="shared" si="118"/>
        <v>30.616972846617276</v>
      </c>
      <c r="P786" s="360"/>
      <c r="Q786" s="360"/>
    </row>
    <row r="787" spans="2:17" s="8" customFormat="1" ht="16.2" customHeight="1">
      <c r="B787" s="297">
        <v>112215050</v>
      </c>
      <c r="C787" s="307" t="s">
        <v>76</v>
      </c>
      <c r="D787" s="294" t="s">
        <v>327</v>
      </c>
      <c r="E787" s="294" t="s">
        <v>2994</v>
      </c>
      <c r="F787" s="295">
        <v>1</v>
      </c>
      <c r="G787" s="296" t="s">
        <v>7</v>
      </c>
      <c r="H787" s="293">
        <v>5.8</v>
      </c>
      <c r="I787" s="293">
        <f t="shared" si="121"/>
        <v>6.0624827586206909</v>
      </c>
      <c r="J787" s="293">
        <v>35.162400000000005</v>
      </c>
      <c r="K787" s="275">
        <f t="shared" si="116"/>
        <v>35.162400000000005</v>
      </c>
      <c r="L787" s="275">
        <f t="shared" si="117"/>
        <v>35.162400000000005</v>
      </c>
      <c r="N787" s="334">
        <v>33.81</v>
      </c>
      <c r="O787" s="332">
        <f t="shared" si="118"/>
        <v>35.162400000000005</v>
      </c>
      <c r="P787" s="360"/>
      <c r="Q787" s="360"/>
    </row>
    <row r="788" spans="2:17" s="8" customFormat="1" ht="16.2" customHeight="1">
      <c r="B788" s="295" t="s">
        <v>352</v>
      </c>
      <c r="C788" s="307" t="s">
        <v>2972</v>
      </c>
      <c r="D788" s="294" t="s">
        <v>4</v>
      </c>
      <c r="E788" s="294" t="s">
        <v>4</v>
      </c>
      <c r="F788" s="295">
        <v>1</v>
      </c>
      <c r="G788" s="296" t="s">
        <v>3036</v>
      </c>
      <c r="H788" s="293">
        <v>5.8</v>
      </c>
      <c r="I788" s="293">
        <f t="shared" si="121"/>
        <v>1024.7034832022036</v>
      </c>
      <c r="J788" s="293">
        <v>5943.2802025727815</v>
      </c>
      <c r="K788" s="275">
        <f t="shared" si="116"/>
        <v>5943.2802025727815</v>
      </c>
      <c r="L788" s="275">
        <f t="shared" si="117"/>
        <v>5943.2802025727815</v>
      </c>
      <c r="N788" s="334">
        <v>5714.6925024738284</v>
      </c>
      <c r="O788" s="332">
        <f t="shared" si="118"/>
        <v>5943.2802025727815</v>
      </c>
      <c r="P788" s="360"/>
      <c r="Q788" s="360"/>
    </row>
    <row r="789" spans="2:17" s="8" customFormat="1" ht="16.2" customHeight="1">
      <c r="B789" s="295">
        <v>112221000</v>
      </c>
      <c r="C789" s="307" t="s">
        <v>77</v>
      </c>
      <c r="D789" s="294" t="s">
        <v>4</v>
      </c>
      <c r="E789" s="294" t="s">
        <v>4</v>
      </c>
      <c r="F789" s="295">
        <v>1</v>
      </c>
      <c r="G789" s="296" t="s">
        <v>7</v>
      </c>
      <c r="H789" s="293">
        <v>5.8</v>
      </c>
      <c r="I789" s="293">
        <f t="shared" si="121"/>
        <v>5.1752701171828512</v>
      </c>
      <c r="J789" s="293">
        <v>30.016566679660539</v>
      </c>
      <c r="K789" s="275">
        <f t="shared" si="116"/>
        <v>30.016566679660539</v>
      </c>
      <c r="L789" s="275">
        <f t="shared" si="117"/>
        <v>30.016566679660539</v>
      </c>
      <c r="N789" s="334">
        <v>28.86208334582744</v>
      </c>
      <c r="O789" s="332">
        <f t="shared" si="118"/>
        <v>30.016566679660539</v>
      </c>
      <c r="P789" s="360"/>
      <c r="Q789" s="360"/>
    </row>
    <row r="790" spans="2:17" s="8" customFormat="1" ht="16.2" customHeight="1">
      <c r="B790" s="295">
        <v>112222000</v>
      </c>
      <c r="C790" s="307" t="s">
        <v>77</v>
      </c>
      <c r="D790" s="294" t="s">
        <v>1</v>
      </c>
      <c r="E790" s="294" t="s">
        <v>1</v>
      </c>
      <c r="F790" s="295">
        <v>1</v>
      </c>
      <c r="G790" s="296" t="s">
        <v>7</v>
      </c>
      <c r="H790" s="293">
        <v>5.8</v>
      </c>
      <c r="I790" s="293">
        <f t="shared" si="121"/>
        <v>5.1752701171828512</v>
      </c>
      <c r="J790" s="293">
        <v>30.016566679660539</v>
      </c>
      <c r="K790" s="275">
        <f t="shared" si="116"/>
        <v>30.016566679660539</v>
      </c>
      <c r="L790" s="275">
        <f t="shared" si="117"/>
        <v>30.016566679660539</v>
      </c>
      <c r="N790" s="334">
        <v>28.86208334582744</v>
      </c>
      <c r="O790" s="332">
        <f t="shared" si="118"/>
        <v>30.016566679660539</v>
      </c>
      <c r="P790" s="360"/>
      <c r="Q790" s="360"/>
    </row>
    <row r="791" spans="2:17" s="8" customFormat="1" ht="16.2" customHeight="1">
      <c r="B791" s="295">
        <v>112224010</v>
      </c>
      <c r="C791" s="307" t="s">
        <v>77</v>
      </c>
      <c r="D791" s="294" t="s">
        <v>80</v>
      </c>
      <c r="E791" s="294" t="s">
        <v>2</v>
      </c>
      <c r="F791" s="295">
        <v>1</v>
      </c>
      <c r="G791" s="296" t="s">
        <v>7</v>
      </c>
      <c r="H791" s="293">
        <v>5.8</v>
      </c>
      <c r="I791" s="293">
        <f t="shared" si="121"/>
        <v>8.6285034520110546</v>
      </c>
      <c r="J791" s="293">
        <v>50.045320021664111</v>
      </c>
      <c r="K791" s="275">
        <f t="shared" si="116"/>
        <v>50.045320021664111</v>
      </c>
      <c r="L791" s="275">
        <f t="shared" si="117"/>
        <v>50.045320021664111</v>
      </c>
      <c r="N791" s="334">
        <v>48.120500020830875</v>
      </c>
      <c r="O791" s="332">
        <f t="shared" si="118"/>
        <v>50.045320021664111</v>
      </c>
      <c r="P791" s="360"/>
      <c r="Q791" s="360"/>
    </row>
    <row r="792" spans="2:17" s="8" customFormat="1" ht="16.2" customHeight="1">
      <c r="B792" s="289">
        <v>112225280</v>
      </c>
      <c r="C792" s="307" t="s">
        <v>77</v>
      </c>
      <c r="D792" s="294" t="s">
        <v>327</v>
      </c>
      <c r="E792" s="294" t="s">
        <v>244</v>
      </c>
      <c r="F792" s="295">
        <v>1</v>
      </c>
      <c r="G792" s="296" t="s">
        <v>7</v>
      </c>
      <c r="H792" s="293">
        <v>5.8</v>
      </c>
      <c r="I792" s="293">
        <f t="shared" si="121"/>
        <v>9.5372992041285993</v>
      </c>
      <c r="J792" s="293">
        <v>55.316335383945869</v>
      </c>
      <c r="K792" s="275">
        <f t="shared" si="116"/>
        <v>55.316335383945869</v>
      </c>
      <c r="L792" s="275">
        <f t="shared" si="117"/>
        <v>55.316335383945869</v>
      </c>
      <c r="N792" s="334">
        <v>53.188784023024873</v>
      </c>
      <c r="O792" s="332">
        <f t="shared" si="118"/>
        <v>55.316335383945869</v>
      </c>
      <c r="P792" s="360"/>
      <c r="Q792" s="360"/>
    </row>
    <row r="793" spans="2:17" s="8" customFormat="1" ht="16.2" customHeight="1">
      <c r="B793" s="289">
        <v>112223090</v>
      </c>
      <c r="C793" s="307" t="s">
        <v>77</v>
      </c>
      <c r="D793" s="294" t="s">
        <v>17</v>
      </c>
      <c r="E793" s="294" t="s">
        <v>10</v>
      </c>
      <c r="F793" s="295">
        <v>1</v>
      </c>
      <c r="G793" s="296" t="s">
        <v>7</v>
      </c>
      <c r="H793" s="293">
        <v>5.8</v>
      </c>
      <c r="I793" s="293">
        <f t="shared" si="121"/>
        <v>9.0315333372429922</v>
      </c>
      <c r="J793" s="293">
        <v>52.382893356009355</v>
      </c>
      <c r="K793" s="275">
        <f t="shared" si="116"/>
        <v>52.382893356009355</v>
      </c>
      <c r="L793" s="275">
        <f t="shared" si="117"/>
        <v>52.382893356009355</v>
      </c>
      <c r="N793" s="334">
        <v>50.368166688470531</v>
      </c>
      <c r="O793" s="332">
        <f t="shared" si="118"/>
        <v>52.382893356009355</v>
      </c>
      <c r="P793" s="360"/>
      <c r="Q793" s="360"/>
    </row>
    <row r="794" spans="2:17" s="8" customFormat="1" ht="16.2" customHeight="1">
      <c r="B794" s="289">
        <v>112224100</v>
      </c>
      <c r="C794" s="307" t="s">
        <v>77</v>
      </c>
      <c r="D794" s="294" t="s">
        <v>80</v>
      </c>
      <c r="E794" s="294" t="s">
        <v>14</v>
      </c>
      <c r="F794" s="295">
        <v>1</v>
      </c>
      <c r="G794" s="296" t="s">
        <v>7</v>
      </c>
      <c r="H794" s="293">
        <v>5.8</v>
      </c>
      <c r="I794" s="293">
        <f t="shared" si="121"/>
        <v>8.6285034520110546</v>
      </c>
      <c r="J794" s="293">
        <v>50.045320021664111</v>
      </c>
      <c r="K794" s="275">
        <f t="shared" si="116"/>
        <v>50.045320021664111</v>
      </c>
      <c r="L794" s="275">
        <f t="shared" si="117"/>
        <v>50.045320021664111</v>
      </c>
      <c r="N794" s="334">
        <v>48.120500020830875</v>
      </c>
      <c r="O794" s="332">
        <f t="shared" si="118"/>
        <v>50.045320021664111</v>
      </c>
      <c r="P794" s="360"/>
      <c r="Q794" s="360"/>
    </row>
    <row r="795" spans="2:17" s="8" customFormat="1" ht="16.2" customHeight="1">
      <c r="B795" s="289">
        <v>112223110</v>
      </c>
      <c r="C795" s="307" t="s">
        <v>77</v>
      </c>
      <c r="D795" s="294" t="s">
        <v>17</v>
      </c>
      <c r="E795" s="294" t="s">
        <v>13</v>
      </c>
      <c r="F795" s="295">
        <v>1</v>
      </c>
      <c r="G795" s="296" t="s">
        <v>7</v>
      </c>
      <c r="H795" s="293">
        <v>5.8</v>
      </c>
      <c r="I795" s="293">
        <f t="shared" si="121"/>
        <v>8.6285034520110546</v>
      </c>
      <c r="J795" s="293">
        <v>50.045320021664111</v>
      </c>
      <c r="K795" s="275">
        <f t="shared" si="116"/>
        <v>50.045320021664111</v>
      </c>
      <c r="L795" s="275">
        <f t="shared" si="117"/>
        <v>50.045320021664111</v>
      </c>
      <c r="N795" s="334">
        <v>48.120500020830875</v>
      </c>
      <c r="O795" s="332">
        <f t="shared" si="118"/>
        <v>50.045320021664111</v>
      </c>
      <c r="P795" s="360"/>
      <c r="Q795" s="360"/>
    </row>
    <row r="796" spans="2:17" s="8" customFormat="1" ht="16.2" customHeight="1">
      <c r="B796" s="289">
        <v>112222140</v>
      </c>
      <c r="C796" s="307" t="s">
        <v>77</v>
      </c>
      <c r="D796" s="294" t="s">
        <v>1</v>
      </c>
      <c r="E796" s="294" t="s">
        <v>0</v>
      </c>
      <c r="F796" s="295">
        <v>1</v>
      </c>
      <c r="G796" s="296" t="s">
        <v>7</v>
      </c>
      <c r="H796" s="293">
        <v>5.8</v>
      </c>
      <c r="I796" s="293">
        <f t="shared" si="121"/>
        <v>9.0315333372429922</v>
      </c>
      <c r="J796" s="293">
        <v>52.382893356009355</v>
      </c>
      <c r="K796" s="275">
        <f t="shared" si="116"/>
        <v>52.382893356009355</v>
      </c>
      <c r="L796" s="275">
        <f t="shared" si="117"/>
        <v>52.382893356009355</v>
      </c>
      <c r="N796" s="334">
        <v>50.368166688470531</v>
      </c>
      <c r="O796" s="332">
        <f t="shared" si="118"/>
        <v>52.382893356009355</v>
      </c>
      <c r="P796" s="360"/>
      <c r="Q796" s="360"/>
    </row>
    <row r="797" spans="2:17" s="8" customFormat="1" ht="16.2" customHeight="1">
      <c r="B797" s="289">
        <v>112224270</v>
      </c>
      <c r="C797" s="307" t="s">
        <v>77</v>
      </c>
      <c r="D797" s="294" t="s">
        <v>80</v>
      </c>
      <c r="E797" s="294" t="s">
        <v>83</v>
      </c>
      <c r="F797" s="295">
        <v>1</v>
      </c>
      <c r="G797" s="296" t="s">
        <v>7</v>
      </c>
      <c r="H797" s="293">
        <v>5.8</v>
      </c>
      <c r="I797" s="293">
        <f t="shared" si="121"/>
        <v>9.0315333372429922</v>
      </c>
      <c r="J797" s="293">
        <v>52.382893356009355</v>
      </c>
      <c r="K797" s="275">
        <f t="shared" si="116"/>
        <v>52.382893356009355</v>
      </c>
      <c r="L797" s="275">
        <f t="shared" si="117"/>
        <v>52.382893356009355</v>
      </c>
      <c r="N797" s="334">
        <v>50.368166688470531</v>
      </c>
      <c r="O797" s="332">
        <f t="shared" si="118"/>
        <v>52.382893356009355</v>
      </c>
      <c r="P797" s="360"/>
      <c r="Q797" s="360"/>
    </row>
    <row r="798" spans="2:17" s="8" customFormat="1" ht="16.2" customHeight="1">
      <c r="B798" s="289">
        <v>112221370</v>
      </c>
      <c r="C798" s="307" t="s">
        <v>2721</v>
      </c>
      <c r="D798" s="294" t="s">
        <v>1</v>
      </c>
      <c r="E798" s="294" t="s">
        <v>361</v>
      </c>
      <c r="F798" s="295">
        <v>1</v>
      </c>
      <c r="G798" s="296" t="s">
        <v>7</v>
      </c>
      <c r="H798" s="293">
        <v>5.8</v>
      </c>
      <c r="I798" s="293">
        <f t="shared" si="121"/>
        <v>10.699527310640285</v>
      </c>
      <c r="J798" s="293">
        <v>62.057258401713653</v>
      </c>
      <c r="K798" s="275">
        <f t="shared" si="116"/>
        <v>62.057258401713653</v>
      </c>
      <c r="L798" s="275">
        <f t="shared" si="117"/>
        <v>62.057258401713653</v>
      </c>
      <c r="N798" s="334">
        <v>59.670440770878514</v>
      </c>
      <c r="O798" s="332">
        <f t="shared" si="118"/>
        <v>62.057258401713653</v>
      </c>
      <c r="P798" s="360"/>
      <c r="Q798" s="360"/>
    </row>
    <row r="799" spans="2:17" s="8" customFormat="1" ht="16.2" customHeight="1">
      <c r="B799" s="295">
        <v>112224360</v>
      </c>
      <c r="C799" s="307" t="s">
        <v>77</v>
      </c>
      <c r="D799" s="294" t="s">
        <v>91</v>
      </c>
      <c r="E799" s="294" t="s">
        <v>2574</v>
      </c>
      <c r="F799" s="295">
        <v>1</v>
      </c>
      <c r="G799" s="296" t="s">
        <v>7</v>
      </c>
      <c r="H799" s="293">
        <v>5.8</v>
      </c>
      <c r="I799" s="293">
        <f t="shared" si="121"/>
        <v>9.6452987853815593</v>
      </c>
      <c r="J799" s="293">
        <v>55.942732955213046</v>
      </c>
      <c r="K799" s="275">
        <f t="shared" si="116"/>
        <v>55.942732955213046</v>
      </c>
      <c r="L799" s="275">
        <f t="shared" si="117"/>
        <v>55.942732955213046</v>
      </c>
      <c r="N799" s="334">
        <v>53.791089380012544</v>
      </c>
      <c r="O799" s="332">
        <f t="shared" si="118"/>
        <v>55.942732955213046</v>
      </c>
      <c r="P799" s="360"/>
      <c r="Q799" s="360"/>
    </row>
    <row r="800" spans="2:17" s="8" customFormat="1" ht="16.2" customHeight="1">
      <c r="B800" s="295">
        <v>112224390</v>
      </c>
      <c r="C800" s="307" t="s">
        <v>77</v>
      </c>
      <c r="D800" s="294" t="s">
        <v>91</v>
      </c>
      <c r="E800" s="294" t="s">
        <v>2503</v>
      </c>
      <c r="F800" s="295">
        <v>1</v>
      </c>
      <c r="G800" s="296" t="s">
        <v>7</v>
      </c>
      <c r="H800" s="293">
        <v>5.8</v>
      </c>
      <c r="I800" s="293">
        <f t="shared" si="121"/>
        <v>9.997719206521527</v>
      </c>
      <c r="J800" s="293">
        <v>57.986771397824853</v>
      </c>
      <c r="K800" s="275">
        <f t="shared" si="116"/>
        <v>57.986771397824853</v>
      </c>
      <c r="L800" s="275">
        <f t="shared" si="117"/>
        <v>57.986771397824853</v>
      </c>
      <c r="N800" s="334">
        <v>55.75651095944697</v>
      </c>
      <c r="O800" s="332">
        <f t="shared" si="118"/>
        <v>57.986771397824853</v>
      </c>
      <c r="P800" s="360"/>
      <c r="Q800" s="360"/>
    </row>
    <row r="801" spans="2:18" s="8" customFormat="1" ht="16.2" customHeight="1">
      <c r="B801" s="295">
        <v>112222240</v>
      </c>
      <c r="C801" s="307" t="s">
        <v>77</v>
      </c>
      <c r="D801" s="294" t="s">
        <v>1</v>
      </c>
      <c r="E801" s="294" t="s">
        <v>2506</v>
      </c>
      <c r="F801" s="295">
        <v>1</v>
      </c>
      <c r="G801" s="296" t="s">
        <v>7</v>
      </c>
      <c r="H801" s="293">
        <v>5.8</v>
      </c>
      <c r="I801" s="293">
        <f t="shared" si="121"/>
        <v>10.922109889785542</v>
      </c>
      <c r="J801" s="293">
        <v>63.348237360756137</v>
      </c>
      <c r="K801" s="275">
        <f t="shared" si="116"/>
        <v>63.348237360756137</v>
      </c>
      <c r="L801" s="275">
        <f t="shared" si="117"/>
        <v>63.348237360756137</v>
      </c>
      <c r="N801" s="334">
        <v>60.911766693034743</v>
      </c>
      <c r="O801" s="332">
        <f t="shared" si="118"/>
        <v>63.348237360756137</v>
      </c>
      <c r="P801" s="360"/>
      <c r="Q801" s="360"/>
    </row>
    <row r="802" spans="2:18" s="8" customFormat="1" ht="16.2" customHeight="1">
      <c r="B802" s="295">
        <v>112224180</v>
      </c>
      <c r="C802" s="307" t="s">
        <v>77</v>
      </c>
      <c r="D802" s="294" t="s">
        <v>80</v>
      </c>
      <c r="E802" s="294" t="s">
        <v>287</v>
      </c>
      <c r="F802" s="295">
        <v>1</v>
      </c>
      <c r="G802" s="296" t="s">
        <v>7</v>
      </c>
      <c r="H802" s="293">
        <v>5.8</v>
      </c>
      <c r="I802" s="293">
        <f t="shared" si="121"/>
        <v>8.4002825425235486</v>
      </c>
      <c r="J802" s="293">
        <v>48.721638746636579</v>
      </c>
      <c r="K802" s="275">
        <f t="shared" si="116"/>
        <v>48.721638746636579</v>
      </c>
      <c r="L802" s="275">
        <f t="shared" si="117"/>
        <v>48.721638746636579</v>
      </c>
      <c r="N802" s="334">
        <v>48.120500020830875</v>
      </c>
      <c r="O802" s="332">
        <f t="shared" si="118"/>
        <v>50.045320021664111</v>
      </c>
      <c r="P802" s="360"/>
      <c r="Q802" s="360"/>
      <c r="R802" s="353"/>
    </row>
    <row r="803" spans="2:18" s="8" customFormat="1" ht="16.2" customHeight="1">
      <c r="B803" s="295">
        <v>112225410</v>
      </c>
      <c r="C803" s="307" t="s">
        <v>77</v>
      </c>
      <c r="D803" s="294" t="s">
        <v>327</v>
      </c>
      <c r="E803" s="294" t="s">
        <v>2540</v>
      </c>
      <c r="F803" s="295">
        <v>1</v>
      </c>
      <c r="G803" s="296" t="s">
        <v>7</v>
      </c>
      <c r="H803" s="293">
        <v>5.8</v>
      </c>
      <c r="I803" s="293">
        <f t="shared" si="121"/>
        <v>9.5271136443274251</v>
      </c>
      <c r="J803" s="293">
        <v>55.257259137099062</v>
      </c>
      <c r="K803" s="275">
        <f t="shared" si="116"/>
        <v>55.257259137099062</v>
      </c>
      <c r="L803" s="275">
        <f t="shared" si="117"/>
        <v>55.257259137099062</v>
      </c>
      <c r="N803" s="334">
        <v>53.131979939518324</v>
      </c>
      <c r="O803" s="332">
        <f t="shared" si="118"/>
        <v>55.257259137099062</v>
      </c>
      <c r="P803" s="360"/>
      <c r="Q803" s="360"/>
    </row>
    <row r="804" spans="2:18" s="8" customFormat="1" ht="16.2" customHeight="1">
      <c r="B804" s="295" t="s">
        <v>360</v>
      </c>
      <c r="C804" s="307" t="s">
        <v>2973</v>
      </c>
      <c r="D804" s="294" t="s">
        <v>4</v>
      </c>
      <c r="E804" s="294" t="s">
        <v>4</v>
      </c>
      <c r="F804" s="295">
        <v>1</v>
      </c>
      <c r="G804" s="296" t="s">
        <v>3036</v>
      </c>
      <c r="H804" s="293">
        <v>5.8</v>
      </c>
      <c r="I804" s="293">
        <f t="shared" si="121"/>
        <v>1268.4566561000102</v>
      </c>
      <c r="J804" s="293">
        <v>7357.0486053800587</v>
      </c>
      <c r="K804" s="275">
        <f t="shared" si="116"/>
        <v>7357.0486053800587</v>
      </c>
      <c r="L804" s="275">
        <f t="shared" si="117"/>
        <v>7357.0486053800587</v>
      </c>
      <c r="N804" s="334">
        <v>7074.0851974808256</v>
      </c>
      <c r="O804" s="332">
        <f t="shared" si="118"/>
        <v>7357.0486053800587</v>
      </c>
      <c r="P804" s="360"/>
      <c r="Q804" s="360"/>
    </row>
    <row r="805" spans="2:18" s="8" customFormat="1" ht="16.2" customHeight="1">
      <c r="B805" s="295">
        <v>112231000</v>
      </c>
      <c r="C805" s="307" t="s">
        <v>332</v>
      </c>
      <c r="D805" s="294" t="s">
        <v>4</v>
      </c>
      <c r="E805" s="294" t="s">
        <v>4</v>
      </c>
      <c r="F805" s="295">
        <v>1</v>
      </c>
      <c r="G805" s="296" t="s">
        <v>7</v>
      </c>
      <c r="H805" s="293">
        <v>5.8</v>
      </c>
      <c r="I805" s="293">
        <f t="shared" si="121"/>
        <v>6.4063467479798533</v>
      </c>
      <c r="J805" s="293">
        <v>37.156811138283146</v>
      </c>
      <c r="K805" s="275">
        <f t="shared" si="116"/>
        <v>37.156811138283146</v>
      </c>
      <c r="L805" s="275">
        <f t="shared" si="117"/>
        <v>37.156811138283146</v>
      </c>
      <c r="N805" s="334">
        <v>35.727703017579948</v>
      </c>
      <c r="O805" s="332">
        <f t="shared" si="118"/>
        <v>37.156811138283146</v>
      </c>
      <c r="P805" s="360"/>
      <c r="Q805" s="360"/>
    </row>
    <row r="806" spans="2:18" s="8" customFormat="1" ht="16.2" customHeight="1">
      <c r="B806" s="295">
        <v>112232000</v>
      </c>
      <c r="C806" s="307" t="s">
        <v>332</v>
      </c>
      <c r="D806" s="294" t="s">
        <v>1</v>
      </c>
      <c r="E806" s="294" t="s">
        <v>1</v>
      </c>
      <c r="F806" s="295">
        <v>1</v>
      </c>
      <c r="G806" s="296" t="s">
        <v>7</v>
      </c>
      <c r="H806" s="293">
        <v>5.8</v>
      </c>
      <c r="I806" s="293">
        <f t="shared" si="121"/>
        <v>6.4063467479798533</v>
      </c>
      <c r="J806" s="293">
        <v>37.156811138283146</v>
      </c>
      <c r="K806" s="275">
        <f t="shared" si="116"/>
        <v>37.156811138283146</v>
      </c>
      <c r="L806" s="275">
        <f t="shared" si="117"/>
        <v>37.156811138283146</v>
      </c>
      <c r="N806" s="334">
        <v>35.727703017579948</v>
      </c>
      <c r="O806" s="332">
        <f t="shared" si="118"/>
        <v>37.156811138283146</v>
      </c>
      <c r="P806" s="360"/>
      <c r="Q806" s="360"/>
    </row>
    <row r="807" spans="2:18" s="8" customFormat="1" ht="16.2" customHeight="1">
      <c r="B807" s="295">
        <v>112234010</v>
      </c>
      <c r="C807" s="307" t="s">
        <v>332</v>
      </c>
      <c r="D807" s="294" t="s">
        <v>80</v>
      </c>
      <c r="E807" s="294" t="s">
        <v>2</v>
      </c>
      <c r="F807" s="295">
        <v>1</v>
      </c>
      <c r="G807" s="296" t="s">
        <v>7</v>
      </c>
      <c r="H807" s="293">
        <v>5.8</v>
      </c>
      <c r="I807" s="293">
        <f t="shared" si="121"/>
        <v>7.8562231640180711</v>
      </c>
      <c r="J807" s="293">
        <v>45.566094351304812</v>
      </c>
      <c r="K807" s="275">
        <f t="shared" si="116"/>
        <v>45.566094351304812</v>
      </c>
      <c r="L807" s="275">
        <f t="shared" si="117"/>
        <v>45.566094351304812</v>
      </c>
      <c r="N807" s="334">
        <v>43.813552260870011</v>
      </c>
      <c r="O807" s="332">
        <f t="shared" si="118"/>
        <v>45.566094351304812</v>
      </c>
      <c r="P807" s="360"/>
      <c r="Q807" s="360"/>
    </row>
    <row r="808" spans="2:18" s="8" customFormat="1" ht="16.2" customHeight="1">
      <c r="B808" s="345">
        <v>112235070</v>
      </c>
      <c r="C808" s="344" t="s">
        <v>332</v>
      </c>
      <c r="D808" s="343" t="s">
        <v>327</v>
      </c>
      <c r="E808" s="342" t="s">
        <v>2539</v>
      </c>
      <c r="F808" s="341">
        <v>1</v>
      </c>
      <c r="G808" s="340" t="s">
        <v>7</v>
      </c>
      <c r="H808" s="339">
        <v>5.8</v>
      </c>
      <c r="I808" s="293">
        <f t="shared" si="121"/>
        <v>8.4583474255407651</v>
      </c>
      <c r="J808" s="355">
        <v>49.058415068136441</v>
      </c>
      <c r="K808" s="275">
        <f t="shared" ref="K808:K809" si="122">J808</f>
        <v>49.058415068136441</v>
      </c>
      <c r="L808" s="275">
        <f t="shared" ref="L808:L809" si="123">+J808-K808*$B$2</f>
        <v>49.058415068136441</v>
      </c>
      <c r="N808" s="334"/>
      <c r="O808" s="332"/>
      <c r="P808" s="360"/>
      <c r="Q808" s="360"/>
    </row>
    <row r="809" spans="2:18" s="8" customFormat="1" ht="16.2" customHeight="1">
      <c r="B809" s="289">
        <v>112235280</v>
      </c>
      <c r="C809" s="307" t="s">
        <v>332</v>
      </c>
      <c r="D809" s="294" t="s">
        <v>327</v>
      </c>
      <c r="E809" s="294" t="s">
        <v>244</v>
      </c>
      <c r="F809" s="295">
        <v>1</v>
      </c>
      <c r="G809" s="296" t="s">
        <v>7</v>
      </c>
      <c r="H809" s="293">
        <v>5.8</v>
      </c>
      <c r="I809" s="293">
        <f t="shared" si="121"/>
        <v>8.2857947046536093</v>
      </c>
      <c r="J809" s="293">
        <v>48.057609286990932</v>
      </c>
      <c r="K809" s="275">
        <f t="shared" si="122"/>
        <v>48.057609286990932</v>
      </c>
      <c r="L809" s="275">
        <f t="shared" si="123"/>
        <v>48.057609286990932</v>
      </c>
      <c r="N809" s="334">
        <v>46.209239699029737</v>
      </c>
      <c r="O809" s="332">
        <f t="shared" si="118"/>
        <v>48.057609286990932</v>
      </c>
      <c r="P809" s="360"/>
      <c r="Q809" s="360"/>
    </row>
    <row r="810" spans="2:18" s="8" customFormat="1" ht="16.2" customHeight="1">
      <c r="B810" s="289">
        <v>112233090</v>
      </c>
      <c r="C810" s="307" t="s">
        <v>332</v>
      </c>
      <c r="D810" s="294" t="s">
        <v>17</v>
      </c>
      <c r="E810" s="294" t="s">
        <v>10</v>
      </c>
      <c r="F810" s="295">
        <v>1</v>
      </c>
      <c r="G810" s="296" t="s">
        <v>7</v>
      </c>
      <c r="H810" s="293">
        <v>5.8</v>
      </c>
      <c r="I810" s="293">
        <f t="shared" si="121"/>
        <v>8.1477343883104307</v>
      </c>
      <c r="J810" s="293">
        <v>47.256859452200501</v>
      </c>
      <c r="K810" s="275">
        <f t="shared" si="116"/>
        <v>47.256859452200501</v>
      </c>
      <c r="L810" s="275">
        <f t="shared" si="117"/>
        <v>47.256859452200501</v>
      </c>
      <c r="N810" s="334">
        <v>45.439287934808171</v>
      </c>
      <c r="O810" s="332">
        <f t="shared" si="118"/>
        <v>47.256859452200501</v>
      </c>
      <c r="P810" s="360"/>
      <c r="Q810" s="360"/>
    </row>
    <row r="811" spans="2:18" s="8" customFormat="1" ht="16.2" customHeight="1">
      <c r="B811" s="289">
        <v>112234100</v>
      </c>
      <c r="C811" s="307" t="s">
        <v>332</v>
      </c>
      <c r="D811" s="294" t="s">
        <v>80</v>
      </c>
      <c r="E811" s="294" t="s">
        <v>14</v>
      </c>
      <c r="F811" s="295">
        <v>1</v>
      </c>
      <c r="G811" s="296" t="s">
        <v>7</v>
      </c>
      <c r="H811" s="293">
        <v>5.8</v>
      </c>
      <c r="I811" s="293">
        <f t="shared" si="121"/>
        <v>7.8562231640180711</v>
      </c>
      <c r="J811" s="293">
        <v>45.566094351304812</v>
      </c>
      <c r="K811" s="275">
        <f t="shared" si="116"/>
        <v>45.566094351304812</v>
      </c>
      <c r="L811" s="275">
        <f t="shared" si="117"/>
        <v>45.566094351304812</v>
      </c>
      <c r="N811" s="334">
        <v>43.813552260870011</v>
      </c>
      <c r="O811" s="332">
        <f t="shared" si="118"/>
        <v>45.566094351304812</v>
      </c>
      <c r="P811" s="360"/>
      <c r="Q811" s="360"/>
    </row>
    <row r="812" spans="2:18" s="8" customFormat="1" ht="16.2" customHeight="1">
      <c r="B812" s="289">
        <v>112233110</v>
      </c>
      <c r="C812" s="307" t="s">
        <v>332</v>
      </c>
      <c r="D812" s="294" t="s">
        <v>17</v>
      </c>
      <c r="E812" s="294" t="s">
        <v>13</v>
      </c>
      <c r="F812" s="295">
        <v>1</v>
      </c>
      <c r="G812" s="296" t="s">
        <v>7</v>
      </c>
      <c r="H812" s="293">
        <v>5.8</v>
      </c>
      <c r="I812" s="293">
        <f t="shared" si="121"/>
        <v>7.7941792280960884</v>
      </c>
      <c r="J812" s="293">
        <v>45.206239522957311</v>
      </c>
      <c r="K812" s="275">
        <f t="shared" si="116"/>
        <v>45.206239522957311</v>
      </c>
      <c r="L812" s="275">
        <f t="shared" si="117"/>
        <v>45.206239522957311</v>
      </c>
      <c r="N812" s="334">
        <v>43.467538002843568</v>
      </c>
      <c r="O812" s="332">
        <f t="shared" si="118"/>
        <v>45.206239522957311</v>
      </c>
      <c r="P812" s="360"/>
      <c r="Q812" s="360"/>
    </row>
    <row r="813" spans="2:18" s="8" customFormat="1" ht="16.2" customHeight="1">
      <c r="B813" s="289">
        <v>112232140</v>
      </c>
      <c r="C813" s="307" t="s">
        <v>332</v>
      </c>
      <c r="D813" s="294" t="s">
        <v>1</v>
      </c>
      <c r="E813" s="294" t="s">
        <v>0</v>
      </c>
      <c r="F813" s="295">
        <v>1</v>
      </c>
      <c r="G813" s="296" t="s">
        <v>7</v>
      </c>
      <c r="H813" s="293">
        <v>5.8</v>
      </c>
      <c r="I813" s="293">
        <f t="shared" si="121"/>
        <v>8.5463861645834687</v>
      </c>
      <c r="J813" s="293">
        <v>49.569039754584118</v>
      </c>
      <c r="K813" s="275">
        <f t="shared" si="116"/>
        <v>49.569039754584118</v>
      </c>
      <c r="L813" s="275">
        <f t="shared" si="117"/>
        <v>49.569039754584118</v>
      </c>
      <c r="N813" s="334">
        <v>47.662538225561647</v>
      </c>
      <c r="O813" s="332">
        <f t="shared" si="118"/>
        <v>49.569039754584118</v>
      </c>
      <c r="P813" s="360"/>
      <c r="Q813" s="360"/>
    </row>
    <row r="814" spans="2:18" s="8" customFormat="1" ht="16.2" customHeight="1">
      <c r="B814" s="289">
        <v>112234270</v>
      </c>
      <c r="C814" s="307" t="s">
        <v>332</v>
      </c>
      <c r="D814" s="294" t="s">
        <v>80</v>
      </c>
      <c r="E814" s="294" t="s">
        <v>83</v>
      </c>
      <c r="F814" s="295">
        <v>1</v>
      </c>
      <c r="G814" s="296" t="s">
        <v>7</v>
      </c>
      <c r="H814" s="293">
        <v>5.8</v>
      </c>
      <c r="I814" s="293">
        <f t="shared" si="121"/>
        <v>8.1599179811252629</v>
      </c>
      <c r="J814" s="293">
        <v>47.327524290526519</v>
      </c>
      <c r="K814" s="275">
        <f t="shared" si="116"/>
        <v>47.327524290526519</v>
      </c>
      <c r="L814" s="275">
        <f t="shared" si="117"/>
        <v>47.327524290526519</v>
      </c>
      <c r="N814" s="334">
        <v>45.507234894737039</v>
      </c>
      <c r="O814" s="332">
        <f t="shared" si="118"/>
        <v>47.327524290526519</v>
      </c>
      <c r="P814" s="360"/>
      <c r="Q814" s="360"/>
    </row>
    <row r="815" spans="2:18" s="8" customFormat="1" ht="16.2" customHeight="1">
      <c r="B815" s="289">
        <v>112231370</v>
      </c>
      <c r="C815" s="307" t="s">
        <v>332</v>
      </c>
      <c r="D815" s="294" t="s">
        <v>1</v>
      </c>
      <c r="E815" s="294" t="s">
        <v>361</v>
      </c>
      <c r="F815" s="295">
        <v>1</v>
      </c>
      <c r="G815" s="296" t="s">
        <v>7</v>
      </c>
      <c r="H815" s="293">
        <v>5.8</v>
      </c>
      <c r="I815" s="293">
        <f t="shared" si="121"/>
        <v>10.322357579863597</v>
      </c>
      <c r="J815" s="293">
        <v>59.869673963208868</v>
      </c>
      <c r="K815" s="275">
        <f t="shared" si="116"/>
        <v>59.869673963208868</v>
      </c>
      <c r="L815" s="275">
        <f t="shared" si="117"/>
        <v>59.869673963208868</v>
      </c>
      <c r="N815" s="334">
        <v>57.566994195393143</v>
      </c>
      <c r="O815" s="332">
        <f t="shared" si="118"/>
        <v>59.869673963208868</v>
      </c>
      <c r="P815" s="360"/>
      <c r="Q815" s="360"/>
    </row>
    <row r="816" spans="2:18" s="8" customFormat="1" ht="16.2" customHeight="1">
      <c r="B816" s="289">
        <v>112234360</v>
      </c>
      <c r="C816" s="307" t="s">
        <v>332</v>
      </c>
      <c r="D816" s="294" t="s">
        <v>91</v>
      </c>
      <c r="E816" s="294" t="s">
        <v>2574</v>
      </c>
      <c r="F816" s="295">
        <v>1</v>
      </c>
      <c r="G816" s="296" t="s">
        <v>7</v>
      </c>
      <c r="H816" s="293">
        <v>5.8</v>
      </c>
      <c r="I816" s="293">
        <f t="shared" si="121"/>
        <v>10.077870143638261</v>
      </c>
      <c r="J816" s="293">
        <v>58.451646833101911</v>
      </c>
      <c r="K816" s="275">
        <f t="shared" si="116"/>
        <v>58.451646833101911</v>
      </c>
      <c r="L816" s="275">
        <f t="shared" si="117"/>
        <v>58.451646833101911</v>
      </c>
      <c r="N816" s="334">
        <v>56.203506570290294</v>
      </c>
      <c r="O816" s="332">
        <f t="shared" si="118"/>
        <v>58.451646833101911</v>
      </c>
      <c r="P816" s="360"/>
      <c r="Q816" s="360"/>
    </row>
    <row r="817" spans="2:18" s="8" customFormat="1" ht="16.2" customHeight="1">
      <c r="B817" s="295">
        <v>112234390</v>
      </c>
      <c r="C817" s="307" t="s">
        <v>332</v>
      </c>
      <c r="D817" s="294" t="s">
        <v>91</v>
      </c>
      <c r="E817" s="294" t="s">
        <v>2503</v>
      </c>
      <c r="F817" s="295">
        <v>1</v>
      </c>
      <c r="G817" s="296" t="s">
        <v>7</v>
      </c>
      <c r="H817" s="293">
        <v>5.8</v>
      </c>
      <c r="I817" s="293">
        <f t="shared" si="121"/>
        <v>10.466493876577241</v>
      </c>
      <c r="J817" s="293">
        <v>60.705664484147995</v>
      </c>
      <c r="K817" s="275">
        <f t="shared" si="116"/>
        <v>60.705664484147995</v>
      </c>
      <c r="L817" s="275">
        <f t="shared" si="117"/>
        <v>60.705664484147995</v>
      </c>
      <c r="N817" s="334">
        <v>58.370831234757688</v>
      </c>
      <c r="O817" s="332">
        <f t="shared" si="118"/>
        <v>60.705664484147995</v>
      </c>
      <c r="P817" s="360"/>
      <c r="Q817" s="360"/>
    </row>
    <row r="818" spans="2:18" s="8" customFormat="1" ht="16.2" customHeight="1">
      <c r="B818" s="295">
        <v>112232240</v>
      </c>
      <c r="C818" s="307" t="s">
        <v>332</v>
      </c>
      <c r="D818" s="294" t="s">
        <v>1</v>
      </c>
      <c r="E818" s="294" t="s">
        <v>2506</v>
      </c>
      <c r="F818" s="295">
        <v>1</v>
      </c>
      <c r="G818" s="296" t="s">
        <v>7</v>
      </c>
      <c r="H818" s="293">
        <v>5.8</v>
      </c>
      <c r="I818" s="293">
        <f t="shared" si="121"/>
        <v>8.8709836385578154</v>
      </c>
      <c r="J818" s="293">
        <v>51.451705103635327</v>
      </c>
      <c r="K818" s="275">
        <f t="shared" si="116"/>
        <v>51.451705103635327</v>
      </c>
      <c r="L818" s="275">
        <f t="shared" si="117"/>
        <v>51.451705103635327</v>
      </c>
      <c r="N818" s="334">
        <v>49.472793368880119</v>
      </c>
      <c r="O818" s="332">
        <f t="shared" si="118"/>
        <v>51.451705103635327</v>
      </c>
      <c r="P818" s="360"/>
      <c r="Q818" s="360"/>
    </row>
    <row r="819" spans="2:18" s="8" customFormat="1" ht="16.2" customHeight="1">
      <c r="B819" s="295">
        <v>112234180</v>
      </c>
      <c r="C819" s="307" t="s">
        <v>332</v>
      </c>
      <c r="D819" s="294" t="s">
        <v>80</v>
      </c>
      <c r="E819" s="294" t="s">
        <v>287</v>
      </c>
      <c r="F819" s="295">
        <v>1</v>
      </c>
      <c r="G819" s="296" t="s">
        <v>7</v>
      </c>
      <c r="H819" s="293">
        <v>5.8</v>
      </c>
      <c r="I819" s="293">
        <f t="shared" si="121"/>
        <v>8.9438536525505157</v>
      </c>
      <c r="J819" s="293">
        <v>51.874351184792992</v>
      </c>
      <c r="K819" s="275">
        <f t="shared" si="116"/>
        <v>51.874351184792992</v>
      </c>
      <c r="L819" s="275">
        <f t="shared" si="117"/>
        <v>51.874351184792992</v>
      </c>
      <c r="N819" s="334">
        <v>45.426568006290651</v>
      </c>
      <c r="O819" s="332">
        <f t="shared" si="118"/>
        <v>47.243630726542278</v>
      </c>
      <c r="P819" s="360"/>
      <c r="Q819" s="360"/>
      <c r="R819" s="353"/>
    </row>
    <row r="820" spans="2:18" s="8" customFormat="1" ht="16.2" customHeight="1">
      <c r="B820" s="295">
        <v>112235410</v>
      </c>
      <c r="C820" s="307" t="s">
        <v>332</v>
      </c>
      <c r="D820" s="294" t="s">
        <v>327</v>
      </c>
      <c r="E820" s="294" t="s">
        <v>2540</v>
      </c>
      <c r="F820" s="295">
        <v>1</v>
      </c>
      <c r="G820" s="296" t="s">
        <v>7</v>
      </c>
      <c r="H820" s="293">
        <v>5.8</v>
      </c>
      <c r="I820" s="293">
        <f t="shared" si="121"/>
        <v>9.8259202766223463</v>
      </c>
      <c r="J820" s="293">
        <v>56.990337604409611</v>
      </c>
      <c r="K820" s="275">
        <f t="shared" si="116"/>
        <v>56.990337604409611</v>
      </c>
      <c r="L820" s="275">
        <f t="shared" si="117"/>
        <v>56.990337604409611</v>
      </c>
      <c r="N820" s="334">
        <v>54.798401542701548</v>
      </c>
      <c r="O820" s="332">
        <f t="shared" si="118"/>
        <v>56.990337604409611</v>
      </c>
      <c r="P820" s="360"/>
      <c r="Q820" s="360"/>
    </row>
    <row r="821" spans="2:18" s="8" customFormat="1" ht="16.2" customHeight="1">
      <c r="B821" s="295">
        <v>112233520</v>
      </c>
      <c r="C821" s="307" t="s">
        <v>332</v>
      </c>
      <c r="D821" s="294" t="s">
        <v>17</v>
      </c>
      <c r="E821" s="294" t="s">
        <v>2767</v>
      </c>
      <c r="F821" s="295">
        <v>1</v>
      </c>
      <c r="G821" s="296" t="s">
        <v>7</v>
      </c>
      <c r="H821" s="293">
        <v>5.8</v>
      </c>
      <c r="I821" s="293">
        <f t="shared" si="121"/>
        <v>8.6564678998041735</v>
      </c>
      <c r="J821" s="293">
        <v>50.207513818864207</v>
      </c>
      <c r="K821" s="275">
        <f t="shared" si="116"/>
        <v>50.207513818864207</v>
      </c>
      <c r="L821" s="275">
        <f t="shared" si="117"/>
        <v>50.207513818864207</v>
      </c>
      <c r="N821" s="334">
        <v>48.276455595061734</v>
      </c>
      <c r="O821" s="332">
        <f t="shared" si="118"/>
        <v>50.207513818864207</v>
      </c>
      <c r="P821" s="360"/>
      <c r="Q821" s="360"/>
    </row>
    <row r="822" spans="2:18" s="8" customFormat="1" ht="16.2" customHeight="1">
      <c r="B822" s="297">
        <v>112235050</v>
      </c>
      <c r="C822" s="307" t="s">
        <v>332</v>
      </c>
      <c r="D822" s="294" t="s">
        <v>327</v>
      </c>
      <c r="E822" s="294" t="s">
        <v>2994</v>
      </c>
      <c r="F822" s="295">
        <v>1</v>
      </c>
      <c r="G822" s="296" t="s">
        <v>7</v>
      </c>
      <c r="H822" s="293">
        <v>5.8</v>
      </c>
      <c r="I822" s="293">
        <f t="shared" si="121"/>
        <v>9.2556413793103456</v>
      </c>
      <c r="J822" s="293">
        <v>53.682720000000003</v>
      </c>
      <c r="K822" s="275">
        <f t="shared" si="116"/>
        <v>53.682720000000003</v>
      </c>
      <c r="L822" s="275">
        <f t="shared" si="117"/>
        <v>53.682720000000003</v>
      </c>
      <c r="N822" s="334">
        <v>51.618000000000002</v>
      </c>
      <c r="O822" s="332">
        <f t="shared" si="118"/>
        <v>53.682720000000003</v>
      </c>
      <c r="P822" s="360"/>
      <c r="Q822" s="360"/>
    </row>
    <row r="823" spans="2:18" s="8" customFormat="1" ht="16.2" customHeight="1">
      <c r="B823" s="295" t="s">
        <v>351</v>
      </c>
      <c r="C823" s="307" t="s">
        <v>3042</v>
      </c>
      <c r="D823" s="294" t="s">
        <v>4</v>
      </c>
      <c r="E823" s="294" t="s">
        <v>4</v>
      </c>
      <c r="F823" s="295">
        <v>1</v>
      </c>
      <c r="G823" s="296" t="s">
        <v>3036</v>
      </c>
      <c r="H823" s="293">
        <v>5.8</v>
      </c>
      <c r="I823" s="293">
        <f t="shared" si="121"/>
        <v>910.44451073894868</v>
      </c>
      <c r="J823" s="293">
        <v>5280.5781622859022</v>
      </c>
      <c r="K823" s="275">
        <f t="shared" si="116"/>
        <v>5280.5781622859022</v>
      </c>
      <c r="L823" s="275">
        <f t="shared" si="117"/>
        <v>5280.5781622859022</v>
      </c>
      <c r="N823" s="334">
        <v>5077.4790021979825</v>
      </c>
      <c r="O823" s="332">
        <f t="shared" si="118"/>
        <v>5280.5781622859022</v>
      </c>
      <c r="P823" s="360"/>
      <c r="Q823" s="360"/>
    </row>
    <row r="824" spans="2:18" s="8" customFormat="1" ht="16.2" customHeight="1">
      <c r="B824" s="295">
        <v>112201000</v>
      </c>
      <c r="C824" s="307" t="s">
        <v>3041</v>
      </c>
      <c r="D824" s="294" t="s">
        <v>4</v>
      </c>
      <c r="E824" s="294" t="s">
        <v>4</v>
      </c>
      <c r="F824" s="295">
        <v>1</v>
      </c>
      <c r="G824" s="296" t="s">
        <v>7</v>
      </c>
      <c r="H824" s="293">
        <v>5.8</v>
      </c>
      <c r="I824" s="293">
        <f t="shared" si="121"/>
        <v>6.8973068995374982</v>
      </c>
      <c r="J824" s="293">
        <v>40.004380017317487</v>
      </c>
      <c r="K824" s="275">
        <f t="shared" si="116"/>
        <v>40.004380017317487</v>
      </c>
      <c r="L824" s="275">
        <f t="shared" si="117"/>
        <v>40.004380017317487</v>
      </c>
      <c r="N824" s="334">
        <v>38.465750016651427</v>
      </c>
      <c r="O824" s="332">
        <f t="shared" si="118"/>
        <v>40.004380017317487</v>
      </c>
      <c r="P824" s="360"/>
      <c r="Q824" s="360"/>
    </row>
    <row r="825" spans="2:18" s="8" customFormat="1" ht="16.2" customHeight="1">
      <c r="B825" s="295">
        <v>112202000</v>
      </c>
      <c r="C825" s="307" t="s">
        <v>3041</v>
      </c>
      <c r="D825" s="294" t="s">
        <v>1</v>
      </c>
      <c r="E825" s="294" t="s">
        <v>1</v>
      </c>
      <c r="F825" s="295">
        <v>1</v>
      </c>
      <c r="G825" s="296" t="s">
        <v>7</v>
      </c>
      <c r="H825" s="293">
        <v>5.8</v>
      </c>
      <c r="I825" s="293">
        <f t="shared" si="121"/>
        <v>6.8973068995374982</v>
      </c>
      <c r="J825" s="293">
        <v>40.004380017317487</v>
      </c>
      <c r="K825" s="275">
        <f t="shared" si="116"/>
        <v>40.004380017317487</v>
      </c>
      <c r="L825" s="275">
        <f t="shared" si="117"/>
        <v>40.004380017317487</v>
      </c>
      <c r="N825" s="334">
        <v>38.465750016651427</v>
      </c>
      <c r="O825" s="332">
        <f t="shared" si="118"/>
        <v>40.004380017317487</v>
      </c>
      <c r="P825" s="360"/>
      <c r="Q825" s="360"/>
    </row>
    <row r="826" spans="2:18" s="8" customFormat="1" ht="16.2" customHeight="1">
      <c r="B826" s="295">
        <v>112204010</v>
      </c>
      <c r="C826" s="307" t="s">
        <v>3041</v>
      </c>
      <c r="D826" s="294" t="s">
        <v>80</v>
      </c>
      <c r="E826" s="294" t="s">
        <v>2</v>
      </c>
      <c r="F826" s="295">
        <v>1</v>
      </c>
      <c r="G826" s="296" t="s">
        <v>7</v>
      </c>
      <c r="H826" s="293">
        <v>5.8</v>
      </c>
      <c r="I826" s="293">
        <f t="shared" si="121"/>
        <v>11.403913798040087</v>
      </c>
      <c r="J826" s="293">
        <v>66.142700028632504</v>
      </c>
      <c r="K826" s="275">
        <f t="shared" si="116"/>
        <v>66.142700028632504</v>
      </c>
      <c r="L826" s="275">
        <f t="shared" si="117"/>
        <v>66.142700028632504</v>
      </c>
      <c r="N826" s="334">
        <v>63.598750027531253</v>
      </c>
      <c r="O826" s="332">
        <f t="shared" si="118"/>
        <v>66.142700028632504</v>
      </c>
      <c r="P826" s="360"/>
      <c r="Q826" s="360"/>
    </row>
    <row r="827" spans="2:18" s="8" customFormat="1" ht="16.2" customHeight="1">
      <c r="B827" s="295">
        <v>112205280</v>
      </c>
      <c r="C827" s="307" t="s">
        <v>3041</v>
      </c>
      <c r="D827" s="294" t="s">
        <v>327</v>
      </c>
      <c r="E827" s="294" t="s">
        <v>244</v>
      </c>
      <c r="F827" s="295">
        <v>1</v>
      </c>
      <c r="G827" s="296" t="s">
        <v>7</v>
      </c>
      <c r="H827" s="293">
        <v>5.8</v>
      </c>
      <c r="I827" s="293">
        <f t="shared" si="121"/>
        <v>12.816350350375657</v>
      </c>
      <c r="J827" s="293">
        <v>74.334832032178809</v>
      </c>
      <c r="K827" s="275">
        <f t="shared" si="116"/>
        <v>74.334832032178809</v>
      </c>
      <c r="L827" s="275">
        <f t="shared" si="117"/>
        <v>74.334832032178809</v>
      </c>
      <c r="N827" s="334">
        <v>71.475800030941159</v>
      </c>
      <c r="O827" s="332">
        <f t="shared" si="118"/>
        <v>74.334832032178809</v>
      </c>
      <c r="P827" s="360"/>
      <c r="Q827" s="360"/>
    </row>
    <row r="828" spans="2:18" s="8" customFormat="1" ht="16.2" customHeight="1">
      <c r="B828" s="343">
        <v>112205070</v>
      </c>
      <c r="C828" s="344" t="s">
        <v>3144</v>
      </c>
      <c r="D828" s="343" t="s">
        <v>327</v>
      </c>
      <c r="E828" s="342" t="s">
        <v>2539</v>
      </c>
      <c r="F828" s="341">
        <v>1</v>
      </c>
      <c r="G828" s="340" t="s">
        <v>7</v>
      </c>
      <c r="H828" s="339">
        <v>5.8</v>
      </c>
      <c r="I828" s="293">
        <f t="shared" si="121"/>
        <v>10.220844095789101</v>
      </c>
      <c r="J828" s="355">
        <v>59.280895755576779</v>
      </c>
      <c r="K828" s="275">
        <f t="shared" ref="K828" si="124">J828</f>
        <v>59.280895755576779</v>
      </c>
      <c r="L828" s="275">
        <f t="shared" ref="L828" si="125">+J828-K828*$B$2</f>
        <v>59.280895755576779</v>
      </c>
      <c r="N828" s="334"/>
      <c r="O828" s="332"/>
      <c r="P828" s="360"/>
      <c r="Q828" s="360"/>
    </row>
    <row r="829" spans="2:18" s="8" customFormat="1" ht="16.2" customHeight="1">
      <c r="B829" s="295">
        <v>112203090</v>
      </c>
      <c r="C829" s="307" t="s">
        <v>3041</v>
      </c>
      <c r="D829" s="294" t="s">
        <v>17</v>
      </c>
      <c r="E829" s="294" t="s">
        <v>10</v>
      </c>
      <c r="F829" s="295">
        <v>1</v>
      </c>
      <c r="G829" s="296" t="s">
        <v>7</v>
      </c>
      <c r="H829" s="293">
        <v>5.8</v>
      </c>
      <c r="I829" s="293">
        <f t="shared" si="121"/>
        <v>12.136695407552704</v>
      </c>
      <c r="J829" s="293">
        <v>70.392833363805678</v>
      </c>
      <c r="K829" s="275">
        <f t="shared" si="116"/>
        <v>70.392833363805678</v>
      </c>
      <c r="L829" s="275">
        <f t="shared" si="117"/>
        <v>70.392833363805678</v>
      </c>
      <c r="N829" s="334">
        <v>67.685416695966993</v>
      </c>
      <c r="O829" s="332">
        <f t="shared" si="118"/>
        <v>70.392833363805678</v>
      </c>
      <c r="P829" s="360"/>
      <c r="Q829" s="360"/>
    </row>
    <row r="830" spans="2:18" s="8" customFormat="1" ht="16.2" customHeight="1">
      <c r="B830" s="295">
        <v>112204100</v>
      </c>
      <c r="C830" s="307" t="s">
        <v>3041</v>
      </c>
      <c r="D830" s="294" t="s">
        <v>80</v>
      </c>
      <c r="E830" s="294" t="s">
        <v>14</v>
      </c>
      <c r="F830" s="295">
        <v>1</v>
      </c>
      <c r="G830" s="296" t="s">
        <v>7</v>
      </c>
      <c r="H830" s="293">
        <v>5.8</v>
      </c>
      <c r="I830" s="293">
        <f t="shared" si="121"/>
        <v>11.403913798040087</v>
      </c>
      <c r="J830" s="293">
        <v>66.142700028632504</v>
      </c>
      <c r="K830" s="275">
        <f t="shared" si="116"/>
        <v>66.142700028632504</v>
      </c>
      <c r="L830" s="275">
        <f t="shared" si="117"/>
        <v>66.142700028632504</v>
      </c>
      <c r="N830" s="334">
        <v>63.598750027531253</v>
      </c>
      <c r="O830" s="332">
        <f t="shared" si="118"/>
        <v>66.142700028632504</v>
      </c>
      <c r="P830" s="360"/>
      <c r="Q830" s="360"/>
    </row>
    <row r="831" spans="2:18" s="8" customFormat="1" ht="16.2" customHeight="1">
      <c r="B831" s="289">
        <v>112203110</v>
      </c>
      <c r="C831" s="307" t="s">
        <v>3041</v>
      </c>
      <c r="D831" s="294" t="s">
        <v>17</v>
      </c>
      <c r="E831" s="294" t="s">
        <v>13</v>
      </c>
      <c r="F831" s="295">
        <v>1</v>
      </c>
      <c r="G831" s="296" t="s">
        <v>7</v>
      </c>
      <c r="H831" s="293">
        <v>5.8</v>
      </c>
      <c r="I831" s="293">
        <f t="shared" si="121"/>
        <v>11.403913798040087</v>
      </c>
      <c r="J831" s="293">
        <v>66.142700028632504</v>
      </c>
      <c r="K831" s="275">
        <f t="shared" si="116"/>
        <v>66.142700028632504</v>
      </c>
      <c r="L831" s="275">
        <f t="shared" si="117"/>
        <v>66.142700028632504</v>
      </c>
      <c r="N831" s="334">
        <v>63.598750027531253</v>
      </c>
      <c r="O831" s="332">
        <f t="shared" si="118"/>
        <v>66.142700028632504</v>
      </c>
      <c r="P831" s="360"/>
      <c r="Q831" s="360"/>
    </row>
    <row r="832" spans="2:18" s="8" customFormat="1" ht="16.2" customHeight="1">
      <c r="B832" s="289">
        <v>112202140</v>
      </c>
      <c r="C832" s="307" t="s">
        <v>3041</v>
      </c>
      <c r="D832" s="294" t="s">
        <v>1</v>
      </c>
      <c r="E832" s="294" t="s">
        <v>0</v>
      </c>
      <c r="F832" s="295">
        <v>1</v>
      </c>
      <c r="G832" s="296" t="s">
        <v>7</v>
      </c>
      <c r="H832" s="293">
        <v>5.8</v>
      </c>
      <c r="I832" s="293">
        <f t="shared" si="121"/>
        <v>12.136695407552704</v>
      </c>
      <c r="J832" s="293">
        <v>70.392833363805678</v>
      </c>
      <c r="K832" s="275">
        <f t="shared" si="116"/>
        <v>70.392833363805678</v>
      </c>
      <c r="L832" s="275">
        <f t="shared" si="117"/>
        <v>70.392833363805678</v>
      </c>
      <c r="N832" s="334">
        <v>67.685416695966993</v>
      </c>
      <c r="O832" s="332">
        <f t="shared" si="118"/>
        <v>70.392833363805678</v>
      </c>
      <c r="P832" s="360"/>
      <c r="Q832" s="360"/>
    </row>
    <row r="833" spans="2:18" s="8" customFormat="1" ht="16.2" customHeight="1">
      <c r="B833" s="289">
        <v>112204270</v>
      </c>
      <c r="C833" s="307" t="s">
        <v>3041</v>
      </c>
      <c r="D833" s="294" t="s">
        <v>80</v>
      </c>
      <c r="E833" s="294" t="s">
        <v>83</v>
      </c>
      <c r="F833" s="295">
        <v>1</v>
      </c>
      <c r="G833" s="296" t="s">
        <v>7</v>
      </c>
      <c r="H833" s="293">
        <v>5.8</v>
      </c>
      <c r="I833" s="293">
        <f t="shared" si="121"/>
        <v>12.136695407552704</v>
      </c>
      <c r="J833" s="293">
        <v>70.392833363805678</v>
      </c>
      <c r="K833" s="275">
        <f t="shared" ref="K833:K842" si="126">J833</f>
        <v>70.392833363805678</v>
      </c>
      <c r="L833" s="275">
        <f t="shared" ref="L833:L862" si="127">+J833-K833*$B$2</f>
        <v>70.392833363805678</v>
      </c>
      <c r="N833" s="334">
        <v>67.685416695966993</v>
      </c>
      <c r="O833" s="332">
        <f t="shared" si="118"/>
        <v>70.392833363805678</v>
      </c>
      <c r="P833" s="360"/>
      <c r="Q833" s="360"/>
    </row>
    <row r="834" spans="2:18" s="8" customFormat="1" ht="16.2" customHeight="1">
      <c r="B834" s="289">
        <v>112201370</v>
      </c>
      <c r="C834" s="307" t="s">
        <v>3041</v>
      </c>
      <c r="D834" s="294" t="s">
        <v>1</v>
      </c>
      <c r="E834" s="294" t="s">
        <v>361</v>
      </c>
      <c r="F834" s="295">
        <v>1</v>
      </c>
      <c r="G834" s="296" t="s">
        <v>7</v>
      </c>
      <c r="H834" s="293">
        <v>5.8</v>
      </c>
      <c r="I834" s="293">
        <f t="shared" si="121"/>
        <v>12.201003480614256</v>
      </c>
      <c r="J834" s="293">
        <v>70.765820187562682</v>
      </c>
      <c r="K834" s="275">
        <f t="shared" si="126"/>
        <v>70.765820187562682</v>
      </c>
      <c r="L834" s="275">
        <f t="shared" si="127"/>
        <v>70.765820187562682</v>
      </c>
      <c r="N834" s="334">
        <v>68.044057872656424</v>
      </c>
      <c r="O834" s="332">
        <f t="shared" ref="O834:O897" si="128">N834*1.04</f>
        <v>70.765820187562682</v>
      </c>
      <c r="P834" s="360"/>
      <c r="Q834" s="360"/>
    </row>
    <row r="835" spans="2:18" s="8" customFormat="1" ht="16.2" customHeight="1">
      <c r="B835" s="289">
        <v>112204360</v>
      </c>
      <c r="C835" s="307" t="s">
        <v>3041</v>
      </c>
      <c r="D835" s="294" t="s">
        <v>91</v>
      </c>
      <c r="E835" s="294" t="s">
        <v>2574</v>
      </c>
      <c r="F835" s="295">
        <v>1</v>
      </c>
      <c r="G835" s="296" t="s">
        <v>7</v>
      </c>
      <c r="H835" s="293">
        <v>5.8</v>
      </c>
      <c r="I835" s="293">
        <f t="shared" si="121"/>
        <v>11.639567828526967</v>
      </c>
      <c r="J835" s="293">
        <v>67.509493405456411</v>
      </c>
      <c r="K835" s="275">
        <f t="shared" si="126"/>
        <v>67.509493405456411</v>
      </c>
      <c r="L835" s="275">
        <f t="shared" si="127"/>
        <v>67.509493405456411</v>
      </c>
      <c r="N835" s="334">
        <v>64.912974428323466</v>
      </c>
      <c r="O835" s="332">
        <f t="shared" si="128"/>
        <v>67.509493405456411</v>
      </c>
      <c r="P835" s="360"/>
      <c r="Q835" s="360"/>
    </row>
    <row r="836" spans="2:18" s="8" customFormat="1" ht="16.2" customHeight="1">
      <c r="B836" s="289">
        <v>112204390</v>
      </c>
      <c r="C836" s="307" t="s">
        <v>3041</v>
      </c>
      <c r="D836" s="294" t="s">
        <v>91</v>
      </c>
      <c r="E836" s="294" t="s">
        <v>2503</v>
      </c>
      <c r="F836" s="295">
        <v>1</v>
      </c>
      <c r="G836" s="296" t="s">
        <v>7</v>
      </c>
      <c r="H836" s="293">
        <v>5.8</v>
      </c>
      <c r="I836" s="293">
        <f t="shared" si="121"/>
        <v>11.962581520711266</v>
      </c>
      <c r="J836" s="293">
        <v>69.382972820125346</v>
      </c>
      <c r="K836" s="275">
        <f t="shared" si="126"/>
        <v>69.382972820125346</v>
      </c>
      <c r="L836" s="275">
        <f t="shared" si="127"/>
        <v>69.382972820125346</v>
      </c>
      <c r="N836" s="334">
        <v>66.714396942428209</v>
      </c>
      <c r="O836" s="332">
        <f t="shared" si="128"/>
        <v>69.382972820125346</v>
      </c>
      <c r="P836" s="360"/>
      <c r="Q836" s="360"/>
    </row>
    <row r="837" spans="2:18" s="8" customFormat="1" ht="16.2" customHeight="1">
      <c r="B837" s="289">
        <v>112202240</v>
      </c>
      <c r="C837" s="307" t="s">
        <v>3041</v>
      </c>
      <c r="D837" s="294" t="s">
        <v>1</v>
      </c>
      <c r="E837" s="294" t="s">
        <v>2506</v>
      </c>
      <c r="F837" s="295">
        <v>1</v>
      </c>
      <c r="G837" s="296" t="s">
        <v>7</v>
      </c>
      <c r="H837" s="293">
        <v>5.8</v>
      </c>
      <c r="I837" s="293">
        <f t="shared" si="121"/>
        <v>14.680363569573371</v>
      </c>
      <c r="J837" s="293">
        <v>85.146108703525556</v>
      </c>
      <c r="K837" s="275">
        <f t="shared" si="126"/>
        <v>85.146108703525556</v>
      </c>
      <c r="L837" s="275">
        <f t="shared" si="127"/>
        <v>85.146108703525556</v>
      </c>
      <c r="N837" s="334">
        <v>81.871258368774576</v>
      </c>
      <c r="O837" s="332">
        <f t="shared" si="128"/>
        <v>85.146108703525556</v>
      </c>
      <c r="P837" s="360"/>
      <c r="Q837" s="360"/>
    </row>
    <row r="838" spans="2:18" s="8" customFormat="1" ht="16.2" customHeight="1">
      <c r="B838" s="289">
        <v>112204180</v>
      </c>
      <c r="C838" s="307" t="s">
        <v>3041</v>
      </c>
      <c r="D838" s="294" t="s">
        <v>80</v>
      </c>
      <c r="E838" s="294" t="s">
        <v>287</v>
      </c>
      <c r="F838" s="295">
        <v>1</v>
      </c>
      <c r="G838" s="296" t="s">
        <v>7</v>
      </c>
      <c r="H838" s="293">
        <v>5.8</v>
      </c>
      <c r="I838" s="293">
        <f t="shared" ref="I838:I902" si="129">J838/H838</f>
        <v>10.550455091003235</v>
      </c>
      <c r="J838" s="293">
        <v>61.192639527818763</v>
      </c>
      <c r="K838" s="275">
        <f t="shared" si="126"/>
        <v>61.192639527818763</v>
      </c>
      <c r="L838" s="275">
        <f t="shared" si="127"/>
        <v>61.192639527818763</v>
      </c>
      <c r="N838" s="334">
        <v>63.598750027531253</v>
      </c>
      <c r="O838" s="332">
        <f t="shared" si="128"/>
        <v>66.142700028632504</v>
      </c>
      <c r="P838" s="360"/>
      <c r="Q838" s="360"/>
      <c r="R838" s="353"/>
    </row>
    <row r="839" spans="2:18" s="8" customFormat="1" ht="16.2" customHeight="1">
      <c r="B839" s="295">
        <v>112205410</v>
      </c>
      <c r="C839" s="307" t="s">
        <v>3041</v>
      </c>
      <c r="D839" s="294" t="s">
        <v>327</v>
      </c>
      <c r="E839" s="294" t="s">
        <v>2540</v>
      </c>
      <c r="F839" s="295">
        <v>1</v>
      </c>
      <c r="G839" s="296" t="s">
        <v>7</v>
      </c>
      <c r="H839" s="293">
        <v>5.8</v>
      </c>
      <c r="I839" s="293">
        <f t="shared" si="129"/>
        <v>11.370796096325837</v>
      </c>
      <c r="J839" s="293">
        <v>65.950617358689854</v>
      </c>
      <c r="K839" s="275">
        <f t="shared" si="126"/>
        <v>65.950617358689854</v>
      </c>
      <c r="L839" s="275">
        <f t="shared" si="127"/>
        <v>65.950617358689854</v>
      </c>
      <c r="N839" s="334">
        <v>63.414055152586393</v>
      </c>
      <c r="O839" s="332">
        <f t="shared" si="128"/>
        <v>65.950617358689854</v>
      </c>
      <c r="P839" s="360"/>
      <c r="Q839" s="360"/>
    </row>
    <row r="840" spans="2:18" s="8" customFormat="1" ht="16.2" customHeight="1">
      <c r="B840" s="295">
        <v>112203520</v>
      </c>
      <c r="C840" s="307" t="s">
        <v>3041</v>
      </c>
      <c r="D840" s="294" t="s">
        <v>3109</v>
      </c>
      <c r="E840" s="294" t="s">
        <v>3108</v>
      </c>
      <c r="F840" s="295">
        <v>1</v>
      </c>
      <c r="G840" s="296" t="s">
        <v>7</v>
      </c>
      <c r="H840" s="293">
        <v>5.8</v>
      </c>
      <c r="I840" s="293">
        <f t="shared" si="129"/>
        <v>11.648627586206896</v>
      </c>
      <c r="J840" s="293">
        <v>67.562039999999996</v>
      </c>
      <c r="K840" s="275">
        <f t="shared" si="126"/>
        <v>67.562039999999996</v>
      </c>
      <c r="L840" s="275">
        <f t="shared" si="127"/>
        <v>67.562039999999996</v>
      </c>
      <c r="N840" s="334">
        <v>64.963499999999996</v>
      </c>
      <c r="O840" s="332">
        <f t="shared" si="128"/>
        <v>67.562039999999996</v>
      </c>
      <c r="P840" s="360"/>
      <c r="Q840" s="360"/>
    </row>
    <row r="841" spans="2:18" s="8" customFormat="1" ht="16.2" customHeight="1">
      <c r="B841" s="297">
        <v>112205050</v>
      </c>
      <c r="C841" s="307" t="s">
        <v>3041</v>
      </c>
      <c r="D841" s="294" t="s">
        <v>327</v>
      </c>
      <c r="E841" s="294" t="s">
        <v>2994</v>
      </c>
      <c r="F841" s="295">
        <v>1</v>
      </c>
      <c r="G841" s="296" t="s">
        <v>7</v>
      </c>
      <c r="H841" s="293">
        <v>5.8</v>
      </c>
      <c r="I841" s="293">
        <f t="shared" si="129"/>
        <v>10.833462322515212</v>
      </c>
      <c r="J841" s="293">
        <v>62.834081470588231</v>
      </c>
      <c r="K841" s="275">
        <f t="shared" si="126"/>
        <v>62.834081470588231</v>
      </c>
      <c r="L841" s="275">
        <f t="shared" si="127"/>
        <v>62.834081470588231</v>
      </c>
      <c r="N841" s="334">
        <v>60.417386029411759</v>
      </c>
      <c r="O841" s="332">
        <f t="shared" si="128"/>
        <v>62.834081470588231</v>
      </c>
      <c r="P841" s="360"/>
      <c r="Q841" s="360"/>
    </row>
    <row r="842" spans="2:18" s="8" customFormat="1" ht="16.2" customHeight="1">
      <c r="B842" s="295" t="s">
        <v>2989</v>
      </c>
      <c r="C842" s="307" t="s">
        <v>2991</v>
      </c>
      <c r="D842" s="294" t="s">
        <v>4</v>
      </c>
      <c r="E842" s="294" t="s">
        <v>4</v>
      </c>
      <c r="F842" s="295">
        <v>1</v>
      </c>
      <c r="G842" s="296" t="s">
        <v>3036</v>
      </c>
      <c r="H842" s="293">
        <v>5.8</v>
      </c>
      <c r="I842" s="293">
        <f t="shared" si="129"/>
        <v>900.90000000000009</v>
      </c>
      <c r="J842" s="293">
        <v>5225.22</v>
      </c>
      <c r="K842" s="275">
        <f t="shared" si="126"/>
        <v>5225.22</v>
      </c>
      <c r="L842" s="275">
        <f t="shared" si="127"/>
        <v>5225.22</v>
      </c>
      <c r="N842" s="334">
        <v>5024.25</v>
      </c>
      <c r="O842" s="332">
        <f t="shared" si="128"/>
        <v>5225.22</v>
      </c>
      <c r="P842" s="360"/>
      <c r="Q842" s="360"/>
    </row>
    <row r="843" spans="2:18" s="8" customFormat="1" ht="16.2" customHeight="1">
      <c r="B843" s="295">
        <v>112241000</v>
      </c>
      <c r="C843" s="307" t="s">
        <v>2990</v>
      </c>
      <c r="D843" s="294" t="s">
        <v>4</v>
      </c>
      <c r="E843" s="294" t="s">
        <v>4</v>
      </c>
      <c r="F843" s="295">
        <v>1</v>
      </c>
      <c r="G843" s="296" t="s">
        <v>7</v>
      </c>
      <c r="H843" s="293">
        <v>5.8</v>
      </c>
      <c r="I843" s="293">
        <f t="shared" si="129"/>
        <v>6.825403777890469</v>
      </c>
      <c r="J843" s="293">
        <v>39.587341911764717</v>
      </c>
      <c r="K843" s="275">
        <f t="shared" ref="K843:K868" si="130">J843</f>
        <v>39.587341911764717</v>
      </c>
      <c r="L843" s="275">
        <f t="shared" si="127"/>
        <v>39.587341911764717</v>
      </c>
      <c r="N843" s="334">
        <v>38.064751838235303</v>
      </c>
      <c r="O843" s="332">
        <f t="shared" si="128"/>
        <v>39.587341911764717</v>
      </c>
      <c r="P843" s="360"/>
      <c r="Q843" s="360"/>
    </row>
    <row r="844" spans="2:18" s="8" customFormat="1" ht="16.2" customHeight="1">
      <c r="B844" s="295">
        <v>112242000</v>
      </c>
      <c r="C844" s="307" t="s">
        <v>2990</v>
      </c>
      <c r="D844" s="294" t="s">
        <v>1</v>
      </c>
      <c r="E844" s="294" t="s">
        <v>1</v>
      </c>
      <c r="F844" s="295">
        <v>1</v>
      </c>
      <c r="G844" s="296" t="s">
        <v>7</v>
      </c>
      <c r="H844" s="293">
        <v>5.8</v>
      </c>
      <c r="I844" s="293">
        <f t="shared" si="129"/>
        <v>8.3383814528397568</v>
      </c>
      <c r="J844" s="293">
        <v>48.362612426470591</v>
      </c>
      <c r="K844" s="275">
        <f t="shared" si="130"/>
        <v>48.362612426470591</v>
      </c>
      <c r="L844" s="275">
        <f t="shared" si="127"/>
        <v>48.362612426470591</v>
      </c>
      <c r="N844" s="334">
        <v>46.50251194852941</v>
      </c>
      <c r="O844" s="332">
        <f t="shared" si="128"/>
        <v>48.362612426470591</v>
      </c>
      <c r="P844" s="360"/>
      <c r="Q844" s="360"/>
    </row>
    <row r="845" spans="2:18" s="8" customFormat="1" ht="16.2" customHeight="1">
      <c r="B845" s="295">
        <v>112244010</v>
      </c>
      <c r="C845" s="307" t="s">
        <v>2990</v>
      </c>
      <c r="D845" s="294" t="s">
        <v>80</v>
      </c>
      <c r="E845" s="294" t="s">
        <v>2</v>
      </c>
      <c r="F845" s="295">
        <v>1</v>
      </c>
      <c r="G845" s="296" t="s">
        <v>7</v>
      </c>
      <c r="H845" s="293">
        <v>5.8</v>
      </c>
      <c r="I845" s="293">
        <f t="shared" si="129"/>
        <v>10.581632974137932</v>
      </c>
      <c r="J845" s="293">
        <v>61.373471250000001</v>
      </c>
      <c r="K845" s="275">
        <f t="shared" si="130"/>
        <v>61.373471250000001</v>
      </c>
      <c r="L845" s="275">
        <f t="shared" si="127"/>
        <v>61.373471250000001</v>
      </c>
      <c r="N845" s="334">
        <v>59.012953125000003</v>
      </c>
      <c r="O845" s="332">
        <f t="shared" si="128"/>
        <v>61.373471250000001</v>
      </c>
      <c r="P845" s="360"/>
      <c r="Q845" s="360"/>
    </row>
    <row r="846" spans="2:18" s="8" customFormat="1" ht="16.2" customHeight="1">
      <c r="B846" s="295">
        <v>112245280</v>
      </c>
      <c r="C846" s="307" t="s">
        <v>2990</v>
      </c>
      <c r="D846" s="294" t="s">
        <v>327</v>
      </c>
      <c r="E846" s="294" t="s">
        <v>244</v>
      </c>
      <c r="F846" s="295">
        <v>1</v>
      </c>
      <c r="G846" s="296" t="s">
        <v>7</v>
      </c>
      <c r="H846" s="293">
        <v>5.8</v>
      </c>
      <c r="I846" s="293">
        <f t="shared" si="129"/>
        <v>11.024949949290063</v>
      </c>
      <c r="J846" s="293">
        <v>63.94470970588236</v>
      </c>
      <c r="K846" s="275">
        <f t="shared" si="130"/>
        <v>63.94470970588236</v>
      </c>
      <c r="L846" s="275">
        <f t="shared" si="127"/>
        <v>63.94470970588236</v>
      </c>
      <c r="N846" s="334">
        <v>61.485297794117649</v>
      </c>
      <c r="O846" s="332">
        <f t="shared" si="128"/>
        <v>63.94470970588236</v>
      </c>
      <c r="P846" s="360"/>
      <c r="Q846" s="360"/>
    </row>
    <row r="847" spans="2:18" s="8" customFormat="1" ht="16.2" customHeight="1">
      <c r="B847" s="343">
        <v>112245070</v>
      </c>
      <c r="C847" s="344" t="s">
        <v>3145</v>
      </c>
      <c r="D847" s="343" t="s">
        <v>327</v>
      </c>
      <c r="E847" s="342" t="s">
        <v>2539</v>
      </c>
      <c r="F847" s="341">
        <v>1</v>
      </c>
      <c r="G847" s="340" t="s">
        <v>7</v>
      </c>
      <c r="H847" s="339">
        <v>5.8</v>
      </c>
      <c r="I847" s="293">
        <f t="shared" si="129"/>
        <v>9.6336914001119407</v>
      </c>
      <c r="J847" s="355">
        <v>55.875410120649249</v>
      </c>
      <c r="K847" s="275">
        <f t="shared" ref="K847" si="131">J847</f>
        <v>55.875410120649249</v>
      </c>
      <c r="L847" s="275">
        <f t="shared" ref="L847" si="132">+J847-K847*$B$2</f>
        <v>55.875410120649249</v>
      </c>
      <c r="N847" s="334"/>
      <c r="O847" s="332"/>
      <c r="P847" s="360"/>
      <c r="Q847" s="360"/>
    </row>
    <row r="848" spans="2:18" s="8" customFormat="1" ht="16.2" customHeight="1">
      <c r="B848" s="295">
        <v>112243090</v>
      </c>
      <c r="C848" s="307" t="s">
        <v>2990</v>
      </c>
      <c r="D848" s="294" t="s">
        <v>17</v>
      </c>
      <c r="E848" s="294" t="s">
        <v>10</v>
      </c>
      <c r="F848" s="295">
        <v>1</v>
      </c>
      <c r="G848" s="296" t="s">
        <v>7</v>
      </c>
      <c r="H848" s="293">
        <v>5.8</v>
      </c>
      <c r="I848" s="293">
        <f t="shared" si="129"/>
        <v>11.029691455375254</v>
      </c>
      <c r="J848" s="293">
        <v>63.972210441176472</v>
      </c>
      <c r="K848" s="275">
        <f t="shared" si="130"/>
        <v>63.972210441176472</v>
      </c>
      <c r="L848" s="275">
        <f t="shared" si="127"/>
        <v>63.972210441176472</v>
      </c>
      <c r="N848" s="334">
        <v>61.511740808823525</v>
      </c>
      <c r="O848" s="332">
        <f t="shared" si="128"/>
        <v>63.972210441176472</v>
      </c>
      <c r="P848" s="360"/>
      <c r="Q848" s="360"/>
    </row>
    <row r="849" spans="2:18" s="8" customFormat="1" ht="16.2" customHeight="1">
      <c r="B849" s="295">
        <v>112244100</v>
      </c>
      <c r="C849" s="307" t="s">
        <v>2990</v>
      </c>
      <c r="D849" s="294" t="s">
        <v>80</v>
      </c>
      <c r="E849" s="294" t="s">
        <v>14</v>
      </c>
      <c r="F849" s="295">
        <v>1</v>
      </c>
      <c r="G849" s="296" t="s">
        <v>7</v>
      </c>
      <c r="H849" s="293">
        <v>5.8</v>
      </c>
      <c r="I849" s="293">
        <f t="shared" si="129"/>
        <v>10.581632974137932</v>
      </c>
      <c r="J849" s="293">
        <v>61.373471250000001</v>
      </c>
      <c r="K849" s="275">
        <f t="shared" si="130"/>
        <v>61.373471250000001</v>
      </c>
      <c r="L849" s="275">
        <f t="shared" si="127"/>
        <v>61.373471250000001</v>
      </c>
      <c r="N849" s="334">
        <v>59.012953125000003</v>
      </c>
      <c r="O849" s="332">
        <f t="shared" si="128"/>
        <v>61.373471250000001</v>
      </c>
      <c r="P849" s="360"/>
      <c r="Q849" s="360"/>
    </row>
    <row r="850" spans="2:18" s="8" customFormat="1" ht="16.2" customHeight="1">
      <c r="B850" s="295">
        <v>112243110</v>
      </c>
      <c r="C850" s="307" t="s">
        <v>2990</v>
      </c>
      <c r="D850" s="294" t="s">
        <v>17</v>
      </c>
      <c r="E850" s="294" t="s">
        <v>13</v>
      </c>
      <c r="F850" s="295">
        <v>1</v>
      </c>
      <c r="G850" s="296" t="s">
        <v>7</v>
      </c>
      <c r="H850" s="293">
        <v>5.8</v>
      </c>
      <c r="I850" s="293">
        <f t="shared" si="129"/>
        <v>10.621603524340772</v>
      </c>
      <c r="J850" s="293">
        <v>61.605300441176475</v>
      </c>
      <c r="K850" s="275">
        <f t="shared" si="130"/>
        <v>61.605300441176475</v>
      </c>
      <c r="L850" s="275">
        <f t="shared" si="127"/>
        <v>61.605300441176475</v>
      </c>
      <c r="N850" s="334">
        <v>59.235865808823533</v>
      </c>
      <c r="O850" s="332">
        <f t="shared" si="128"/>
        <v>61.605300441176475</v>
      </c>
      <c r="P850" s="360"/>
      <c r="Q850" s="360"/>
    </row>
    <row r="851" spans="2:18" s="8" customFormat="1" ht="16.2" customHeight="1">
      <c r="B851" s="295">
        <v>112242140</v>
      </c>
      <c r="C851" s="307" t="s">
        <v>2990</v>
      </c>
      <c r="D851" s="294" t="s">
        <v>1</v>
      </c>
      <c r="E851" s="294" t="s">
        <v>0</v>
      </c>
      <c r="F851" s="295">
        <v>1</v>
      </c>
      <c r="G851" s="296" t="s">
        <v>7</v>
      </c>
      <c r="H851" s="293">
        <v>5.8</v>
      </c>
      <c r="I851" s="293">
        <f t="shared" si="129"/>
        <v>11.546695588235295</v>
      </c>
      <c r="J851" s="293">
        <v>66.970834411764713</v>
      </c>
      <c r="K851" s="275">
        <f t="shared" si="130"/>
        <v>66.970834411764713</v>
      </c>
      <c r="L851" s="275">
        <f t="shared" si="127"/>
        <v>66.970834411764713</v>
      </c>
      <c r="N851" s="334">
        <v>64.395033088235294</v>
      </c>
      <c r="O851" s="332">
        <f t="shared" si="128"/>
        <v>66.970834411764713</v>
      </c>
      <c r="P851" s="360"/>
      <c r="Q851" s="360"/>
    </row>
    <row r="852" spans="2:18" s="8" customFormat="1" ht="16.2" customHeight="1">
      <c r="B852" s="295">
        <v>112244270</v>
      </c>
      <c r="C852" s="307" t="s">
        <v>2990</v>
      </c>
      <c r="D852" s="294" t="s">
        <v>80</v>
      </c>
      <c r="E852" s="294" t="s">
        <v>83</v>
      </c>
      <c r="F852" s="295">
        <v>1</v>
      </c>
      <c r="G852" s="296" t="s">
        <v>7</v>
      </c>
      <c r="H852" s="293">
        <v>5.8</v>
      </c>
      <c r="I852" s="293">
        <f t="shared" si="129"/>
        <v>10.989720905172415</v>
      </c>
      <c r="J852" s="293">
        <v>63.740381250000006</v>
      </c>
      <c r="K852" s="275">
        <f t="shared" si="130"/>
        <v>63.740381250000006</v>
      </c>
      <c r="L852" s="275">
        <f t="shared" si="127"/>
        <v>63.740381250000006</v>
      </c>
      <c r="N852" s="334">
        <v>61.288828125000002</v>
      </c>
      <c r="O852" s="332">
        <f t="shared" si="128"/>
        <v>63.740381250000006</v>
      </c>
      <c r="P852" s="360"/>
      <c r="Q852" s="360"/>
    </row>
    <row r="853" spans="2:18" s="8" customFormat="1" ht="16.2" customHeight="1">
      <c r="B853" s="295">
        <v>112241370</v>
      </c>
      <c r="C853" s="307" t="s">
        <v>2990</v>
      </c>
      <c r="D853" s="294" t="s">
        <v>1</v>
      </c>
      <c r="E853" s="294" t="s">
        <v>361</v>
      </c>
      <c r="F853" s="295">
        <v>1</v>
      </c>
      <c r="G853" s="296" t="s">
        <v>7</v>
      </c>
      <c r="H853" s="293">
        <v>5.8</v>
      </c>
      <c r="I853" s="293">
        <f t="shared" si="129"/>
        <v>12.269318420385394</v>
      </c>
      <c r="J853" s="293">
        <v>71.162046838235284</v>
      </c>
      <c r="K853" s="275">
        <f t="shared" si="130"/>
        <v>71.162046838235284</v>
      </c>
      <c r="L853" s="275">
        <f t="shared" si="127"/>
        <v>71.162046838235284</v>
      </c>
      <c r="N853" s="334">
        <v>68.425045036764701</v>
      </c>
      <c r="O853" s="332">
        <f t="shared" si="128"/>
        <v>71.162046838235284</v>
      </c>
      <c r="P853" s="360"/>
      <c r="Q853" s="360"/>
    </row>
    <row r="854" spans="2:18" s="8" customFormat="1" ht="16.2" customHeight="1">
      <c r="B854" s="295">
        <v>112244360</v>
      </c>
      <c r="C854" s="307" t="s">
        <v>2990</v>
      </c>
      <c r="D854" s="294" t="s">
        <v>91</v>
      </c>
      <c r="E854" s="294" t="s">
        <v>2574</v>
      </c>
      <c r="F854" s="295">
        <v>1</v>
      </c>
      <c r="G854" s="296" t="s">
        <v>7</v>
      </c>
      <c r="H854" s="293">
        <v>5.8</v>
      </c>
      <c r="I854" s="293">
        <f t="shared" si="129"/>
        <v>11.657065390466533</v>
      </c>
      <c r="J854" s="293">
        <v>67.61097926470589</v>
      </c>
      <c r="K854" s="275">
        <f t="shared" si="130"/>
        <v>67.61097926470589</v>
      </c>
      <c r="L854" s="275">
        <f t="shared" si="127"/>
        <v>67.61097926470589</v>
      </c>
      <c r="N854" s="334">
        <v>65.010556985294116</v>
      </c>
      <c r="O854" s="332">
        <f t="shared" si="128"/>
        <v>67.61097926470589</v>
      </c>
      <c r="P854" s="360"/>
      <c r="Q854" s="360"/>
    </row>
    <row r="855" spans="2:18" s="8" customFormat="1" ht="16.2" customHeight="1">
      <c r="B855" s="295">
        <v>112244390</v>
      </c>
      <c r="C855" s="307" t="s">
        <v>2990</v>
      </c>
      <c r="D855" s="294" t="s">
        <v>91</v>
      </c>
      <c r="E855" s="294" t="s">
        <v>2503</v>
      </c>
      <c r="F855" s="295">
        <v>1</v>
      </c>
      <c r="G855" s="296" t="s">
        <v>7</v>
      </c>
      <c r="H855" s="293">
        <v>5.8</v>
      </c>
      <c r="I855" s="293">
        <f t="shared" si="129"/>
        <v>10.989720905172415</v>
      </c>
      <c r="J855" s="293">
        <v>63.740381250000006</v>
      </c>
      <c r="K855" s="275">
        <f t="shared" si="130"/>
        <v>63.740381250000006</v>
      </c>
      <c r="L855" s="275">
        <f t="shared" si="127"/>
        <v>63.740381250000006</v>
      </c>
      <c r="N855" s="334">
        <v>61.288828125000002</v>
      </c>
      <c r="O855" s="332">
        <f t="shared" si="128"/>
        <v>63.740381250000006</v>
      </c>
      <c r="P855" s="360"/>
      <c r="Q855" s="360"/>
    </row>
    <row r="856" spans="2:18" s="8" customFormat="1" ht="16.2" customHeight="1">
      <c r="B856" s="295">
        <v>112242240</v>
      </c>
      <c r="C856" s="307" t="s">
        <v>2990</v>
      </c>
      <c r="D856" s="294" t="s">
        <v>1</v>
      </c>
      <c r="E856" s="294" t="s">
        <v>2506</v>
      </c>
      <c r="F856" s="295">
        <v>1</v>
      </c>
      <c r="G856" s="296" t="s">
        <v>7</v>
      </c>
      <c r="H856" s="293">
        <v>5.8</v>
      </c>
      <c r="I856" s="293">
        <f t="shared" si="129"/>
        <v>12.214040073529413</v>
      </c>
      <c r="J856" s="293">
        <v>70.84143242647059</v>
      </c>
      <c r="K856" s="275">
        <f t="shared" si="130"/>
        <v>70.84143242647059</v>
      </c>
      <c r="L856" s="275">
        <f t="shared" si="127"/>
        <v>70.84143242647059</v>
      </c>
      <c r="N856" s="334">
        <v>68.116761948529415</v>
      </c>
      <c r="O856" s="332">
        <f t="shared" si="128"/>
        <v>70.84143242647059</v>
      </c>
      <c r="P856" s="360"/>
      <c r="Q856" s="360"/>
    </row>
    <row r="857" spans="2:18" s="8" customFormat="1" ht="16.2" customHeight="1">
      <c r="B857" s="295">
        <v>112244180</v>
      </c>
      <c r="C857" s="307" t="s">
        <v>2990</v>
      </c>
      <c r="D857" s="294" t="s">
        <v>80</v>
      </c>
      <c r="E857" s="294" t="s">
        <v>287</v>
      </c>
      <c r="F857" s="295">
        <v>1</v>
      </c>
      <c r="G857" s="296" t="s">
        <v>7</v>
      </c>
      <c r="H857" s="293">
        <v>5.8</v>
      </c>
      <c r="I857" s="293">
        <f t="shared" si="129"/>
        <v>9.9343687239793006</v>
      </c>
      <c r="J857" s="293">
        <v>57.619338599079946</v>
      </c>
      <c r="K857" s="275">
        <f t="shared" si="130"/>
        <v>57.619338599079946</v>
      </c>
      <c r="L857" s="275">
        <f t="shared" si="127"/>
        <v>57.619338599079946</v>
      </c>
      <c r="N857" s="334">
        <v>66.570000000000007</v>
      </c>
      <c r="O857" s="332">
        <f t="shared" si="128"/>
        <v>69.232800000000012</v>
      </c>
      <c r="P857" s="360"/>
      <c r="Q857" s="360"/>
      <c r="R857" s="353"/>
    </row>
    <row r="858" spans="2:18" s="8" customFormat="1" ht="16.2" customHeight="1">
      <c r="B858" s="295">
        <v>112245410</v>
      </c>
      <c r="C858" s="307" t="s">
        <v>2990</v>
      </c>
      <c r="D858" s="294" t="s">
        <v>327</v>
      </c>
      <c r="E858" s="294" t="s">
        <v>2540</v>
      </c>
      <c r="F858" s="295">
        <v>1</v>
      </c>
      <c r="G858" s="296" t="s">
        <v>7</v>
      </c>
      <c r="H858" s="293">
        <v>5.8</v>
      </c>
      <c r="I858" s="293">
        <f t="shared" si="129"/>
        <v>11.837218395030428</v>
      </c>
      <c r="J858" s="293">
        <v>68.655866691176485</v>
      </c>
      <c r="K858" s="275">
        <f t="shared" si="130"/>
        <v>68.655866691176485</v>
      </c>
      <c r="L858" s="275">
        <f t="shared" si="127"/>
        <v>68.655866691176485</v>
      </c>
      <c r="N858" s="334">
        <v>66.015256433823538</v>
      </c>
      <c r="O858" s="332">
        <f t="shared" si="128"/>
        <v>68.655866691176485</v>
      </c>
      <c r="P858" s="360"/>
      <c r="Q858" s="360"/>
    </row>
    <row r="859" spans="2:18" s="8" customFormat="1" ht="16.2" customHeight="1">
      <c r="B859" s="295">
        <v>112243520</v>
      </c>
      <c r="C859" s="307" t="s">
        <v>2990</v>
      </c>
      <c r="D859" s="294" t="s">
        <v>17</v>
      </c>
      <c r="E859" s="294" t="s">
        <v>2767</v>
      </c>
      <c r="F859" s="295">
        <v>1</v>
      </c>
      <c r="G859" s="296" t="s">
        <v>7</v>
      </c>
      <c r="H859" s="293">
        <v>5.8</v>
      </c>
      <c r="I859" s="293">
        <f t="shared" si="129"/>
        <v>11.106393103448276</v>
      </c>
      <c r="J859" s="293">
        <v>64.417079999999999</v>
      </c>
      <c r="K859" s="275">
        <f t="shared" si="130"/>
        <v>64.417079999999999</v>
      </c>
      <c r="L859" s="275">
        <f t="shared" si="127"/>
        <v>64.417079999999999</v>
      </c>
      <c r="N859" s="334">
        <v>61.939500000000002</v>
      </c>
      <c r="O859" s="332">
        <f t="shared" si="128"/>
        <v>64.417079999999999</v>
      </c>
      <c r="P859" s="360"/>
      <c r="Q859" s="360"/>
    </row>
    <row r="860" spans="2:18" s="8" customFormat="1" ht="16.2" customHeight="1">
      <c r="B860" s="295">
        <v>112245050</v>
      </c>
      <c r="C860" s="307" t="s">
        <v>2990</v>
      </c>
      <c r="D860" s="294" t="s">
        <v>327</v>
      </c>
      <c r="E860" s="294" t="s">
        <v>2994</v>
      </c>
      <c r="F860" s="295">
        <v>2</v>
      </c>
      <c r="G860" s="296" t="s">
        <v>7</v>
      </c>
      <c r="H860" s="293">
        <v>5.8</v>
      </c>
      <c r="I860" s="293">
        <f t="shared" si="129"/>
        <v>10.833462322515212</v>
      </c>
      <c r="J860" s="293">
        <v>62.834081470588231</v>
      </c>
      <c r="K860" s="275">
        <f t="shared" si="130"/>
        <v>62.834081470588231</v>
      </c>
      <c r="L860" s="275">
        <f t="shared" si="127"/>
        <v>62.834081470588231</v>
      </c>
      <c r="N860" s="334">
        <v>60.417386029411759</v>
      </c>
      <c r="O860" s="332">
        <f t="shared" si="128"/>
        <v>62.834081470588231</v>
      </c>
      <c r="P860" s="360"/>
      <c r="Q860" s="360"/>
    </row>
    <row r="861" spans="2:18" s="8" customFormat="1" ht="16.2" customHeight="1">
      <c r="B861" s="295">
        <v>110231000</v>
      </c>
      <c r="C861" s="307" t="s">
        <v>71</v>
      </c>
      <c r="D861" s="294" t="s">
        <v>4</v>
      </c>
      <c r="E861" s="294" t="s">
        <v>4</v>
      </c>
      <c r="F861" s="295">
        <v>1</v>
      </c>
      <c r="G861" s="296" t="s">
        <v>7</v>
      </c>
      <c r="H861" s="293">
        <v>5.8</v>
      </c>
      <c r="I861" s="293">
        <f t="shared" si="129"/>
        <v>6.0429109963744523</v>
      </c>
      <c r="J861" s="293">
        <v>35.04888377897182</v>
      </c>
      <c r="K861" s="275">
        <f t="shared" si="130"/>
        <v>35.04888377897182</v>
      </c>
      <c r="L861" s="275">
        <f t="shared" si="127"/>
        <v>35.04888377897182</v>
      </c>
      <c r="N861" s="334">
        <v>33.700849787472904</v>
      </c>
      <c r="O861" s="332">
        <f t="shared" si="128"/>
        <v>35.04888377897182</v>
      </c>
      <c r="P861" s="360"/>
      <c r="Q861" s="360"/>
    </row>
    <row r="862" spans="2:18" s="8" customFormat="1" ht="16.2" customHeight="1">
      <c r="B862" s="295">
        <v>110232000</v>
      </c>
      <c r="C862" s="307" t="s">
        <v>71</v>
      </c>
      <c r="D862" s="294" t="s">
        <v>1</v>
      </c>
      <c r="E862" s="294" t="s">
        <v>1</v>
      </c>
      <c r="F862" s="295">
        <v>1</v>
      </c>
      <c r="G862" s="296" t="s">
        <v>7</v>
      </c>
      <c r="H862" s="293">
        <v>5.8</v>
      </c>
      <c r="I862" s="293">
        <f t="shared" si="129"/>
        <v>6.5172316942019286</v>
      </c>
      <c r="J862" s="293">
        <v>37.799943826371184</v>
      </c>
      <c r="K862" s="275">
        <f t="shared" si="130"/>
        <v>37.799943826371184</v>
      </c>
      <c r="L862" s="275">
        <f t="shared" si="127"/>
        <v>37.799943826371184</v>
      </c>
      <c r="N862" s="334">
        <v>36.346099833049216</v>
      </c>
      <c r="O862" s="332">
        <f t="shared" si="128"/>
        <v>37.799943826371184</v>
      </c>
      <c r="P862" s="360"/>
      <c r="Q862" s="360"/>
    </row>
    <row r="863" spans="2:18" s="8" customFormat="1" ht="16.2" customHeight="1">
      <c r="B863" s="295">
        <v>110234010</v>
      </c>
      <c r="C863" s="307" t="s">
        <v>71</v>
      </c>
      <c r="D863" s="294" t="s">
        <v>80</v>
      </c>
      <c r="E863" s="294" t="s">
        <v>2</v>
      </c>
      <c r="F863" s="295">
        <v>1</v>
      </c>
      <c r="G863" s="296" t="s">
        <v>7</v>
      </c>
      <c r="H863" s="293">
        <v>5.8</v>
      </c>
      <c r="I863" s="293">
        <f t="shared" si="129"/>
        <v>9.1964091993833303</v>
      </c>
      <c r="J863" s="293">
        <v>53.339173356423309</v>
      </c>
      <c r="K863" s="275">
        <f t="shared" si="130"/>
        <v>53.339173356423309</v>
      </c>
      <c r="L863" s="275">
        <f t="shared" ref="L863:L923" si="133">+J863-K863*$B$2</f>
        <v>53.339173356423309</v>
      </c>
      <c r="N863" s="334">
        <v>51.287666688868562</v>
      </c>
      <c r="O863" s="332">
        <f t="shared" si="128"/>
        <v>53.339173356423309</v>
      </c>
      <c r="P863" s="360"/>
      <c r="Q863" s="360"/>
    </row>
    <row r="864" spans="2:18" s="8" customFormat="1" ht="16.2" customHeight="1">
      <c r="B864" s="295">
        <v>110235280</v>
      </c>
      <c r="C864" s="307" t="s">
        <v>71</v>
      </c>
      <c r="D864" s="294" t="s">
        <v>327</v>
      </c>
      <c r="E864" s="294" t="s">
        <v>244</v>
      </c>
      <c r="F864" s="295">
        <v>1</v>
      </c>
      <c r="G864" s="296" t="s">
        <v>7</v>
      </c>
      <c r="H864" s="293">
        <v>5.8</v>
      </c>
      <c r="I864" s="293">
        <f t="shared" si="129"/>
        <v>10.997879508209147</v>
      </c>
      <c r="J864" s="293">
        <v>63.787701147613049</v>
      </c>
      <c r="K864" s="275">
        <f t="shared" si="130"/>
        <v>63.787701147613049</v>
      </c>
      <c r="L864" s="275">
        <f t="shared" si="133"/>
        <v>63.787701147613049</v>
      </c>
      <c r="N864" s="334">
        <v>61.334328026551006</v>
      </c>
      <c r="O864" s="332">
        <f t="shared" si="128"/>
        <v>63.787701147613049</v>
      </c>
      <c r="P864" s="360"/>
      <c r="Q864" s="360"/>
    </row>
    <row r="865" spans="2:18" s="8" customFormat="1" ht="16.2" customHeight="1">
      <c r="B865" s="343">
        <v>110235070</v>
      </c>
      <c r="C865" s="344" t="s">
        <v>71</v>
      </c>
      <c r="D865" s="343" t="s">
        <v>327</v>
      </c>
      <c r="E865" s="342" t="s">
        <v>2539</v>
      </c>
      <c r="F865" s="341">
        <v>1</v>
      </c>
      <c r="G865" s="340" t="s">
        <v>7</v>
      </c>
      <c r="H865" s="339">
        <v>5.8</v>
      </c>
      <c r="I865" s="293">
        <f t="shared" si="129"/>
        <v>9.9902905937882558</v>
      </c>
      <c r="J865" s="355">
        <v>57.94368544397188</v>
      </c>
      <c r="K865" s="275">
        <f t="shared" ref="K865" si="134">J865</f>
        <v>57.94368544397188</v>
      </c>
      <c r="L865" s="275">
        <f t="shared" ref="L865" si="135">+J865-K865*$B$2</f>
        <v>57.94368544397188</v>
      </c>
      <c r="N865" s="334"/>
      <c r="O865" s="332"/>
      <c r="P865" s="360"/>
      <c r="Q865" s="360"/>
    </row>
    <row r="866" spans="2:18" s="8" customFormat="1" ht="16.2" customHeight="1">
      <c r="B866" s="295">
        <v>110233090</v>
      </c>
      <c r="C866" s="307" t="s">
        <v>71</v>
      </c>
      <c r="D866" s="294" t="s">
        <v>17</v>
      </c>
      <c r="E866" s="294" t="s">
        <v>10</v>
      </c>
      <c r="F866" s="295">
        <v>1</v>
      </c>
      <c r="G866" s="296" t="s">
        <v>7</v>
      </c>
      <c r="H866" s="293">
        <v>5.8</v>
      </c>
      <c r="I866" s="293">
        <f t="shared" si="129"/>
        <v>10.414658625198054</v>
      </c>
      <c r="J866" s="293">
        <v>60.405020026148712</v>
      </c>
      <c r="K866" s="275">
        <f t="shared" si="130"/>
        <v>60.405020026148712</v>
      </c>
      <c r="L866" s="275">
        <f t="shared" si="133"/>
        <v>60.405020026148712</v>
      </c>
      <c r="N866" s="334">
        <v>58.081750025142988</v>
      </c>
      <c r="O866" s="332">
        <f t="shared" si="128"/>
        <v>60.405020026148712</v>
      </c>
      <c r="P866" s="360"/>
      <c r="Q866" s="360"/>
    </row>
    <row r="867" spans="2:18" s="8" customFormat="1" ht="16.2" customHeight="1">
      <c r="B867" s="295">
        <v>110234100</v>
      </c>
      <c r="C867" s="307" t="s">
        <v>71</v>
      </c>
      <c r="D867" s="294" t="s">
        <v>80</v>
      </c>
      <c r="E867" s="294" t="s">
        <v>14</v>
      </c>
      <c r="F867" s="295">
        <v>1</v>
      </c>
      <c r="G867" s="296" t="s">
        <v>7</v>
      </c>
      <c r="H867" s="293">
        <v>5.8</v>
      </c>
      <c r="I867" s="293">
        <f t="shared" si="129"/>
        <v>9.1964091993833303</v>
      </c>
      <c r="J867" s="293">
        <v>53.339173356423309</v>
      </c>
      <c r="K867" s="275">
        <f t="shared" si="130"/>
        <v>53.339173356423309</v>
      </c>
      <c r="L867" s="275">
        <f t="shared" si="133"/>
        <v>53.339173356423309</v>
      </c>
      <c r="N867" s="334">
        <v>51.287666688868562</v>
      </c>
      <c r="O867" s="332">
        <f t="shared" si="128"/>
        <v>53.339173356423309</v>
      </c>
      <c r="P867" s="360"/>
      <c r="Q867" s="360"/>
    </row>
    <row r="868" spans="2:18" s="8" customFormat="1" ht="16.2" customHeight="1">
      <c r="B868" s="295">
        <v>110233110</v>
      </c>
      <c r="C868" s="307" t="s">
        <v>71</v>
      </c>
      <c r="D868" s="294" t="s">
        <v>17</v>
      </c>
      <c r="E868" s="294" t="s">
        <v>13</v>
      </c>
      <c r="F868" s="295">
        <v>1</v>
      </c>
      <c r="G868" s="296" t="s">
        <v>7</v>
      </c>
      <c r="H868" s="293">
        <v>5.8</v>
      </c>
      <c r="I868" s="293">
        <f t="shared" si="129"/>
        <v>9.1964091993833303</v>
      </c>
      <c r="J868" s="293">
        <v>53.339173356423309</v>
      </c>
      <c r="K868" s="275">
        <f t="shared" si="130"/>
        <v>53.339173356423309</v>
      </c>
      <c r="L868" s="275">
        <f t="shared" si="133"/>
        <v>53.339173356423309</v>
      </c>
      <c r="N868" s="334">
        <v>51.287666688868562</v>
      </c>
      <c r="O868" s="332">
        <f t="shared" si="128"/>
        <v>53.339173356423309</v>
      </c>
      <c r="P868" s="360"/>
      <c r="Q868" s="360"/>
    </row>
    <row r="869" spans="2:18" s="8" customFormat="1" ht="16.2" customHeight="1">
      <c r="B869" s="289">
        <v>110232140</v>
      </c>
      <c r="C869" s="307" t="s">
        <v>71</v>
      </c>
      <c r="D869" s="294" t="s">
        <v>1</v>
      </c>
      <c r="E869" s="294" t="s">
        <v>0</v>
      </c>
      <c r="F869" s="295">
        <v>1</v>
      </c>
      <c r="G869" s="296" t="s">
        <v>7</v>
      </c>
      <c r="H869" s="293">
        <v>5.8</v>
      </c>
      <c r="I869" s="293">
        <f t="shared" si="129"/>
        <v>10.414658625198054</v>
      </c>
      <c r="J869" s="293">
        <v>60.405020026148712</v>
      </c>
      <c r="K869" s="275">
        <f t="shared" ref="K869:K923" si="136">J869</f>
        <v>60.405020026148712</v>
      </c>
      <c r="L869" s="275">
        <f t="shared" si="133"/>
        <v>60.405020026148712</v>
      </c>
      <c r="N869" s="334">
        <v>58.081750025142988</v>
      </c>
      <c r="O869" s="332">
        <f t="shared" si="128"/>
        <v>60.405020026148712</v>
      </c>
      <c r="P869" s="360"/>
      <c r="Q869" s="360"/>
    </row>
    <row r="870" spans="2:18" s="8" customFormat="1" ht="16.2" customHeight="1">
      <c r="B870" s="289">
        <v>110234270</v>
      </c>
      <c r="C870" s="307" t="s">
        <v>71</v>
      </c>
      <c r="D870" s="294" t="s">
        <v>80</v>
      </c>
      <c r="E870" s="294" t="s">
        <v>83</v>
      </c>
      <c r="F870" s="295">
        <v>1</v>
      </c>
      <c r="G870" s="296" t="s">
        <v>7</v>
      </c>
      <c r="H870" s="293">
        <v>5.8</v>
      </c>
      <c r="I870" s="293">
        <f t="shared" si="129"/>
        <v>10.414658625198054</v>
      </c>
      <c r="J870" s="293">
        <v>60.405020026148712</v>
      </c>
      <c r="K870" s="275">
        <f t="shared" si="136"/>
        <v>60.405020026148712</v>
      </c>
      <c r="L870" s="275">
        <f t="shared" si="133"/>
        <v>60.405020026148712</v>
      </c>
      <c r="N870" s="334">
        <v>58.081750025142988</v>
      </c>
      <c r="O870" s="332">
        <f t="shared" si="128"/>
        <v>60.405020026148712</v>
      </c>
      <c r="P870" s="360"/>
      <c r="Q870" s="360"/>
    </row>
    <row r="871" spans="2:18" s="8" customFormat="1" ht="16.2" customHeight="1">
      <c r="B871" s="289">
        <v>110231370</v>
      </c>
      <c r="C871" s="307" t="s">
        <v>2722</v>
      </c>
      <c r="D871" s="294" t="s">
        <v>1</v>
      </c>
      <c r="E871" s="294" t="s">
        <v>361</v>
      </c>
      <c r="F871" s="295">
        <v>1</v>
      </c>
      <c r="G871" s="296" t="s">
        <v>7</v>
      </c>
      <c r="H871" s="293">
        <v>5.8</v>
      </c>
      <c r="I871" s="293">
        <f t="shared" si="129"/>
        <v>13.468877578119958</v>
      </c>
      <c r="J871" s="293">
        <v>78.119489953095751</v>
      </c>
      <c r="K871" s="275">
        <f t="shared" si="136"/>
        <v>78.119489953095751</v>
      </c>
      <c r="L871" s="275">
        <f t="shared" si="133"/>
        <v>78.119489953095751</v>
      </c>
      <c r="N871" s="334">
        <v>75.114894185668987</v>
      </c>
      <c r="O871" s="332">
        <f t="shared" si="128"/>
        <v>78.119489953095751</v>
      </c>
      <c r="P871" s="360"/>
      <c r="Q871" s="360"/>
    </row>
    <row r="872" spans="2:18" s="8" customFormat="1" ht="16.2" customHeight="1">
      <c r="B872" s="289">
        <v>110234360</v>
      </c>
      <c r="C872" s="307" t="s">
        <v>71</v>
      </c>
      <c r="D872" s="294" t="s">
        <v>91</v>
      </c>
      <c r="E872" s="294" t="s">
        <v>2574</v>
      </c>
      <c r="F872" s="295">
        <v>1</v>
      </c>
      <c r="G872" s="296" t="s">
        <v>7</v>
      </c>
      <c r="H872" s="293">
        <v>5.8</v>
      </c>
      <c r="I872" s="293">
        <f t="shared" si="129"/>
        <v>11.579265079554343</v>
      </c>
      <c r="J872" s="293">
        <v>67.15973746141519</v>
      </c>
      <c r="K872" s="275">
        <f t="shared" si="136"/>
        <v>67.15973746141519</v>
      </c>
      <c r="L872" s="275">
        <f t="shared" si="133"/>
        <v>67.15973746141519</v>
      </c>
      <c r="N872" s="334">
        <v>64.576670635976143</v>
      </c>
      <c r="O872" s="332">
        <f t="shared" si="128"/>
        <v>67.15973746141519</v>
      </c>
      <c r="P872" s="360"/>
      <c r="Q872" s="360"/>
    </row>
    <row r="873" spans="2:18" s="8" customFormat="1" ht="16.2" customHeight="1">
      <c r="B873" s="289">
        <v>110234390</v>
      </c>
      <c r="C873" s="307" t="s">
        <v>71</v>
      </c>
      <c r="D873" s="294" t="s">
        <v>91</v>
      </c>
      <c r="E873" s="294" t="s">
        <v>2503</v>
      </c>
      <c r="F873" s="295">
        <v>1</v>
      </c>
      <c r="G873" s="296" t="s">
        <v>7</v>
      </c>
      <c r="H873" s="293">
        <v>5.8</v>
      </c>
      <c r="I873" s="293">
        <f t="shared" si="129"/>
        <v>11.997755867777023</v>
      </c>
      <c r="J873" s="293">
        <v>69.586984033106731</v>
      </c>
      <c r="K873" s="275">
        <f t="shared" si="136"/>
        <v>69.586984033106731</v>
      </c>
      <c r="L873" s="275">
        <f t="shared" si="133"/>
        <v>69.586984033106731</v>
      </c>
      <c r="N873" s="334">
        <v>66.910561570294931</v>
      </c>
      <c r="O873" s="332">
        <f t="shared" si="128"/>
        <v>69.586984033106731</v>
      </c>
      <c r="P873" s="360"/>
      <c r="Q873" s="360"/>
    </row>
    <row r="874" spans="2:18" s="8" customFormat="1" ht="16.2" customHeight="1">
      <c r="B874" s="289">
        <v>110232240</v>
      </c>
      <c r="C874" s="307" t="s">
        <v>71</v>
      </c>
      <c r="D874" s="294" t="s">
        <v>1</v>
      </c>
      <c r="E874" s="294" t="s">
        <v>2506</v>
      </c>
      <c r="F874" s="295">
        <v>1</v>
      </c>
      <c r="G874" s="296" t="s">
        <v>7</v>
      </c>
      <c r="H874" s="293">
        <v>5.8</v>
      </c>
      <c r="I874" s="293">
        <f t="shared" si="129"/>
        <v>12.604759660628888</v>
      </c>
      <c r="J874" s="293">
        <v>73.107606031647549</v>
      </c>
      <c r="K874" s="275">
        <f t="shared" si="136"/>
        <v>73.107606031647549</v>
      </c>
      <c r="L874" s="275">
        <f t="shared" si="133"/>
        <v>73.107606031647549</v>
      </c>
      <c r="N874" s="334">
        <v>70.295775030430335</v>
      </c>
      <c r="O874" s="332">
        <f t="shared" si="128"/>
        <v>73.107606031647549</v>
      </c>
      <c r="P874" s="360"/>
      <c r="Q874" s="360"/>
    </row>
    <row r="875" spans="2:18" s="8" customFormat="1" ht="16.2" customHeight="1">
      <c r="B875" s="289">
        <v>110234180</v>
      </c>
      <c r="C875" s="307" t="s">
        <v>71</v>
      </c>
      <c r="D875" s="294" t="s">
        <v>80</v>
      </c>
      <c r="E875" s="294" t="s">
        <v>287</v>
      </c>
      <c r="F875" s="295">
        <v>1</v>
      </c>
      <c r="G875" s="296" t="s">
        <v>7</v>
      </c>
      <c r="H875" s="293">
        <v>5.8</v>
      </c>
      <c r="I875" s="293">
        <f t="shared" si="129"/>
        <v>10.297884822019164</v>
      </c>
      <c r="J875" s="293">
        <v>59.727731967711144</v>
      </c>
      <c r="K875" s="275">
        <f t="shared" si="136"/>
        <v>59.727731967711144</v>
      </c>
      <c r="L875" s="275">
        <f t="shared" si="133"/>
        <v>59.727731967711144</v>
      </c>
      <c r="N875" s="334">
        <v>51.287666688868562</v>
      </c>
      <c r="O875" s="332">
        <f t="shared" si="128"/>
        <v>53.339173356423309</v>
      </c>
      <c r="P875" s="360"/>
      <c r="Q875" s="360"/>
      <c r="R875" s="353"/>
    </row>
    <row r="876" spans="2:18" s="8" customFormat="1" ht="16.2" customHeight="1">
      <c r="B876" s="289">
        <v>110235410</v>
      </c>
      <c r="C876" s="307" t="s">
        <v>71</v>
      </c>
      <c r="D876" s="294" t="s">
        <v>327</v>
      </c>
      <c r="E876" s="294" t="s">
        <v>2540</v>
      </c>
      <c r="F876" s="295">
        <v>1</v>
      </c>
      <c r="G876" s="296" t="s">
        <v>7</v>
      </c>
      <c r="H876" s="293">
        <v>5.8</v>
      </c>
      <c r="I876" s="293">
        <f t="shared" si="129"/>
        <v>11.310698497090739</v>
      </c>
      <c r="J876" s="293">
        <v>65.602051283126286</v>
      </c>
      <c r="K876" s="275">
        <f t="shared" si="136"/>
        <v>65.602051283126286</v>
      </c>
      <c r="L876" s="275">
        <f t="shared" si="133"/>
        <v>65.602051283126286</v>
      </c>
      <c r="N876" s="334">
        <v>63.078895464544502</v>
      </c>
      <c r="O876" s="332">
        <f t="shared" si="128"/>
        <v>65.602051283126286</v>
      </c>
      <c r="P876" s="360"/>
      <c r="Q876" s="360"/>
    </row>
    <row r="877" spans="2:18" s="8" customFormat="1" ht="16.2" customHeight="1">
      <c r="B877" s="289">
        <v>110233520</v>
      </c>
      <c r="C877" s="307" t="s">
        <v>71</v>
      </c>
      <c r="D877" s="294" t="s">
        <v>17</v>
      </c>
      <c r="E877" s="294" t="s">
        <v>2767</v>
      </c>
      <c r="F877" s="295">
        <v>1</v>
      </c>
      <c r="G877" s="296" t="s">
        <v>7</v>
      </c>
      <c r="H877" s="293">
        <v>5.8</v>
      </c>
      <c r="I877" s="293">
        <f t="shared" si="129"/>
        <v>10.32573344504044</v>
      </c>
      <c r="J877" s="293">
        <v>59.889253981234553</v>
      </c>
      <c r="K877" s="275">
        <f t="shared" si="136"/>
        <v>59.889253981234553</v>
      </c>
      <c r="L877" s="275">
        <f t="shared" si="133"/>
        <v>59.889253981234553</v>
      </c>
      <c r="N877" s="334">
        <v>57.585821135802455</v>
      </c>
      <c r="O877" s="332">
        <f t="shared" si="128"/>
        <v>59.889253981234553</v>
      </c>
      <c r="P877" s="360"/>
      <c r="Q877" s="360"/>
    </row>
    <row r="878" spans="2:18" s="8" customFormat="1" ht="16.2" customHeight="1">
      <c r="B878" s="297">
        <v>110235050</v>
      </c>
      <c r="C878" s="307" t="s">
        <v>71</v>
      </c>
      <c r="D878" s="294" t="s">
        <v>327</v>
      </c>
      <c r="E878" s="294" t="s">
        <v>2994</v>
      </c>
      <c r="F878" s="295">
        <v>1</v>
      </c>
      <c r="G878" s="296" t="s">
        <v>7</v>
      </c>
      <c r="H878" s="293">
        <v>5.8</v>
      </c>
      <c r="I878" s="293">
        <f t="shared" si="129"/>
        <v>10.959537931034484</v>
      </c>
      <c r="J878" s="293">
        <v>63.565320000000007</v>
      </c>
      <c r="K878" s="275">
        <f t="shared" si="136"/>
        <v>63.565320000000007</v>
      </c>
      <c r="L878" s="275">
        <f t="shared" si="133"/>
        <v>63.565320000000007</v>
      </c>
      <c r="N878" s="334">
        <v>61.120500000000007</v>
      </c>
      <c r="O878" s="332">
        <f t="shared" si="128"/>
        <v>63.565320000000007</v>
      </c>
      <c r="P878" s="360"/>
      <c r="Q878" s="360"/>
    </row>
    <row r="879" spans="2:18" s="8" customFormat="1" ht="16.2" customHeight="1">
      <c r="B879" s="289">
        <v>110251000</v>
      </c>
      <c r="C879" s="307" t="s">
        <v>73</v>
      </c>
      <c r="D879" s="294" t="s">
        <v>4</v>
      </c>
      <c r="E879" s="294" t="s">
        <v>4</v>
      </c>
      <c r="F879" s="295">
        <v>1</v>
      </c>
      <c r="G879" s="296" t="s">
        <v>7</v>
      </c>
      <c r="H879" s="293">
        <v>5.8</v>
      </c>
      <c r="I879" s="293">
        <f t="shared" si="129"/>
        <v>5.4911032477016466</v>
      </c>
      <c r="J879" s="293">
        <v>31.848398836669549</v>
      </c>
      <c r="K879" s="275">
        <f t="shared" si="136"/>
        <v>31.848398836669549</v>
      </c>
      <c r="L879" s="275">
        <f t="shared" si="133"/>
        <v>31.848398836669549</v>
      </c>
      <c r="N879" s="334">
        <v>30.623460419874565</v>
      </c>
      <c r="O879" s="332">
        <f t="shared" si="128"/>
        <v>31.848398836669549</v>
      </c>
      <c r="P879" s="360"/>
      <c r="Q879" s="360"/>
    </row>
    <row r="880" spans="2:18" s="8" customFormat="1" ht="16.2" customHeight="1">
      <c r="B880" s="295">
        <v>110252000</v>
      </c>
      <c r="C880" s="307" t="s">
        <v>73</v>
      </c>
      <c r="D880" s="294" t="s">
        <v>1</v>
      </c>
      <c r="E880" s="294" t="s">
        <v>1</v>
      </c>
      <c r="F880" s="295">
        <v>1</v>
      </c>
      <c r="G880" s="296" t="s">
        <v>7</v>
      </c>
      <c r="H880" s="293">
        <v>5.8</v>
      </c>
      <c r="I880" s="293">
        <f t="shared" si="129"/>
        <v>5.9502899777385174</v>
      </c>
      <c r="J880" s="293">
        <v>34.5116818708834</v>
      </c>
      <c r="K880" s="275">
        <f t="shared" si="136"/>
        <v>34.5116818708834</v>
      </c>
      <c r="L880" s="275">
        <f t="shared" si="133"/>
        <v>34.5116818708834</v>
      </c>
      <c r="N880" s="334">
        <v>33.184309491234039</v>
      </c>
      <c r="O880" s="332">
        <f t="shared" si="128"/>
        <v>34.5116818708834</v>
      </c>
      <c r="P880" s="360"/>
      <c r="Q880" s="360"/>
    </row>
    <row r="881" spans="2:18" s="8" customFormat="1" ht="16.2" customHeight="1">
      <c r="B881" s="295">
        <v>110254010</v>
      </c>
      <c r="C881" s="307" t="s">
        <v>73</v>
      </c>
      <c r="D881" s="294" t="s">
        <v>80</v>
      </c>
      <c r="E881" s="294" t="s">
        <v>2</v>
      </c>
      <c r="F881" s="295">
        <v>1</v>
      </c>
      <c r="G881" s="296" t="s">
        <v>7</v>
      </c>
      <c r="H881" s="293">
        <v>5.8</v>
      </c>
      <c r="I881" s="293">
        <f t="shared" si="129"/>
        <v>10.011628739966115</v>
      </c>
      <c r="J881" s="293">
        <v>58.067446691803468</v>
      </c>
      <c r="K881" s="275">
        <f t="shared" si="136"/>
        <v>58.067446691803468</v>
      </c>
      <c r="L881" s="275">
        <f t="shared" si="133"/>
        <v>58.067446691803468</v>
      </c>
      <c r="N881" s="334">
        <v>55.834083357503332</v>
      </c>
      <c r="O881" s="332">
        <f t="shared" si="128"/>
        <v>58.067446691803468</v>
      </c>
      <c r="P881" s="360"/>
      <c r="Q881" s="360"/>
    </row>
    <row r="882" spans="2:18" s="8" customFormat="1" ht="16.2" customHeight="1">
      <c r="B882" s="295">
        <v>110255280</v>
      </c>
      <c r="C882" s="307" t="s">
        <v>73</v>
      </c>
      <c r="D882" s="294" t="s">
        <v>327</v>
      </c>
      <c r="E882" s="294" t="s">
        <v>244</v>
      </c>
      <c r="F882" s="295">
        <v>1</v>
      </c>
      <c r="G882" s="296" t="s">
        <v>7</v>
      </c>
      <c r="H882" s="293">
        <v>5.8</v>
      </c>
      <c r="I882" s="293">
        <f t="shared" si="129"/>
        <v>11.171988418629342</v>
      </c>
      <c r="J882" s="293">
        <v>64.79753282805018</v>
      </c>
      <c r="K882" s="275">
        <f t="shared" si="136"/>
        <v>64.79753282805018</v>
      </c>
      <c r="L882" s="275">
        <f t="shared" si="133"/>
        <v>64.79753282805018</v>
      </c>
      <c r="N882" s="334">
        <v>62.30532002697133</v>
      </c>
      <c r="O882" s="332">
        <f t="shared" si="128"/>
        <v>64.79753282805018</v>
      </c>
      <c r="P882" s="360"/>
      <c r="Q882" s="360"/>
    </row>
    <row r="883" spans="2:18" s="8" customFormat="1" ht="16.2" customHeight="1">
      <c r="B883" s="343">
        <v>110255070</v>
      </c>
      <c r="C883" s="344" t="s">
        <v>73</v>
      </c>
      <c r="D883" s="343" t="s">
        <v>327</v>
      </c>
      <c r="E883" s="342" t="s">
        <v>2539</v>
      </c>
      <c r="F883" s="341">
        <v>1</v>
      </c>
      <c r="G883" s="340" t="s">
        <v>7</v>
      </c>
      <c r="H883" s="339">
        <v>5.8</v>
      </c>
      <c r="I883" s="293">
        <f t="shared" si="129"/>
        <v>9.1764094951048918</v>
      </c>
      <c r="J883" s="355">
        <v>53.223175071608367</v>
      </c>
      <c r="K883" s="275">
        <f t="shared" ref="K883" si="137">J883</f>
        <v>53.223175071608367</v>
      </c>
      <c r="L883" s="275">
        <f t="shared" ref="L883" si="138">+J883-K883*$B$2</f>
        <v>53.223175071608367</v>
      </c>
      <c r="N883" s="334"/>
      <c r="O883" s="332"/>
      <c r="P883" s="360"/>
      <c r="Q883" s="360"/>
    </row>
    <row r="884" spans="2:18" s="8" customFormat="1" ht="16.2" customHeight="1">
      <c r="B884" s="295">
        <v>110253090</v>
      </c>
      <c r="C884" s="307" t="s">
        <v>73</v>
      </c>
      <c r="D884" s="294" t="s">
        <v>17</v>
      </c>
      <c r="E884" s="294" t="s">
        <v>10</v>
      </c>
      <c r="F884" s="295">
        <v>1</v>
      </c>
      <c r="G884" s="296" t="s">
        <v>7</v>
      </c>
      <c r="H884" s="293">
        <v>5.8</v>
      </c>
      <c r="I884" s="293">
        <f t="shared" si="129"/>
        <v>10.579534487338394</v>
      </c>
      <c r="J884" s="293">
        <v>61.361300026562688</v>
      </c>
      <c r="K884" s="275">
        <f t="shared" si="136"/>
        <v>61.361300026562688</v>
      </c>
      <c r="L884" s="275">
        <f t="shared" si="133"/>
        <v>61.361300026562688</v>
      </c>
      <c r="N884" s="334">
        <v>59.001250025541047</v>
      </c>
      <c r="O884" s="332">
        <f t="shared" si="128"/>
        <v>61.361300026562688</v>
      </c>
      <c r="P884" s="360"/>
      <c r="Q884" s="360"/>
    </row>
    <row r="885" spans="2:18" s="8" customFormat="1" ht="16.2" customHeight="1">
      <c r="B885" s="295">
        <v>110254100</v>
      </c>
      <c r="C885" s="307" t="s">
        <v>73</v>
      </c>
      <c r="D885" s="294" t="s">
        <v>80</v>
      </c>
      <c r="E885" s="294" t="s">
        <v>14</v>
      </c>
      <c r="F885" s="295">
        <v>1</v>
      </c>
      <c r="G885" s="296" t="s">
        <v>7</v>
      </c>
      <c r="H885" s="293">
        <v>5.8</v>
      </c>
      <c r="I885" s="293">
        <f t="shared" si="129"/>
        <v>10.011628739966115</v>
      </c>
      <c r="J885" s="293">
        <v>58.067446691803468</v>
      </c>
      <c r="K885" s="275">
        <f t="shared" si="136"/>
        <v>58.067446691803468</v>
      </c>
      <c r="L885" s="275">
        <f t="shared" si="133"/>
        <v>58.067446691803468</v>
      </c>
      <c r="N885" s="334">
        <v>55.834083357503332</v>
      </c>
      <c r="O885" s="332">
        <f t="shared" si="128"/>
        <v>58.067446691803468</v>
      </c>
      <c r="P885" s="360"/>
      <c r="Q885" s="360"/>
    </row>
    <row r="886" spans="2:18" s="8" customFormat="1" ht="16.2" customHeight="1">
      <c r="B886" s="295">
        <v>110253110</v>
      </c>
      <c r="C886" s="307" t="s">
        <v>73</v>
      </c>
      <c r="D886" s="294" t="s">
        <v>17</v>
      </c>
      <c r="E886" s="294" t="s">
        <v>13</v>
      </c>
      <c r="F886" s="295">
        <v>1</v>
      </c>
      <c r="G886" s="296" t="s">
        <v>7</v>
      </c>
      <c r="H886" s="293">
        <v>5.8</v>
      </c>
      <c r="I886" s="293">
        <f t="shared" si="129"/>
        <v>10.011628739966115</v>
      </c>
      <c r="J886" s="293">
        <v>58.067446691803468</v>
      </c>
      <c r="K886" s="275">
        <f t="shared" si="136"/>
        <v>58.067446691803468</v>
      </c>
      <c r="L886" s="275">
        <f t="shared" si="133"/>
        <v>58.067446691803468</v>
      </c>
      <c r="N886" s="334">
        <v>55.834083357503332</v>
      </c>
      <c r="O886" s="332">
        <f t="shared" si="128"/>
        <v>58.067446691803468</v>
      </c>
      <c r="P886" s="360"/>
      <c r="Q886" s="360"/>
    </row>
    <row r="887" spans="2:18" s="8" customFormat="1" ht="16.2" customHeight="1">
      <c r="B887" s="295">
        <v>110252140</v>
      </c>
      <c r="C887" s="307" t="s">
        <v>73</v>
      </c>
      <c r="D887" s="294" t="s">
        <v>1</v>
      </c>
      <c r="E887" s="294" t="s">
        <v>0</v>
      </c>
      <c r="F887" s="295">
        <v>1</v>
      </c>
      <c r="G887" s="296" t="s">
        <v>7</v>
      </c>
      <c r="H887" s="293">
        <v>5.8</v>
      </c>
      <c r="I887" s="293">
        <f t="shared" si="129"/>
        <v>10.579534487338394</v>
      </c>
      <c r="J887" s="293">
        <v>61.361300026562688</v>
      </c>
      <c r="K887" s="275">
        <f t="shared" si="136"/>
        <v>61.361300026562688</v>
      </c>
      <c r="L887" s="275">
        <f t="shared" si="133"/>
        <v>61.361300026562688</v>
      </c>
      <c r="N887" s="334">
        <v>59.001250025541047</v>
      </c>
      <c r="O887" s="332">
        <f t="shared" si="128"/>
        <v>61.361300026562688</v>
      </c>
      <c r="P887" s="360"/>
      <c r="Q887" s="360"/>
    </row>
    <row r="888" spans="2:18" s="8" customFormat="1" ht="16.2" customHeight="1">
      <c r="B888" s="289">
        <v>110254270</v>
      </c>
      <c r="C888" s="307" t="s">
        <v>73</v>
      </c>
      <c r="D888" s="294" t="s">
        <v>80</v>
      </c>
      <c r="E888" s="294" t="s">
        <v>83</v>
      </c>
      <c r="F888" s="295">
        <v>1</v>
      </c>
      <c r="G888" s="296" t="s">
        <v>7</v>
      </c>
      <c r="H888" s="293">
        <v>5.8</v>
      </c>
      <c r="I888" s="293">
        <f t="shared" si="129"/>
        <v>10.579534487338394</v>
      </c>
      <c r="J888" s="293">
        <v>61.361300026562688</v>
      </c>
      <c r="K888" s="275">
        <f t="shared" si="136"/>
        <v>61.361300026562688</v>
      </c>
      <c r="L888" s="275">
        <f t="shared" si="133"/>
        <v>61.361300026562688</v>
      </c>
      <c r="N888" s="334">
        <v>59.001250025541047</v>
      </c>
      <c r="O888" s="332">
        <f t="shared" si="128"/>
        <v>61.361300026562688</v>
      </c>
      <c r="P888" s="360"/>
      <c r="Q888" s="360"/>
    </row>
    <row r="889" spans="2:18" s="8" customFormat="1" ht="16.2" customHeight="1">
      <c r="B889" s="289">
        <v>110251370</v>
      </c>
      <c r="C889" s="307" t="s">
        <v>73</v>
      </c>
      <c r="D889" s="294" t="s">
        <v>1</v>
      </c>
      <c r="E889" s="294" t="s">
        <v>361</v>
      </c>
      <c r="F889" s="295">
        <v>1</v>
      </c>
      <c r="G889" s="296" t="s">
        <v>7</v>
      </c>
      <c r="H889" s="293">
        <v>5.8</v>
      </c>
      <c r="I889" s="293">
        <f t="shared" si="129"/>
        <v>12.648034501175125</v>
      </c>
      <c r="J889" s="293">
        <v>73.358600106815729</v>
      </c>
      <c r="K889" s="275">
        <f t="shared" si="136"/>
        <v>73.358600106815729</v>
      </c>
      <c r="L889" s="275">
        <f t="shared" si="133"/>
        <v>73.358600106815729</v>
      </c>
      <c r="N889" s="334">
        <v>70.537115487322808</v>
      </c>
      <c r="O889" s="332">
        <f t="shared" si="128"/>
        <v>73.358600106815729</v>
      </c>
      <c r="P889" s="360"/>
      <c r="Q889" s="360"/>
    </row>
    <row r="890" spans="2:18" s="8" customFormat="1" ht="16.2" customHeight="1">
      <c r="B890" s="289">
        <v>110254360</v>
      </c>
      <c r="C890" s="307" t="s">
        <v>73</v>
      </c>
      <c r="D890" s="294" t="s">
        <v>91</v>
      </c>
      <c r="E890" s="294" t="s">
        <v>2574</v>
      </c>
      <c r="F890" s="295">
        <v>1</v>
      </c>
      <c r="G890" s="296" t="s">
        <v>7</v>
      </c>
      <c r="H890" s="293">
        <v>5.8</v>
      </c>
      <c r="I890" s="293">
        <f t="shared" si="129"/>
        <v>10.739304920986397</v>
      </c>
      <c r="J890" s="293">
        <v>62.287968541721099</v>
      </c>
      <c r="K890" s="275">
        <f t="shared" si="136"/>
        <v>62.287968541721099</v>
      </c>
      <c r="L890" s="275">
        <f t="shared" si="133"/>
        <v>62.287968541721099</v>
      </c>
      <c r="N890" s="334">
        <v>59.892277443962591</v>
      </c>
      <c r="O890" s="332">
        <f t="shared" si="128"/>
        <v>62.287968541721099</v>
      </c>
      <c r="P890" s="360"/>
      <c r="Q890" s="360"/>
    </row>
    <row r="891" spans="2:18" s="8" customFormat="1" ht="16.2" customHeight="1">
      <c r="B891" s="289">
        <v>110254390</v>
      </c>
      <c r="C891" s="307" t="s">
        <v>73</v>
      </c>
      <c r="D891" s="294" t="s">
        <v>91</v>
      </c>
      <c r="E891" s="294" t="s">
        <v>2503</v>
      </c>
      <c r="F891" s="295">
        <v>1</v>
      </c>
      <c r="G891" s="296" t="s">
        <v>7</v>
      </c>
      <c r="H891" s="293">
        <v>5.8</v>
      </c>
      <c r="I891" s="293">
        <f t="shared" si="129"/>
        <v>11.174909017404277</v>
      </c>
      <c r="J891" s="293">
        <v>64.8144723009448</v>
      </c>
      <c r="K891" s="275">
        <f t="shared" si="136"/>
        <v>64.8144723009448</v>
      </c>
      <c r="L891" s="275">
        <f t="shared" si="133"/>
        <v>64.8144723009448</v>
      </c>
      <c r="N891" s="334">
        <v>62.321607981677687</v>
      </c>
      <c r="O891" s="332">
        <f t="shared" si="128"/>
        <v>64.8144723009448</v>
      </c>
      <c r="P891" s="360"/>
      <c r="Q891" s="360"/>
    </row>
    <row r="892" spans="2:18" s="8" customFormat="1" ht="16.2" customHeight="1">
      <c r="B892" s="289">
        <v>110252240</v>
      </c>
      <c r="C892" s="307" t="s">
        <v>73</v>
      </c>
      <c r="D892" s="294" t="s">
        <v>1</v>
      </c>
      <c r="E892" s="294" t="s">
        <v>2506</v>
      </c>
      <c r="F892" s="295">
        <v>1</v>
      </c>
      <c r="G892" s="296" t="s">
        <v>7</v>
      </c>
      <c r="H892" s="293">
        <v>5.8</v>
      </c>
      <c r="I892" s="293">
        <f t="shared" si="129"/>
        <v>12.796198856114056</v>
      </c>
      <c r="J892" s="293">
        <v>74.217953365461526</v>
      </c>
      <c r="K892" s="275">
        <f t="shared" si="136"/>
        <v>74.217953365461526</v>
      </c>
      <c r="L892" s="275">
        <f t="shared" si="133"/>
        <v>74.217953365461526</v>
      </c>
      <c r="N892" s="334">
        <v>71.36341669755916</v>
      </c>
      <c r="O892" s="332">
        <f t="shared" si="128"/>
        <v>74.217953365461526</v>
      </c>
      <c r="P892" s="360"/>
      <c r="Q892" s="360"/>
    </row>
    <row r="893" spans="2:18" s="8" customFormat="1" ht="16.2" customHeight="1">
      <c r="B893" s="289">
        <v>110254180</v>
      </c>
      <c r="C893" s="307" t="s">
        <v>73</v>
      </c>
      <c r="D893" s="294" t="s">
        <v>80</v>
      </c>
      <c r="E893" s="294" t="s">
        <v>287</v>
      </c>
      <c r="F893" s="295">
        <v>1</v>
      </c>
      <c r="G893" s="296" t="s">
        <v>7</v>
      </c>
      <c r="H893" s="293">
        <v>5.8</v>
      </c>
      <c r="I893" s="293">
        <f t="shared" si="129"/>
        <v>9.5395754080255273</v>
      </c>
      <c r="J893" s="293">
        <v>55.329537366548053</v>
      </c>
      <c r="K893" s="275">
        <f t="shared" si="136"/>
        <v>55.329537366548053</v>
      </c>
      <c r="L893" s="275">
        <f t="shared" si="133"/>
        <v>55.329537366548053</v>
      </c>
      <c r="N893" s="334">
        <v>55.834083357503332</v>
      </c>
      <c r="O893" s="332">
        <f t="shared" si="128"/>
        <v>58.067446691803468</v>
      </c>
      <c r="P893" s="360"/>
      <c r="Q893" s="360"/>
      <c r="R893" s="353"/>
    </row>
    <row r="894" spans="2:18" s="8" customFormat="1" ht="16.2" customHeight="1">
      <c r="B894" s="289">
        <v>110255410</v>
      </c>
      <c r="C894" s="307" t="s">
        <v>73</v>
      </c>
      <c r="D894" s="294" t="s">
        <v>327</v>
      </c>
      <c r="E894" s="294" t="s">
        <v>2540</v>
      </c>
      <c r="F894" s="295">
        <v>1</v>
      </c>
      <c r="G894" s="296" t="s">
        <v>7</v>
      </c>
      <c r="H894" s="293">
        <v>5.8</v>
      </c>
      <c r="I894" s="293">
        <f t="shared" si="129"/>
        <v>10.318068875854847</v>
      </c>
      <c r="J894" s="293">
        <v>59.844799479958112</v>
      </c>
      <c r="K894" s="275">
        <f t="shared" si="136"/>
        <v>59.844799479958112</v>
      </c>
      <c r="L894" s="275">
        <f t="shared" si="133"/>
        <v>59.844799479958112</v>
      </c>
      <c r="N894" s="334">
        <v>57.543076423036645</v>
      </c>
      <c r="O894" s="332">
        <f t="shared" si="128"/>
        <v>59.844799479958112</v>
      </c>
      <c r="P894" s="360"/>
      <c r="Q894" s="360"/>
    </row>
    <row r="895" spans="2:18" s="8" customFormat="1" ht="16.2" customHeight="1">
      <c r="B895" s="289">
        <v>110253520</v>
      </c>
      <c r="C895" s="307" t="s">
        <v>73</v>
      </c>
      <c r="D895" s="294" t="s">
        <v>17</v>
      </c>
      <c r="E895" s="294" t="s">
        <v>2767</v>
      </c>
      <c r="F895" s="295">
        <v>1</v>
      </c>
      <c r="G895" s="296" t="s">
        <v>7</v>
      </c>
      <c r="H895" s="293">
        <v>5.8</v>
      </c>
      <c r="I895" s="293">
        <f t="shared" si="129"/>
        <v>9.4749177231275734</v>
      </c>
      <c r="J895" s="293">
        <v>54.954522794139926</v>
      </c>
      <c r="K895" s="275">
        <f t="shared" si="136"/>
        <v>54.954522794139926</v>
      </c>
      <c r="L895" s="275">
        <f t="shared" si="133"/>
        <v>54.954522794139926</v>
      </c>
      <c r="N895" s="334">
        <v>52.840887302057617</v>
      </c>
      <c r="O895" s="332">
        <f t="shared" si="128"/>
        <v>54.954522794139926</v>
      </c>
      <c r="P895" s="360"/>
      <c r="Q895" s="360"/>
    </row>
    <row r="896" spans="2:18" s="8" customFormat="1" ht="16.2" customHeight="1">
      <c r="B896" s="298">
        <v>110255050</v>
      </c>
      <c r="C896" s="307" t="s">
        <v>73</v>
      </c>
      <c r="D896" s="294" t="s">
        <v>327</v>
      </c>
      <c r="E896" s="294" t="s">
        <v>2994</v>
      </c>
      <c r="F896" s="295">
        <v>1</v>
      </c>
      <c r="G896" s="296" t="s">
        <v>7</v>
      </c>
      <c r="H896" s="293">
        <v>5.8</v>
      </c>
      <c r="I896" s="293">
        <f t="shared" si="129"/>
        <v>10.882344827586207</v>
      </c>
      <c r="J896" s="293">
        <v>63.117600000000003</v>
      </c>
      <c r="K896" s="275">
        <f t="shared" si="136"/>
        <v>63.117600000000003</v>
      </c>
      <c r="L896" s="275">
        <f t="shared" si="133"/>
        <v>63.117600000000003</v>
      </c>
      <c r="N896" s="334">
        <v>60.69</v>
      </c>
      <c r="O896" s="332">
        <f t="shared" si="128"/>
        <v>63.117600000000003</v>
      </c>
      <c r="P896" s="360"/>
      <c r="Q896" s="360"/>
    </row>
    <row r="897" spans="2:18" s="8" customFormat="1" ht="16.2" customHeight="1">
      <c r="B897" s="289" t="s">
        <v>347</v>
      </c>
      <c r="C897" s="307" t="s">
        <v>2974</v>
      </c>
      <c r="D897" s="294" t="s">
        <v>4</v>
      </c>
      <c r="E897" s="294" t="s">
        <v>4</v>
      </c>
      <c r="F897" s="295">
        <v>1</v>
      </c>
      <c r="G897" s="296" t="s">
        <v>3036</v>
      </c>
      <c r="H897" s="293">
        <v>5.8</v>
      </c>
      <c r="I897" s="293">
        <f t="shared" si="129"/>
        <v>857.02007071128003</v>
      </c>
      <c r="J897" s="293">
        <v>4970.7164101254239</v>
      </c>
      <c r="K897" s="275">
        <f t="shared" si="136"/>
        <v>4970.7164101254239</v>
      </c>
      <c r="L897" s="275">
        <f t="shared" si="133"/>
        <v>4970.7164101254239</v>
      </c>
      <c r="N897" s="334">
        <v>4779.5350097359842</v>
      </c>
      <c r="O897" s="332">
        <f t="shared" si="128"/>
        <v>4970.7164101254239</v>
      </c>
      <c r="P897" s="360"/>
      <c r="Q897" s="360"/>
    </row>
    <row r="898" spans="2:18" s="8" customFormat="1" ht="16.2" customHeight="1">
      <c r="B898" s="289">
        <v>110201000</v>
      </c>
      <c r="C898" s="307" t="s">
        <v>68</v>
      </c>
      <c r="D898" s="294" t="s">
        <v>4</v>
      </c>
      <c r="E898" s="294" t="s">
        <v>4</v>
      </c>
      <c r="F898" s="295">
        <v>1</v>
      </c>
      <c r="G898" s="296" t="s">
        <v>7</v>
      </c>
      <c r="H898" s="293">
        <v>5.8</v>
      </c>
      <c r="I898" s="293">
        <f t="shared" si="129"/>
        <v>7.0828105017461107</v>
      </c>
      <c r="J898" s="293">
        <v>41.080300910127441</v>
      </c>
      <c r="K898" s="275">
        <f t="shared" si="136"/>
        <v>41.080300910127441</v>
      </c>
      <c r="L898" s="275">
        <f t="shared" si="133"/>
        <v>41.080300910127441</v>
      </c>
      <c r="N898" s="334">
        <v>39.500289336660998</v>
      </c>
      <c r="O898" s="332">
        <f t="shared" ref="O898:O961" si="139">N898*1.04</f>
        <v>41.080300910127441</v>
      </c>
      <c r="P898" s="360"/>
      <c r="Q898" s="360"/>
    </row>
    <row r="899" spans="2:18" s="8" customFormat="1" ht="16.2" customHeight="1">
      <c r="B899" s="295">
        <v>110202000</v>
      </c>
      <c r="C899" s="307" t="s">
        <v>68</v>
      </c>
      <c r="D899" s="294" t="s">
        <v>1</v>
      </c>
      <c r="E899" s="294" t="s">
        <v>1</v>
      </c>
      <c r="F899" s="295">
        <v>1</v>
      </c>
      <c r="G899" s="296" t="s">
        <v>7</v>
      </c>
      <c r="H899" s="293">
        <v>5.8</v>
      </c>
      <c r="I899" s="293">
        <f t="shared" si="129"/>
        <v>7.0255436812022047</v>
      </c>
      <c r="J899" s="293">
        <v>40.748153350972785</v>
      </c>
      <c r="K899" s="275">
        <f t="shared" si="136"/>
        <v>40.748153350972785</v>
      </c>
      <c r="L899" s="275">
        <f t="shared" si="133"/>
        <v>40.748153350972785</v>
      </c>
      <c r="N899" s="334">
        <v>39.180916683627679</v>
      </c>
      <c r="O899" s="332">
        <f t="shared" si="139"/>
        <v>40.748153350972785</v>
      </c>
      <c r="P899" s="360"/>
      <c r="Q899" s="360"/>
    </row>
    <row r="900" spans="2:18" s="8" customFormat="1" ht="16.2" customHeight="1">
      <c r="B900" s="295">
        <v>110204010</v>
      </c>
      <c r="C900" s="307" t="s">
        <v>68</v>
      </c>
      <c r="D900" s="294" t="s">
        <v>80</v>
      </c>
      <c r="E900" s="294" t="s">
        <v>2</v>
      </c>
      <c r="F900" s="295">
        <v>1</v>
      </c>
      <c r="G900" s="296" t="s">
        <v>7</v>
      </c>
      <c r="H900" s="293">
        <v>5.8</v>
      </c>
      <c r="I900" s="293">
        <f t="shared" si="129"/>
        <v>12.03593793624472</v>
      </c>
      <c r="J900" s="293">
        <v>69.808440030219373</v>
      </c>
      <c r="K900" s="275">
        <f t="shared" si="136"/>
        <v>69.808440030219373</v>
      </c>
      <c r="L900" s="275">
        <f t="shared" si="133"/>
        <v>69.808440030219373</v>
      </c>
      <c r="N900" s="334">
        <v>67.123500029057084</v>
      </c>
      <c r="O900" s="332">
        <f t="shared" si="139"/>
        <v>69.808440030219373</v>
      </c>
      <c r="P900" s="360"/>
      <c r="Q900" s="360"/>
    </row>
    <row r="901" spans="2:18" s="8" customFormat="1" ht="16.2" customHeight="1">
      <c r="B901" s="295">
        <v>110205280</v>
      </c>
      <c r="C901" s="307" t="s">
        <v>68</v>
      </c>
      <c r="D901" s="294" t="s">
        <v>327</v>
      </c>
      <c r="E901" s="294" t="s">
        <v>244</v>
      </c>
      <c r="F901" s="295">
        <v>1</v>
      </c>
      <c r="G901" s="296" t="s">
        <v>7</v>
      </c>
      <c r="H901" s="293">
        <v>5.8</v>
      </c>
      <c r="I901" s="293">
        <f t="shared" si="129"/>
        <v>13.541804143793147</v>
      </c>
      <c r="J901" s="293">
        <v>78.542464034000247</v>
      </c>
      <c r="K901" s="275">
        <f t="shared" si="136"/>
        <v>78.542464034000247</v>
      </c>
      <c r="L901" s="275">
        <f t="shared" si="133"/>
        <v>78.542464034000247</v>
      </c>
      <c r="N901" s="334">
        <v>75.521600032692547</v>
      </c>
      <c r="O901" s="332">
        <f t="shared" si="139"/>
        <v>78.542464034000247</v>
      </c>
      <c r="P901" s="360"/>
      <c r="Q901" s="360"/>
    </row>
    <row r="902" spans="2:18" s="8" customFormat="1" ht="16.2" customHeight="1">
      <c r="B902" s="343">
        <v>110205070</v>
      </c>
      <c r="C902" s="344" t="s">
        <v>68</v>
      </c>
      <c r="D902" s="343" t="s">
        <v>327</v>
      </c>
      <c r="E902" s="342" t="s">
        <v>2539</v>
      </c>
      <c r="F902" s="341">
        <v>1</v>
      </c>
      <c r="G902" s="340" t="s">
        <v>7</v>
      </c>
      <c r="H902" s="339">
        <v>5.8</v>
      </c>
      <c r="I902" s="293">
        <f t="shared" si="129"/>
        <v>12.183036075053352</v>
      </c>
      <c r="J902" s="355">
        <v>70.661609235309442</v>
      </c>
      <c r="K902" s="275">
        <f t="shared" ref="K902" si="140">J902</f>
        <v>70.661609235309442</v>
      </c>
      <c r="L902" s="275">
        <f t="shared" ref="L902" si="141">+J902-K902*$B$2</f>
        <v>70.661609235309442</v>
      </c>
      <c r="N902" s="334"/>
      <c r="O902" s="332"/>
      <c r="P902" s="360"/>
      <c r="Q902" s="360"/>
    </row>
    <row r="903" spans="2:18" s="8" customFormat="1" ht="16.2" customHeight="1">
      <c r="B903" s="295">
        <v>110203090</v>
      </c>
      <c r="C903" s="307" t="s">
        <v>68</v>
      </c>
      <c r="D903" s="294" t="s">
        <v>17</v>
      </c>
      <c r="E903" s="294" t="s">
        <v>10</v>
      </c>
      <c r="F903" s="295">
        <v>1</v>
      </c>
      <c r="G903" s="296" t="s">
        <v>7</v>
      </c>
      <c r="H903" s="293">
        <v>5.8</v>
      </c>
      <c r="I903" s="293">
        <f t="shared" ref="I903:I965" si="142">J903/H903</f>
        <v>12.82367816647078</v>
      </c>
      <c r="J903" s="293">
        <v>74.377333365530518</v>
      </c>
      <c r="K903" s="275">
        <f t="shared" si="136"/>
        <v>74.377333365530518</v>
      </c>
      <c r="L903" s="275">
        <f t="shared" si="133"/>
        <v>74.377333365530518</v>
      </c>
      <c r="N903" s="334">
        <v>71.516666697625496</v>
      </c>
      <c r="O903" s="332">
        <f t="shared" si="139"/>
        <v>74.377333365530518</v>
      </c>
      <c r="P903" s="360"/>
      <c r="Q903" s="360"/>
    </row>
    <row r="904" spans="2:18" s="8" customFormat="1" ht="16.2" customHeight="1">
      <c r="B904" s="295">
        <v>110204100</v>
      </c>
      <c r="C904" s="307" t="s">
        <v>68</v>
      </c>
      <c r="D904" s="294" t="s">
        <v>80</v>
      </c>
      <c r="E904" s="294" t="s">
        <v>14</v>
      </c>
      <c r="F904" s="295">
        <v>1</v>
      </c>
      <c r="G904" s="296" t="s">
        <v>7</v>
      </c>
      <c r="H904" s="293">
        <v>5.8</v>
      </c>
      <c r="I904" s="293">
        <f t="shared" si="142"/>
        <v>12.03593793624472</v>
      </c>
      <c r="J904" s="293">
        <v>69.808440030219373</v>
      </c>
      <c r="K904" s="275">
        <f t="shared" si="136"/>
        <v>69.808440030219373</v>
      </c>
      <c r="L904" s="275">
        <f t="shared" si="133"/>
        <v>69.808440030219373</v>
      </c>
      <c r="N904" s="334">
        <v>67.123500029057084</v>
      </c>
      <c r="O904" s="332">
        <f t="shared" si="139"/>
        <v>69.808440030219373</v>
      </c>
      <c r="P904" s="360"/>
      <c r="Q904" s="360"/>
    </row>
    <row r="905" spans="2:18" s="8" customFormat="1" ht="16.2" customHeight="1">
      <c r="B905" s="295">
        <v>110203110</v>
      </c>
      <c r="C905" s="307" t="s">
        <v>68</v>
      </c>
      <c r="D905" s="294" t="s">
        <v>17</v>
      </c>
      <c r="E905" s="294" t="s">
        <v>13</v>
      </c>
      <c r="F905" s="295">
        <v>1</v>
      </c>
      <c r="G905" s="296" t="s">
        <v>7</v>
      </c>
      <c r="H905" s="293">
        <v>5.8</v>
      </c>
      <c r="I905" s="293">
        <f t="shared" si="142"/>
        <v>12.03593793624472</v>
      </c>
      <c r="J905" s="293">
        <v>69.808440030219373</v>
      </c>
      <c r="K905" s="275">
        <f t="shared" si="136"/>
        <v>69.808440030219373</v>
      </c>
      <c r="L905" s="275">
        <f t="shared" si="133"/>
        <v>69.808440030219373</v>
      </c>
      <c r="N905" s="334">
        <v>67.123500029057084</v>
      </c>
      <c r="O905" s="332">
        <f t="shared" si="139"/>
        <v>69.808440030219373</v>
      </c>
      <c r="P905" s="360"/>
      <c r="Q905" s="360"/>
    </row>
    <row r="906" spans="2:18" s="8" customFormat="1" ht="16.2" customHeight="1">
      <c r="B906" s="295">
        <v>110202140</v>
      </c>
      <c r="C906" s="307" t="s">
        <v>68</v>
      </c>
      <c r="D906" s="294" t="s">
        <v>1</v>
      </c>
      <c r="E906" s="294" t="s">
        <v>0</v>
      </c>
      <c r="F906" s="295">
        <v>1</v>
      </c>
      <c r="G906" s="296" t="s">
        <v>7</v>
      </c>
      <c r="H906" s="293">
        <v>5.8</v>
      </c>
      <c r="I906" s="293">
        <f t="shared" si="142"/>
        <v>12.82367816647078</v>
      </c>
      <c r="J906" s="293">
        <v>74.377333365530518</v>
      </c>
      <c r="K906" s="275">
        <f t="shared" si="136"/>
        <v>74.377333365530518</v>
      </c>
      <c r="L906" s="275">
        <f t="shared" si="133"/>
        <v>74.377333365530518</v>
      </c>
      <c r="N906" s="334">
        <v>71.516666697625496</v>
      </c>
      <c r="O906" s="332">
        <f t="shared" si="139"/>
        <v>74.377333365530518</v>
      </c>
      <c r="P906" s="360"/>
      <c r="Q906" s="360"/>
    </row>
    <row r="907" spans="2:18" s="8" customFormat="1" ht="16.2" customHeight="1">
      <c r="B907" s="289">
        <v>110204270</v>
      </c>
      <c r="C907" s="307" t="s">
        <v>68</v>
      </c>
      <c r="D907" s="294" t="s">
        <v>80</v>
      </c>
      <c r="E907" s="294" t="s">
        <v>83</v>
      </c>
      <c r="F907" s="295">
        <v>1</v>
      </c>
      <c r="G907" s="296" t="s">
        <v>7</v>
      </c>
      <c r="H907" s="293">
        <v>5.8</v>
      </c>
      <c r="I907" s="293">
        <f t="shared" si="142"/>
        <v>12.82367816647078</v>
      </c>
      <c r="J907" s="293">
        <v>74.377333365530518</v>
      </c>
      <c r="K907" s="275">
        <f t="shared" si="136"/>
        <v>74.377333365530518</v>
      </c>
      <c r="L907" s="275">
        <f t="shared" si="133"/>
        <v>74.377333365530518</v>
      </c>
      <c r="N907" s="334">
        <v>71.516666697625496</v>
      </c>
      <c r="O907" s="332">
        <f t="shared" si="139"/>
        <v>74.377333365530518</v>
      </c>
      <c r="P907" s="360"/>
      <c r="Q907" s="360"/>
    </row>
    <row r="908" spans="2:18" s="8" customFormat="1" ht="16.2" customHeight="1">
      <c r="B908" s="289">
        <v>110201370</v>
      </c>
      <c r="C908" s="307" t="s">
        <v>2723</v>
      </c>
      <c r="D908" s="294" t="s">
        <v>1</v>
      </c>
      <c r="E908" s="294" t="s">
        <v>361</v>
      </c>
      <c r="F908" s="295">
        <v>1</v>
      </c>
      <c r="G908" s="296" t="s">
        <v>7</v>
      </c>
      <c r="H908" s="293">
        <v>5.8</v>
      </c>
      <c r="I908" s="293">
        <f t="shared" si="142"/>
        <v>13.782224417415517</v>
      </c>
      <c r="J908" s="293">
        <v>79.936901621009994</v>
      </c>
      <c r="K908" s="275">
        <f t="shared" si="136"/>
        <v>79.936901621009994</v>
      </c>
      <c r="L908" s="275">
        <f t="shared" si="133"/>
        <v>79.936901621009994</v>
      </c>
      <c r="N908" s="334">
        <v>76.862405404817295</v>
      </c>
      <c r="O908" s="332">
        <f t="shared" si="139"/>
        <v>79.936901621009994</v>
      </c>
      <c r="P908" s="360"/>
      <c r="Q908" s="360"/>
    </row>
    <row r="909" spans="2:18" s="8" customFormat="1" ht="16.2" customHeight="1">
      <c r="B909" s="289">
        <v>110204360</v>
      </c>
      <c r="C909" s="307" t="s">
        <v>68</v>
      </c>
      <c r="D909" s="294" t="s">
        <v>91</v>
      </c>
      <c r="E909" s="294" t="s">
        <v>2574</v>
      </c>
      <c r="F909" s="295">
        <v>1</v>
      </c>
      <c r="G909" s="296" t="s">
        <v>7</v>
      </c>
      <c r="H909" s="293">
        <v>5.8</v>
      </c>
      <c r="I909" s="293">
        <f t="shared" si="142"/>
        <v>13.873829356694538</v>
      </c>
      <c r="J909" s="293">
        <v>80.468210268828315</v>
      </c>
      <c r="K909" s="275">
        <f t="shared" si="136"/>
        <v>80.468210268828315</v>
      </c>
      <c r="L909" s="275">
        <f t="shared" si="133"/>
        <v>80.468210268828315</v>
      </c>
      <c r="N909" s="334">
        <v>77.373279104642606</v>
      </c>
      <c r="O909" s="332">
        <f t="shared" si="139"/>
        <v>80.468210268828315</v>
      </c>
      <c r="P909" s="360"/>
      <c r="Q909" s="360"/>
    </row>
    <row r="910" spans="2:18" s="8" customFormat="1" ht="16.2" customHeight="1">
      <c r="B910" s="289">
        <v>110204390</v>
      </c>
      <c r="C910" s="307" t="s">
        <v>68</v>
      </c>
      <c r="D910" s="294" t="s">
        <v>91</v>
      </c>
      <c r="E910" s="294" t="s">
        <v>2503</v>
      </c>
      <c r="F910" s="295">
        <v>1</v>
      </c>
      <c r="G910" s="296" t="s">
        <v>7</v>
      </c>
      <c r="H910" s="293">
        <v>5.8</v>
      </c>
      <c r="I910" s="293">
        <f t="shared" si="142"/>
        <v>14.458687495473042</v>
      </c>
      <c r="J910" s="293">
        <v>83.860387473743643</v>
      </c>
      <c r="K910" s="275">
        <f t="shared" si="136"/>
        <v>83.860387473743643</v>
      </c>
      <c r="L910" s="275">
        <f t="shared" si="133"/>
        <v>83.860387473743643</v>
      </c>
      <c r="N910" s="334">
        <v>80.634987955522732</v>
      </c>
      <c r="O910" s="332">
        <f t="shared" si="139"/>
        <v>83.860387473743643</v>
      </c>
      <c r="P910" s="360"/>
      <c r="Q910" s="360"/>
    </row>
    <row r="911" spans="2:18" s="8" customFormat="1" ht="16.2" customHeight="1">
      <c r="B911" s="289">
        <v>110202240</v>
      </c>
      <c r="C911" s="307" t="s">
        <v>68</v>
      </c>
      <c r="D911" s="294" t="s">
        <v>1</v>
      </c>
      <c r="E911" s="294" t="s">
        <v>2506</v>
      </c>
      <c r="F911" s="295">
        <v>1</v>
      </c>
      <c r="G911" s="296" t="s">
        <v>7</v>
      </c>
      <c r="H911" s="293">
        <v>5.8</v>
      </c>
      <c r="I911" s="293">
        <f t="shared" si="142"/>
        <v>15.516650581429644</v>
      </c>
      <c r="J911" s="293">
        <v>89.996573372291934</v>
      </c>
      <c r="K911" s="275">
        <f t="shared" si="136"/>
        <v>89.996573372291934</v>
      </c>
      <c r="L911" s="275">
        <f t="shared" si="133"/>
        <v>89.996573372291934</v>
      </c>
      <c r="N911" s="334">
        <v>86.535166704126851</v>
      </c>
      <c r="O911" s="332">
        <f t="shared" si="139"/>
        <v>89.996573372291934</v>
      </c>
      <c r="P911" s="360"/>
      <c r="Q911" s="360"/>
    </row>
    <row r="912" spans="2:18" s="8" customFormat="1" ht="16.2" customHeight="1">
      <c r="B912" s="289">
        <v>110204180</v>
      </c>
      <c r="C912" s="307" t="s">
        <v>68</v>
      </c>
      <c r="D912" s="294" t="s">
        <v>80</v>
      </c>
      <c r="E912" s="294" t="s">
        <v>287</v>
      </c>
      <c r="F912" s="295">
        <v>1</v>
      </c>
      <c r="G912" s="296" t="s">
        <v>7</v>
      </c>
      <c r="H912" s="293">
        <v>5.8</v>
      </c>
      <c r="I912" s="293">
        <f t="shared" si="142"/>
        <v>12.566069755678539</v>
      </c>
      <c r="J912" s="293">
        <v>72.88320458293552</v>
      </c>
      <c r="K912" s="275">
        <f t="shared" si="136"/>
        <v>72.88320458293552</v>
      </c>
      <c r="L912" s="275">
        <f t="shared" si="133"/>
        <v>72.88320458293552</v>
      </c>
      <c r="N912" s="334">
        <v>67.123500029057084</v>
      </c>
      <c r="O912" s="332">
        <f t="shared" si="139"/>
        <v>69.808440030219373</v>
      </c>
      <c r="P912" s="360"/>
      <c r="Q912" s="360"/>
      <c r="R912" s="353"/>
    </row>
    <row r="913" spans="2:17" s="8" customFormat="1" ht="16.2" customHeight="1">
      <c r="B913" s="289">
        <v>110205410</v>
      </c>
      <c r="C913" s="307" t="s">
        <v>68</v>
      </c>
      <c r="D913" s="294" t="s">
        <v>327</v>
      </c>
      <c r="E913" s="294" t="s">
        <v>2540</v>
      </c>
      <c r="F913" s="295">
        <v>1</v>
      </c>
      <c r="G913" s="296" t="s">
        <v>7</v>
      </c>
      <c r="H913" s="293">
        <v>5.8</v>
      </c>
      <c r="I913" s="293">
        <f t="shared" si="142"/>
        <v>13.527227109434049</v>
      </c>
      <c r="J913" s="293">
        <v>78.457917234717485</v>
      </c>
      <c r="K913" s="275">
        <f t="shared" si="136"/>
        <v>78.457917234717485</v>
      </c>
      <c r="L913" s="275">
        <f t="shared" si="133"/>
        <v>78.457917234717485</v>
      </c>
      <c r="N913" s="334">
        <v>75.440305033382188</v>
      </c>
      <c r="O913" s="332">
        <f t="shared" si="139"/>
        <v>78.457917234717485</v>
      </c>
      <c r="P913" s="360"/>
      <c r="Q913" s="360"/>
    </row>
    <row r="914" spans="2:17" s="8" customFormat="1" ht="16.2" customHeight="1">
      <c r="B914" s="289">
        <v>110203520</v>
      </c>
      <c r="C914" s="307" t="s">
        <v>68</v>
      </c>
      <c r="D914" s="294" t="s">
        <v>17</v>
      </c>
      <c r="E914" s="294" t="s">
        <v>2767</v>
      </c>
      <c r="F914" s="295">
        <v>1</v>
      </c>
      <c r="G914" s="296" t="s">
        <v>7</v>
      </c>
      <c r="H914" s="293">
        <v>5.8</v>
      </c>
      <c r="I914" s="293">
        <f t="shared" si="142"/>
        <v>12.24345814023556</v>
      </c>
      <c r="J914" s="293">
        <v>71.012057213366248</v>
      </c>
      <c r="K914" s="275">
        <f t="shared" si="136"/>
        <v>71.012057213366248</v>
      </c>
      <c r="L914" s="275">
        <f t="shared" si="133"/>
        <v>71.012057213366248</v>
      </c>
      <c r="N914" s="334">
        <v>68.280824243621396</v>
      </c>
      <c r="O914" s="332">
        <f t="shared" si="139"/>
        <v>71.012057213366248</v>
      </c>
      <c r="P914" s="360"/>
      <c r="Q914" s="360"/>
    </row>
    <row r="915" spans="2:17" s="8" customFormat="1" ht="16.2" customHeight="1">
      <c r="B915" s="297">
        <v>110205050</v>
      </c>
      <c r="C915" s="307" t="s">
        <v>68</v>
      </c>
      <c r="D915" s="294" t="s">
        <v>327</v>
      </c>
      <c r="E915" s="294" t="s">
        <v>2994</v>
      </c>
      <c r="F915" s="295">
        <v>1</v>
      </c>
      <c r="G915" s="296" t="s">
        <v>7</v>
      </c>
      <c r="H915" s="293">
        <v>5.8</v>
      </c>
      <c r="I915" s="293">
        <f t="shared" si="142"/>
        <v>13.350641379310346</v>
      </c>
      <c r="J915" s="293">
        <v>77.433720000000008</v>
      </c>
      <c r="K915" s="275">
        <f t="shared" si="136"/>
        <v>77.433720000000008</v>
      </c>
      <c r="L915" s="275">
        <f t="shared" si="133"/>
        <v>77.433720000000008</v>
      </c>
      <c r="N915" s="334">
        <v>74.455500000000001</v>
      </c>
      <c r="O915" s="332">
        <f t="shared" si="139"/>
        <v>77.433720000000008</v>
      </c>
      <c r="P915" s="360"/>
      <c r="Q915" s="360"/>
    </row>
    <row r="916" spans="2:17" s="8" customFormat="1" ht="16.2" customHeight="1">
      <c r="B916" s="289">
        <v>110221000</v>
      </c>
      <c r="C916" s="307" t="s">
        <v>70</v>
      </c>
      <c r="D916" s="294" t="s">
        <v>4</v>
      </c>
      <c r="E916" s="294" t="s">
        <v>4</v>
      </c>
      <c r="F916" s="295">
        <v>1</v>
      </c>
      <c r="G916" s="296" t="s">
        <v>7</v>
      </c>
      <c r="H916" s="293">
        <v>5.8</v>
      </c>
      <c r="I916" s="293">
        <f t="shared" si="142"/>
        <v>7.4560528767908698</v>
      </c>
      <c r="J916" s="293">
        <v>43.245106685387043</v>
      </c>
      <c r="K916" s="275">
        <f t="shared" si="136"/>
        <v>43.245106685387043</v>
      </c>
      <c r="L916" s="275">
        <f t="shared" si="133"/>
        <v>43.245106685387043</v>
      </c>
      <c r="N916" s="334">
        <v>41.581833351333692</v>
      </c>
      <c r="O916" s="332">
        <f t="shared" si="139"/>
        <v>43.245106685387043</v>
      </c>
      <c r="P916" s="360"/>
      <c r="Q916" s="360"/>
    </row>
    <row r="917" spans="2:17" s="8" customFormat="1" ht="16.2" customHeight="1">
      <c r="B917" s="289">
        <v>110222000</v>
      </c>
      <c r="C917" s="307" t="s">
        <v>70</v>
      </c>
      <c r="D917" s="294" t="s">
        <v>1</v>
      </c>
      <c r="E917" s="294" t="s">
        <v>1</v>
      </c>
      <c r="F917" s="295">
        <v>1</v>
      </c>
      <c r="G917" s="296" t="s">
        <v>7</v>
      </c>
      <c r="H917" s="293">
        <v>5.8</v>
      </c>
      <c r="I917" s="293">
        <f t="shared" si="142"/>
        <v>7.4560528767908698</v>
      </c>
      <c r="J917" s="293">
        <v>43.245106685387043</v>
      </c>
      <c r="K917" s="275">
        <f t="shared" si="136"/>
        <v>43.245106685387043</v>
      </c>
      <c r="L917" s="275">
        <f t="shared" si="133"/>
        <v>43.245106685387043</v>
      </c>
      <c r="N917" s="334">
        <v>41.581833351333692</v>
      </c>
      <c r="O917" s="332">
        <f t="shared" si="139"/>
        <v>43.245106685387043</v>
      </c>
      <c r="P917" s="360"/>
      <c r="Q917" s="360"/>
    </row>
    <row r="918" spans="2:17" s="8" customFormat="1" ht="16.2" customHeight="1">
      <c r="B918" s="295">
        <v>110224010</v>
      </c>
      <c r="C918" s="307" t="s">
        <v>70</v>
      </c>
      <c r="D918" s="294" t="s">
        <v>80</v>
      </c>
      <c r="E918" s="294" t="s">
        <v>2</v>
      </c>
      <c r="F918" s="295">
        <v>1</v>
      </c>
      <c r="G918" s="296" t="s">
        <v>7</v>
      </c>
      <c r="H918" s="293">
        <v>5.8</v>
      </c>
      <c r="I918" s="293">
        <f t="shared" si="142"/>
        <v>12.915275867659858</v>
      </c>
      <c r="J918" s="293">
        <v>74.908600032427174</v>
      </c>
      <c r="K918" s="275">
        <f t="shared" si="136"/>
        <v>74.908600032427174</v>
      </c>
      <c r="L918" s="275">
        <f t="shared" si="133"/>
        <v>74.908600032427174</v>
      </c>
      <c r="N918" s="334">
        <v>72.027500031179969</v>
      </c>
      <c r="O918" s="332">
        <f t="shared" si="139"/>
        <v>74.908600032427174</v>
      </c>
      <c r="P918" s="360"/>
      <c r="Q918" s="360"/>
    </row>
    <row r="919" spans="2:17" s="8" customFormat="1" ht="16.2" customHeight="1">
      <c r="B919" s="295">
        <v>110225280</v>
      </c>
      <c r="C919" s="307" t="s">
        <v>70</v>
      </c>
      <c r="D919" s="294" t="s">
        <v>327</v>
      </c>
      <c r="E919" s="294" t="s">
        <v>244</v>
      </c>
      <c r="F919" s="295">
        <v>1</v>
      </c>
      <c r="G919" s="296" t="s">
        <v>7</v>
      </c>
      <c r="H919" s="293">
        <v>5.8</v>
      </c>
      <c r="I919" s="293">
        <f t="shared" si="142"/>
        <v>15.447329441169753</v>
      </c>
      <c r="J919" s="293">
        <v>89.594510758784565</v>
      </c>
      <c r="K919" s="275">
        <f t="shared" si="136"/>
        <v>89.594510758784565</v>
      </c>
      <c r="L919" s="275">
        <f t="shared" si="133"/>
        <v>89.594510758784565</v>
      </c>
      <c r="N919" s="334">
        <v>86.148568037292847</v>
      </c>
      <c r="O919" s="332">
        <f t="shared" si="139"/>
        <v>89.594510758784565</v>
      </c>
      <c r="P919" s="360"/>
      <c r="Q919" s="360"/>
    </row>
    <row r="920" spans="2:17" s="8" customFormat="1" ht="16.2" customHeight="1">
      <c r="B920" s="343">
        <v>110225070</v>
      </c>
      <c r="C920" s="344" t="s">
        <v>70</v>
      </c>
      <c r="D920" s="343" t="s">
        <v>327</v>
      </c>
      <c r="E920" s="342" t="s">
        <v>2539</v>
      </c>
      <c r="F920" s="341">
        <v>1</v>
      </c>
      <c r="G920" s="340" t="s">
        <v>7</v>
      </c>
      <c r="H920" s="339">
        <v>5.8</v>
      </c>
      <c r="I920" s="293">
        <f t="shared" si="142"/>
        <v>11.872487721073066</v>
      </c>
      <c r="J920" s="355">
        <v>68.860428782223778</v>
      </c>
      <c r="K920" s="275">
        <f t="shared" ref="K920" si="143">J920</f>
        <v>68.860428782223778</v>
      </c>
      <c r="L920" s="275">
        <f t="shared" ref="L920" si="144">+J920-K920*$B$2</f>
        <v>68.860428782223778</v>
      </c>
      <c r="N920" s="334"/>
      <c r="O920" s="332"/>
      <c r="P920" s="360"/>
      <c r="Q920" s="360"/>
    </row>
    <row r="921" spans="2:17" s="8" customFormat="1" ht="16.2" customHeight="1">
      <c r="B921" s="295">
        <v>110223090</v>
      </c>
      <c r="C921" s="307" t="s">
        <v>70</v>
      </c>
      <c r="D921" s="294" t="s">
        <v>17</v>
      </c>
      <c r="E921" s="294" t="s">
        <v>10</v>
      </c>
      <c r="F921" s="295">
        <v>1</v>
      </c>
      <c r="G921" s="296" t="s">
        <v>7</v>
      </c>
      <c r="H921" s="293">
        <v>5.8</v>
      </c>
      <c r="I921" s="293">
        <f t="shared" si="142"/>
        <v>14.628152879895596</v>
      </c>
      <c r="J921" s="293">
        <v>84.843286703394455</v>
      </c>
      <c r="K921" s="275">
        <f t="shared" si="136"/>
        <v>84.843286703394455</v>
      </c>
      <c r="L921" s="275">
        <f t="shared" si="133"/>
        <v>84.843286703394455</v>
      </c>
      <c r="N921" s="334">
        <v>81.580083368648516</v>
      </c>
      <c r="O921" s="332">
        <f t="shared" si="139"/>
        <v>84.843286703394455</v>
      </c>
      <c r="P921" s="360"/>
      <c r="Q921" s="360"/>
    </row>
    <row r="922" spans="2:17" s="8" customFormat="1" ht="16.2" customHeight="1">
      <c r="B922" s="295">
        <v>110224100</v>
      </c>
      <c r="C922" s="307" t="s">
        <v>70</v>
      </c>
      <c r="D922" s="294" t="s">
        <v>80</v>
      </c>
      <c r="E922" s="294" t="s">
        <v>14</v>
      </c>
      <c r="F922" s="295">
        <v>1</v>
      </c>
      <c r="G922" s="296" t="s">
        <v>7</v>
      </c>
      <c r="H922" s="293">
        <v>5.8</v>
      </c>
      <c r="I922" s="293">
        <f t="shared" si="142"/>
        <v>12.915275867659858</v>
      </c>
      <c r="J922" s="293">
        <v>74.908600032427174</v>
      </c>
      <c r="K922" s="275">
        <f t="shared" si="136"/>
        <v>74.908600032427174</v>
      </c>
      <c r="L922" s="275">
        <f t="shared" si="133"/>
        <v>74.908600032427174</v>
      </c>
      <c r="N922" s="334">
        <v>72.027500031179969</v>
      </c>
      <c r="O922" s="332">
        <f t="shared" si="139"/>
        <v>74.908600032427174</v>
      </c>
      <c r="P922" s="360"/>
      <c r="Q922" s="360"/>
    </row>
    <row r="923" spans="2:17" s="8" customFormat="1" ht="16.2" customHeight="1">
      <c r="B923" s="295">
        <v>110223110</v>
      </c>
      <c r="C923" s="307" t="s">
        <v>70</v>
      </c>
      <c r="D923" s="294" t="s">
        <v>17</v>
      </c>
      <c r="E923" s="294" t="s">
        <v>13</v>
      </c>
      <c r="F923" s="295">
        <v>1</v>
      </c>
      <c r="G923" s="296" t="s">
        <v>7</v>
      </c>
      <c r="H923" s="293">
        <v>5.8</v>
      </c>
      <c r="I923" s="293">
        <f t="shared" si="142"/>
        <v>12.915275867659858</v>
      </c>
      <c r="J923" s="293">
        <v>74.908600032427174</v>
      </c>
      <c r="K923" s="275">
        <f t="shared" si="136"/>
        <v>74.908600032427174</v>
      </c>
      <c r="L923" s="275">
        <f t="shared" si="133"/>
        <v>74.908600032427174</v>
      </c>
      <c r="N923" s="334">
        <v>72.027500031179969</v>
      </c>
      <c r="O923" s="332">
        <f t="shared" si="139"/>
        <v>74.908600032427174</v>
      </c>
      <c r="P923" s="360"/>
      <c r="Q923" s="360"/>
    </row>
    <row r="924" spans="2:17" s="8" customFormat="1" ht="16.2" customHeight="1">
      <c r="B924" s="295">
        <v>110222140</v>
      </c>
      <c r="C924" s="307" t="s">
        <v>70</v>
      </c>
      <c r="D924" s="294" t="s">
        <v>1</v>
      </c>
      <c r="E924" s="294" t="s">
        <v>0</v>
      </c>
      <c r="F924" s="295">
        <v>1</v>
      </c>
      <c r="G924" s="296" t="s">
        <v>7</v>
      </c>
      <c r="H924" s="293">
        <v>5.8</v>
      </c>
      <c r="I924" s="293">
        <f t="shared" si="142"/>
        <v>14.628152879895596</v>
      </c>
      <c r="J924" s="293">
        <v>84.843286703394455</v>
      </c>
      <c r="K924" s="275">
        <f t="shared" ref="K924:K986" si="145">J924</f>
        <v>84.843286703394455</v>
      </c>
      <c r="L924" s="275">
        <f t="shared" ref="L924:L986" si="146">+J924-K924*$B$2</f>
        <v>84.843286703394455</v>
      </c>
      <c r="N924" s="334">
        <v>81.580083368648516</v>
      </c>
      <c r="O924" s="332">
        <f t="shared" si="139"/>
        <v>84.843286703394455</v>
      </c>
      <c r="P924" s="360"/>
      <c r="Q924" s="360"/>
    </row>
    <row r="925" spans="2:17" s="8" customFormat="1" ht="16.2" customHeight="1">
      <c r="B925" s="289">
        <v>110224270</v>
      </c>
      <c r="C925" s="307" t="s">
        <v>70</v>
      </c>
      <c r="D925" s="294" t="s">
        <v>80</v>
      </c>
      <c r="E925" s="294" t="s">
        <v>83</v>
      </c>
      <c r="F925" s="295">
        <v>1</v>
      </c>
      <c r="G925" s="296" t="s">
        <v>7</v>
      </c>
      <c r="H925" s="293">
        <v>5.8</v>
      </c>
      <c r="I925" s="293">
        <f t="shared" si="142"/>
        <v>14.628152879895596</v>
      </c>
      <c r="J925" s="293">
        <v>84.843286703394455</v>
      </c>
      <c r="K925" s="275">
        <f t="shared" si="145"/>
        <v>84.843286703394455</v>
      </c>
      <c r="L925" s="275">
        <f t="shared" si="146"/>
        <v>84.843286703394455</v>
      </c>
      <c r="N925" s="334">
        <v>81.580083368648516</v>
      </c>
      <c r="O925" s="332">
        <f t="shared" si="139"/>
        <v>84.843286703394455</v>
      </c>
      <c r="P925" s="360"/>
      <c r="Q925" s="360"/>
    </row>
    <row r="926" spans="2:17" s="8" customFormat="1" ht="16.2" customHeight="1">
      <c r="B926" s="289">
        <v>110221370</v>
      </c>
      <c r="C926" s="307" t="s">
        <v>2724</v>
      </c>
      <c r="D926" s="294" t="s">
        <v>1</v>
      </c>
      <c r="E926" s="294" t="s">
        <v>361</v>
      </c>
      <c r="F926" s="295">
        <v>1</v>
      </c>
      <c r="G926" s="296" t="s">
        <v>7</v>
      </c>
      <c r="H926" s="293">
        <v>5.8</v>
      </c>
      <c r="I926" s="293">
        <f t="shared" si="142"/>
        <v>14.788145756249831</v>
      </c>
      <c r="J926" s="293">
        <v>85.771245386249021</v>
      </c>
      <c r="K926" s="275">
        <f t="shared" si="145"/>
        <v>85.771245386249021</v>
      </c>
      <c r="L926" s="275">
        <f t="shared" si="146"/>
        <v>85.771245386249021</v>
      </c>
      <c r="N926" s="334">
        <v>82.472351332931751</v>
      </c>
      <c r="O926" s="332">
        <f t="shared" si="139"/>
        <v>85.771245386249021</v>
      </c>
      <c r="P926" s="360"/>
      <c r="Q926" s="360"/>
    </row>
    <row r="927" spans="2:17" s="8" customFormat="1" ht="16.2" customHeight="1">
      <c r="B927" s="289">
        <v>110224360</v>
      </c>
      <c r="C927" s="307" t="s">
        <v>70</v>
      </c>
      <c r="D927" s="294" t="s">
        <v>91</v>
      </c>
      <c r="E927" s="294" t="s">
        <v>2574</v>
      </c>
      <c r="F927" s="295">
        <v>1</v>
      </c>
      <c r="G927" s="296" t="s">
        <v>7</v>
      </c>
      <c r="H927" s="293">
        <v>5.8</v>
      </c>
      <c r="I927" s="293">
        <f t="shared" si="142"/>
        <v>13.292464282405257</v>
      </c>
      <c r="J927" s="293">
        <v>77.096292837950486</v>
      </c>
      <c r="K927" s="275">
        <f t="shared" si="145"/>
        <v>77.096292837950486</v>
      </c>
      <c r="L927" s="275">
        <f t="shared" si="146"/>
        <v>77.096292837950486</v>
      </c>
      <c r="N927" s="334">
        <v>74.131050805721614</v>
      </c>
      <c r="O927" s="332">
        <f t="shared" si="139"/>
        <v>77.096292837950486</v>
      </c>
      <c r="P927" s="360"/>
      <c r="Q927" s="360"/>
    </row>
    <row r="928" spans="2:17" s="8" customFormat="1" ht="16.2" customHeight="1">
      <c r="B928" s="289">
        <v>110224390</v>
      </c>
      <c r="C928" s="307" t="s">
        <v>70</v>
      </c>
      <c r="D928" s="294" t="s">
        <v>91</v>
      </c>
      <c r="E928" s="294" t="s">
        <v>2503</v>
      </c>
      <c r="F928" s="295">
        <v>1</v>
      </c>
      <c r="G928" s="296" t="s">
        <v>7</v>
      </c>
      <c r="H928" s="293">
        <v>5.8</v>
      </c>
      <c r="I928" s="293">
        <f t="shared" si="142"/>
        <v>13.860209112988555</v>
      </c>
      <c r="J928" s="293">
        <v>80.389212855333611</v>
      </c>
      <c r="K928" s="275">
        <f t="shared" si="145"/>
        <v>80.389212855333611</v>
      </c>
      <c r="L928" s="275">
        <f t="shared" si="146"/>
        <v>80.389212855333611</v>
      </c>
      <c r="N928" s="334">
        <v>77.297320053205397</v>
      </c>
      <c r="O928" s="332">
        <f t="shared" si="139"/>
        <v>80.389212855333611</v>
      </c>
      <c r="P928" s="360"/>
      <c r="Q928" s="360"/>
    </row>
    <row r="929" spans="2:18" s="8" customFormat="1" ht="16.2" customHeight="1">
      <c r="B929" s="289">
        <v>110222240</v>
      </c>
      <c r="C929" s="307" t="s">
        <v>70</v>
      </c>
      <c r="D929" s="294" t="s">
        <v>1</v>
      </c>
      <c r="E929" s="294" t="s">
        <v>2506</v>
      </c>
      <c r="F929" s="295">
        <v>1</v>
      </c>
      <c r="G929" s="296" t="s">
        <v>7</v>
      </c>
      <c r="H929" s="293">
        <v>5.8</v>
      </c>
      <c r="I929" s="293">
        <f t="shared" si="142"/>
        <v>17.703087708812912</v>
      </c>
      <c r="J929" s="293">
        <v>102.67790871111488</v>
      </c>
      <c r="K929" s="275">
        <f t="shared" si="145"/>
        <v>102.67790871111488</v>
      </c>
      <c r="L929" s="275">
        <f t="shared" si="146"/>
        <v>102.67790871111488</v>
      </c>
      <c r="N929" s="334">
        <v>98.728758376071994</v>
      </c>
      <c r="O929" s="332">
        <f t="shared" si="139"/>
        <v>102.67790871111488</v>
      </c>
      <c r="P929" s="360"/>
      <c r="Q929" s="360"/>
    </row>
    <row r="930" spans="2:18" s="8" customFormat="1" ht="16.2" customHeight="1">
      <c r="B930" s="289">
        <v>110224180</v>
      </c>
      <c r="C930" s="307" t="s">
        <v>70</v>
      </c>
      <c r="D930" s="294" t="s">
        <v>80</v>
      </c>
      <c r="E930" s="294" t="s">
        <v>287</v>
      </c>
      <c r="F930" s="295">
        <v>1</v>
      </c>
      <c r="G930" s="296" t="s">
        <v>7</v>
      </c>
      <c r="H930" s="293">
        <v>5.8</v>
      </c>
      <c r="I930" s="293">
        <f t="shared" si="142"/>
        <v>12.296612782056155</v>
      </c>
      <c r="J930" s="293">
        <v>71.320354135925697</v>
      </c>
      <c r="K930" s="275">
        <f t="shared" si="145"/>
        <v>71.320354135925697</v>
      </c>
      <c r="L930" s="275">
        <f t="shared" si="146"/>
        <v>71.320354135925697</v>
      </c>
      <c r="N930" s="334">
        <v>72.027500031179969</v>
      </c>
      <c r="O930" s="332">
        <f t="shared" si="139"/>
        <v>74.908600032427174</v>
      </c>
      <c r="P930" s="360"/>
      <c r="Q930" s="360"/>
      <c r="R930" s="353"/>
    </row>
    <row r="931" spans="2:18" s="8" customFormat="1" ht="16.2" customHeight="1">
      <c r="B931" s="289">
        <v>110225410</v>
      </c>
      <c r="C931" s="307" t="s">
        <v>70</v>
      </c>
      <c r="D931" s="294" t="s">
        <v>327</v>
      </c>
      <c r="E931" s="294" t="s">
        <v>2540</v>
      </c>
      <c r="F931" s="295">
        <v>1</v>
      </c>
      <c r="G931" s="296" t="s">
        <v>7</v>
      </c>
      <c r="H931" s="293">
        <v>5.8</v>
      </c>
      <c r="I931" s="293">
        <f t="shared" si="142"/>
        <v>12.890332423209969</v>
      </c>
      <c r="J931" s="293">
        <v>74.763928054617821</v>
      </c>
      <c r="K931" s="275">
        <f t="shared" si="145"/>
        <v>74.763928054617821</v>
      </c>
      <c r="L931" s="275">
        <f t="shared" si="146"/>
        <v>74.763928054617821</v>
      </c>
      <c r="N931" s="334">
        <v>71.888392360209437</v>
      </c>
      <c r="O931" s="332">
        <f t="shared" si="139"/>
        <v>74.763928054617821</v>
      </c>
      <c r="P931" s="360"/>
      <c r="Q931" s="360"/>
    </row>
    <row r="932" spans="2:18" s="8" customFormat="1" ht="16.2" customHeight="1">
      <c r="B932" s="289">
        <v>110223520</v>
      </c>
      <c r="C932" s="307" t="s">
        <v>70</v>
      </c>
      <c r="D932" s="294" t="s">
        <v>17</v>
      </c>
      <c r="E932" s="294" t="s">
        <v>2767</v>
      </c>
      <c r="F932" s="295">
        <v>1</v>
      </c>
      <c r="G932" s="296" t="s">
        <v>7</v>
      </c>
      <c r="H932" s="293">
        <v>5.8</v>
      </c>
      <c r="I932" s="293">
        <f t="shared" si="142"/>
        <v>12.014565489768694</v>
      </c>
      <c r="J932" s="293">
        <v>69.684479840658426</v>
      </c>
      <c r="K932" s="275">
        <f t="shared" si="145"/>
        <v>69.684479840658426</v>
      </c>
      <c r="L932" s="275">
        <f t="shared" si="146"/>
        <v>69.684479840658426</v>
      </c>
      <c r="N932" s="334">
        <v>67.00430753909464</v>
      </c>
      <c r="O932" s="332">
        <f t="shared" si="139"/>
        <v>69.684479840658426</v>
      </c>
      <c r="P932" s="360"/>
      <c r="Q932" s="360"/>
    </row>
    <row r="933" spans="2:18" s="8" customFormat="1" ht="16.2" customHeight="1">
      <c r="B933" s="297">
        <v>110225050</v>
      </c>
      <c r="C933" s="307" t="s">
        <v>70</v>
      </c>
      <c r="D933" s="294" t="s">
        <v>327</v>
      </c>
      <c r="E933" s="294" t="s">
        <v>2994</v>
      </c>
      <c r="F933" s="295">
        <v>1</v>
      </c>
      <c r="G933" s="296" t="s">
        <v>7</v>
      </c>
      <c r="H933" s="293">
        <v>5.8</v>
      </c>
      <c r="I933" s="293">
        <f t="shared" si="142"/>
        <v>11.302200000000001</v>
      </c>
      <c r="J933" s="293">
        <v>65.552760000000006</v>
      </c>
      <c r="K933" s="275">
        <f t="shared" si="145"/>
        <v>65.552760000000006</v>
      </c>
      <c r="L933" s="275">
        <f t="shared" si="146"/>
        <v>65.552760000000006</v>
      </c>
      <c r="N933" s="334">
        <v>63.031500000000001</v>
      </c>
      <c r="O933" s="332">
        <f t="shared" si="139"/>
        <v>65.552760000000006</v>
      </c>
      <c r="P933" s="360"/>
      <c r="Q933" s="360"/>
    </row>
    <row r="934" spans="2:18" s="8" customFormat="1" ht="16.2" customHeight="1">
      <c r="B934" s="289" t="s">
        <v>348</v>
      </c>
      <c r="C934" s="307" t="s">
        <v>2975</v>
      </c>
      <c r="D934" s="294" t="s">
        <v>4</v>
      </c>
      <c r="E934" s="294" t="s">
        <v>4</v>
      </c>
      <c r="F934" s="295">
        <v>1</v>
      </c>
      <c r="G934" s="296" t="s">
        <v>3036</v>
      </c>
      <c r="H934" s="293">
        <v>5.8</v>
      </c>
      <c r="I934" s="293">
        <f t="shared" si="142"/>
        <v>695.62958191032567</v>
      </c>
      <c r="J934" s="293">
        <v>4034.651575079889</v>
      </c>
      <c r="K934" s="275">
        <f t="shared" si="145"/>
        <v>4034.651575079889</v>
      </c>
      <c r="L934" s="275">
        <f t="shared" si="146"/>
        <v>4034.651575079889</v>
      </c>
      <c r="N934" s="334">
        <v>3879.4726683460472</v>
      </c>
      <c r="O934" s="332">
        <f t="shared" si="139"/>
        <v>4034.651575079889</v>
      </c>
      <c r="P934" s="360"/>
      <c r="Q934" s="360"/>
    </row>
    <row r="935" spans="2:18" s="8" customFormat="1" ht="16.2" customHeight="1">
      <c r="B935" s="289">
        <v>110211000</v>
      </c>
      <c r="C935" s="307" t="s">
        <v>69</v>
      </c>
      <c r="D935" s="294" t="s">
        <v>4</v>
      </c>
      <c r="E935" s="294" t="s">
        <v>4</v>
      </c>
      <c r="F935" s="295">
        <v>1</v>
      </c>
      <c r="G935" s="296" t="s">
        <v>7</v>
      </c>
      <c r="H935" s="293">
        <v>5.8</v>
      </c>
      <c r="I935" s="293">
        <f t="shared" si="142"/>
        <v>7.904881612617344</v>
      </c>
      <c r="J935" s="293">
        <v>45.848313353180593</v>
      </c>
      <c r="K935" s="275">
        <f t="shared" si="145"/>
        <v>45.848313353180593</v>
      </c>
      <c r="L935" s="275">
        <f t="shared" si="146"/>
        <v>45.848313353180593</v>
      </c>
      <c r="N935" s="334">
        <v>44.084916685750571</v>
      </c>
      <c r="O935" s="332">
        <f t="shared" si="139"/>
        <v>45.848313353180593</v>
      </c>
      <c r="P935" s="360"/>
      <c r="Q935" s="360"/>
    </row>
    <row r="936" spans="2:18" s="8" customFormat="1" ht="16.2" customHeight="1">
      <c r="B936" s="289">
        <v>110212000</v>
      </c>
      <c r="C936" s="307" t="s">
        <v>69</v>
      </c>
      <c r="D936" s="294" t="s">
        <v>1</v>
      </c>
      <c r="E936" s="294" t="s">
        <v>1</v>
      </c>
      <c r="F936" s="295">
        <v>1</v>
      </c>
      <c r="G936" s="296" t="s">
        <v>7</v>
      </c>
      <c r="H936" s="293">
        <v>5.8</v>
      </c>
      <c r="I936" s="293">
        <f t="shared" si="142"/>
        <v>7.904881612617344</v>
      </c>
      <c r="J936" s="293">
        <v>45.848313353180593</v>
      </c>
      <c r="K936" s="275">
        <f t="shared" si="145"/>
        <v>45.848313353180593</v>
      </c>
      <c r="L936" s="275">
        <f t="shared" si="146"/>
        <v>45.848313353180593</v>
      </c>
      <c r="N936" s="334">
        <v>44.084916685750571</v>
      </c>
      <c r="O936" s="332">
        <f t="shared" si="139"/>
        <v>45.848313353180593</v>
      </c>
      <c r="P936" s="360"/>
      <c r="Q936" s="360"/>
    </row>
    <row r="937" spans="2:18" s="8" customFormat="1" ht="16.2" customHeight="1">
      <c r="B937" s="289">
        <v>110214010</v>
      </c>
      <c r="C937" s="307" t="s">
        <v>69</v>
      </c>
      <c r="D937" s="294" t="s">
        <v>80</v>
      </c>
      <c r="E937" s="294" t="s">
        <v>2</v>
      </c>
      <c r="F937" s="295">
        <v>1</v>
      </c>
      <c r="G937" s="296" t="s">
        <v>7</v>
      </c>
      <c r="H937" s="293">
        <v>5.8</v>
      </c>
      <c r="I937" s="293">
        <f t="shared" si="142"/>
        <v>13.849572419788439</v>
      </c>
      <c r="J937" s="293">
        <v>80.327520034772945</v>
      </c>
      <c r="K937" s="275">
        <f t="shared" si="145"/>
        <v>80.327520034772945</v>
      </c>
      <c r="L937" s="275">
        <f t="shared" si="146"/>
        <v>80.327520034772945</v>
      </c>
      <c r="N937" s="334">
        <v>77.238000033435526</v>
      </c>
      <c r="O937" s="332">
        <f t="shared" si="139"/>
        <v>80.327520034772945</v>
      </c>
      <c r="P937" s="360"/>
      <c r="Q937" s="360"/>
    </row>
    <row r="938" spans="2:18" s="8" customFormat="1" ht="16.2" customHeight="1">
      <c r="B938" s="295">
        <v>110215280</v>
      </c>
      <c r="C938" s="307" t="s">
        <v>69</v>
      </c>
      <c r="D938" s="294" t="s">
        <v>327</v>
      </c>
      <c r="E938" s="294" t="s">
        <v>244</v>
      </c>
      <c r="F938" s="295">
        <v>1</v>
      </c>
      <c r="G938" s="296" t="s">
        <v>7</v>
      </c>
      <c r="H938" s="293">
        <v>5.8</v>
      </c>
      <c r="I938" s="293">
        <f t="shared" si="142"/>
        <v>16.569364641655465</v>
      </c>
      <c r="J938" s="293">
        <v>96.102314921601689</v>
      </c>
      <c r="K938" s="275">
        <f t="shared" si="145"/>
        <v>96.102314921601689</v>
      </c>
      <c r="L938" s="275">
        <f t="shared" si="146"/>
        <v>96.102314921601689</v>
      </c>
      <c r="N938" s="334">
        <v>92.406072040001618</v>
      </c>
      <c r="O938" s="332">
        <f t="shared" si="139"/>
        <v>96.102314921601689</v>
      </c>
      <c r="P938" s="360"/>
      <c r="Q938" s="360"/>
    </row>
    <row r="939" spans="2:18" s="8" customFormat="1" ht="16.2" customHeight="1">
      <c r="B939" s="343">
        <v>110215070</v>
      </c>
      <c r="C939" s="344" t="s">
        <v>69</v>
      </c>
      <c r="D939" s="343" t="s">
        <v>327</v>
      </c>
      <c r="E939" s="342" t="s">
        <v>2539</v>
      </c>
      <c r="F939" s="341">
        <v>1</v>
      </c>
      <c r="G939" s="340" t="s">
        <v>7</v>
      </c>
      <c r="H939" s="339">
        <v>5.8</v>
      </c>
      <c r="I939" s="293">
        <f t="shared" si="142"/>
        <v>12.635394437144763</v>
      </c>
      <c r="J939" s="355">
        <v>73.285287735439624</v>
      </c>
      <c r="K939" s="275">
        <f t="shared" ref="K939" si="147">J939</f>
        <v>73.285287735439624</v>
      </c>
      <c r="L939" s="275">
        <f t="shared" ref="L939" si="148">+J939-K939*$B$2</f>
        <v>73.285287735439624</v>
      </c>
      <c r="N939" s="334"/>
      <c r="O939" s="332"/>
      <c r="P939" s="360"/>
      <c r="Q939" s="360"/>
    </row>
    <row r="940" spans="2:18" s="8" customFormat="1" ht="16.2" customHeight="1">
      <c r="B940" s="295">
        <v>110213090</v>
      </c>
      <c r="C940" s="307" t="s">
        <v>69</v>
      </c>
      <c r="D940" s="294" t="s">
        <v>17</v>
      </c>
      <c r="E940" s="294" t="s">
        <v>10</v>
      </c>
      <c r="F940" s="295">
        <v>1</v>
      </c>
      <c r="G940" s="296" t="s">
        <v>7</v>
      </c>
      <c r="H940" s="293">
        <v>5.8</v>
      </c>
      <c r="I940" s="293">
        <f t="shared" si="142"/>
        <v>15.690686213688886</v>
      </c>
      <c r="J940" s="293">
        <v>91.005980039395538</v>
      </c>
      <c r="K940" s="275">
        <f t="shared" si="145"/>
        <v>91.005980039395538</v>
      </c>
      <c r="L940" s="275">
        <f t="shared" si="146"/>
        <v>91.005980039395538</v>
      </c>
      <c r="N940" s="334">
        <v>87.505750037880318</v>
      </c>
      <c r="O940" s="332">
        <f t="shared" si="139"/>
        <v>91.005980039395538</v>
      </c>
      <c r="P940" s="360"/>
      <c r="Q940" s="360"/>
    </row>
    <row r="941" spans="2:18" s="8" customFormat="1" ht="16.2" customHeight="1">
      <c r="B941" s="295">
        <v>110214100</v>
      </c>
      <c r="C941" s="307" t="s">
        <v>69</v>
      </c>
      <c r="D941" s="294" t="s">
        <v>80</v>
      </c>
      <c r="E941" s="294" t="s">
        <v>14</v>
      </c>
      <c r="F941" s="295">
        <v>1</v>
      </c>
      <c r="G941" s="296" t="s">
        <v>7</v>
      </c>
      <c r="H941" s="293">
        <v>5.8</v>
      </c>
      <c r="I941" s="293">
        <f t="shared" si="142"/>
        <v>13.849572419788439</v>
      </c>
      <c r="J941" s="293">
        <v>80.327520034772945</v>
      </c>
      <c r="K941" s="275">
        <f t="shared" si="145"/>
        <v>80.327520034772945</v>
      </c>
      <c r="L941" s="275">
        <f t="shared" si="146"/>
        <v>80.327520034772945</v>
      </c>
      <c r="N941" s="334">
        <v>77.238000033435526</v>
      </c>
      <c r="O941" s="332">
        <f t="shared" si="139"/>
        <v>80.327520034772945</v>
      </c>
      <c r="P941" s="360"/>
      <c r="Q941" s="360"/>
    </row>
    <row r="942" spans="2:18" s="8" customFormat="1" ht="16.2" customHeight="1">
      <c r="B942" s="295">
        <v>110213110</v>
      </c>
      <c r="C942" s="307" t="s">
        <v>69</v>
      </c>
      <c r="D942" s="294" t="s">
        <v>17</v>
      </c>
      <c r="E942" s="294" t="s">
        <v>13</v>
      </c>
      <c r="F942" s="295">
        <v>1</v>
      </c>
      <c r="G942" s="296" t="s">
        <v>7</v>
      </c>
      <c r="H942" s="293">
        <v>5.8</v>
      </c>
      <c r="I942" s="293">
        <f t="shared" si="142"/>
        <v>13.849572419788439</v>
      </c>
      <c r="J942" s="293">
        <v>80.327520034772945</v>
      </c>
      <c r="K942" s="275">
        <f t="shared" si="145"/>
        <v>80.327520034772945</v>
      </c>
      <c r="L942" s="275">
        <f t="shared" si="146"/>
        <v>80.327520034772945</v>
      </c>
      <c r="N942" s="334">
        <v>77.238000033435526</v>
      </c>
      <c r="O942" s="332">
        <f t="shared" si="139"/>
        <v>80.327520034772945</v>
      </c>
      <c r="P942" s="360"/>
      <c r="Q942" s="360"/>
    </row>
    <row r="943" spans="2:18" s="8" customFormat="1" ht="16.2" customHeight="1">
      <c r="B943" s="295">
        <v>110212140</v>
      </c>
      <c r="C943" s="307" t="s">
        <v>69</v>
      </c>
      <c r="D943" s="294" t="s">
        <v>1</v>
      </c>
      <c r="E943" s="294" t="s">
        <v>0</v>
      </c>
      <c r="F943" s="295">
        <v>1</v>
      </c>
      <c r="G943" s="296" t="s">
        <v>7</v>
      </c>
      <c r="H943" s="293">
        <v>5.8</v>
      </c>
      <c r="I943" s="293">
        <f t="shared" si="142"/>
        <v>15.690686213688886</v>
      </c>
      <c r="J943" s="293">
        <v>91.005980039395538</v>
      </c>
      <c r="K943" s="275">
        <f t="shared" si="145"/>
        <v>91.005980039395538</v>
      </c>
      <c r="L943" s="275">
        <f t="shared" si="146"/>
        <v>91.005980039395538</v>
      </c>
      <c r="N943" s="334">
        <v>87.505750037880318</v>
      </c>
      <c r="O943" s="332">
        <f t="shared" si="139"/>
        <v>91.005980039395538</v>
      </c>
      <c r="P943" s="360"/>
      <c r="Q943" s="360"/>
    </row>
    <row r="944" spans="2:18" s="8" customFormat="1" ht="16.2" customHeight="1">
      <c r="B944" s="289">
        <v>110214270</v>
      </c>
      <c r="C944" s="307" t="s">
        <v>69</v>
      </c>
      <c r="D944" s="294" t="s">
        <v>80</v>
      </c>
      <c r="E944" s="294" t="s">
        <v>83</v>
      </c>
      <c r="F944" s="295">
        <v>1</v>
      </c>
      <c r="G944" s="296" t="s">
        <v>7</v>
      </c>
      <c r="H944" s="293">
        <v>5.8</v>
      </c>
      <c r="I944" s="293">
        <f t="shared" si="142"/>
        <v>15.690686213688886</v>
      </c>
      <c r="J944" s="293">
        <v>91.005980039395538</v>
      </c>
      <c r="K944" s="275">
        <f t="shared" si="145"/>
        <v>91.005980039395538</v>
      </c>
      <c r="L944" s="275">
        <f t="shared" si="146"/>
        <v>91.005980039395538</v>
      </c>
      <c r="N944" s="334">
        <v>87.505750037880318</v>
      </c>
      <c r="O944" s="332">
        <f t="shared" si="139"/>
        <v>91.005980039395538</v>
      </c>
      <c r="P944" s="360"/>
      <c r="Q944" s="360"/>
    </row>
    <row r="945" spans="2:18" s="8" customFormat="1" ht="16.2" customHeight="1">
      <c r="B945" s="289">
        <v>110211370</v>
      </c>
      <c r="C945" s="307" t="s">
        <v>69</v>
      </c>
      <c r="D945" s="294" t="s">
        <v>1</v>
      </c>
      <c r="E945" s="294" t="s">
        <v>361</v>
      </c>
      <c r="F945" s="295">
        <v>1</v>
      </c>
      <c r="G945" s="296" t="s">
        <v>7</v>
      </c>
      <c r="H945" s="293">
        <v>5.8</v>
      </c>
      <c r="I945" s="293">
        <f t="shared" si="142"/>
        <v>15.812263524051199</v>
      </c>
      <c r="J945" s="293">
        <v>91.711128439496946</v>
      </c>
      <c r="K945" s="275">
        <f t="shared" si="145"/>
        <v>91.711128439496946</v>
      </c>
      <c r="L945" s="275">
        <f t="shared" si="146"/>
        <v>91.711128439496946</v>
      </c>
      <c r="N945" s="334">
        <v>88.183777345670137</v>
      </c>
      <c r="O945" s="332">
        <f t="shared" si="139"/>
        <v>91.711128439496946</v>
      </c>
      <c r="P945" s="360"/>
      <c r="Q945" s="360"/>
    </row>
    <row r="946" spans="2:18" s="8" customFormat="1" ht="16.2" customHeight="1">
      <c r="B946" s="289">
        <v>110214360</v>
      </c>
      <c r="C946" s="307" t="s">
        <v>69</v>
      </c>
      <c r="D946" s="294" t="s">
        <v>91</v>
      </c>
      <c r="E946" s="294" t="s">
        <v>2574</v>
      </c>
      <c r="F946" s="295">
        <v>1</v>
      </c>
      <c r="G946" s="296" t="s">
        <v>7</v>
      </c>
      <c r="H946" s="293">
        <v>5.8</v>
      </c>
      <c r="I946" s="293">
        <f t="shared" si="142"/>
        <v>14.630984932254727</v>
      </c>
      <c r="J946" s="293">
        <v>84.859712607077412</v>
      </c>
      <c r="K946" s="275">
        <f t="shared" si="145"/>
        <v>84.859712607077412</v>
      </c>
      <c r="L946" s="275">
        <f t="shared" si="146"/>
        <v>84.859712607077412</v>
      </c>
      <c r="N946" s="334">
        <v>81.595877506805195</v>
      </c>
      <c r="O946" s="332">
        <f t="shared" si="139"/>
        <v>84.859712607077412</v>
      </c>
      <c r="P946" s="360"/>
      <c r="Q946" s="360"/>
    </row>
    <row r="947" spans="2:18" s="8" customFormat="1" ht="16.2" customHeight="1">
      <c r="B947" s="289">
        <v>110214390</v>
      </c>
      <c r="C947" s="307" t="s">
        <v>69</v>
      </c>
      <c r="D947" s="294" t="s">
        <v>91</v>
      </c>
      <c r="E947" s="294" t="s">
        <v>2503</v>
      </c>
      <c r="F947" s="295">
        <v>1</v>
      </c>
      <c r="G947" s="296" t="s">
        <v>7</v>
      </c>
      <c r="H947" s="293">
        <v>5.8</v>
      </c>
      <c r="I947" s="293">
        <f t="shared" si="142"/>
        <v>15.281913438115932</v>
      </c>
      <c r="J947" s="293">
        <v>88.635097941072402</v>
      </c>
      <c r="K947" s="275">
        <f t="shared" si="145"/>
        <v>88.635097941072402</v>
      </c>
      <c r="L947" s="275">
        <f t="shared" si="146"/>
        <v>88.635097941072402</v>
      </c>
      <c r="N947" s="334">
        <v>85.226055712569618</v>
      </c>
      <c r="O947" s="332">
        <f t="shared" si="139"/>
        <v>88.635097941072402</v>
      </c>
      <c r="P947" s="360"/>
      <c r="Q947" s="360"/>
    </row>
    <row r="948" spans="2:18" s="8" customFormat="1" ht="16.2" customHeight="1">
      <c r="B948" s="289">
        <v>110212240</v>
      </c>
      <c r="C948" s="307" t="s">
        <v>69</v>
      </c>
      <c r="D948" s="294" t="s">
        <v>1</v>
      </c>
      <c r="E948" s="294" t="s">
        <v>2506</v>
      </c>
      <c r="F948" s="295">
        <v>1</v>
      </c>
      <c r="G948" s="296" t="s">
        <v>7</v>
      </c>
      <c r="H948" s="293">
        <v>5.8</v>
      </c>
      <c r="I948" s="293">
        <f t="shared" si="142"/>
        <v>18.982707594424323</v>
      </c>
      <c r="J948" s="293">
        <v>110.09970404766106</v>
      </c>
      <c r="K948" s="275">
        <f t="shared" si="145"/>
        <v>110.09970404766106</v>
      </c>
      <c r="L948" s="275">
        <f t="shared" si="146"/>
        <v>110.09970404766106</v>
      </c>
      <c r="N948" s="334">
        <v>105.86510004582794</v>
      </c>
      <c r="O948" s="332">
        <f t="shared" si="139"/>
        <v>110.09970404766106</v>
      </c>
      <c r="P948" s="360"/>
      <c r="Q948" s="360"/>
    </row>
    <row r="949" spans="2:18" s="8" customFormat="1" ht="16.2" customHeight="1">
      <c r="B949" s="289">
        <v>110214180</v>
      </c>
      <c r="C949" s="307" t="s">
        <v>69</v>
      </c>
      <c r="D949" s="294" t="s">
        <v>80</v>
      </c>
      <c r="E949" s="294" t="s">
        <v>287</v>
      </c>
      <c r="F949" s="295">
        <v>1</v>
      </c>
      <c r="G949" s="296" t="s">
        <v>7</v>
      </c>
      <c r="H949" s="293">
        <v>5.8</v>
      </c>
      <c r="I949" s="293">
        <f t="shared" si="142"/>
        <v>13.15115426402761</v>
      </c>
      <c r="J949" s="293">
        <v>76.276694731360138</v>
      </c>
      <c r="K949" s="275">
        <f t="shared" si="145"/>
        <v>76.276694731360138</v>
      </c>
      <c r="L949" s="275">
        <f t="shared" si="146"/>
        <v>76.276694731360138</v>
      </c>
      <c r="N949" s="334">
        <v>77.238000033435526</v>
      </c>
      <c r="O949" s="332">
        <f t="shared" si="139"/>
        <v>80.327520034772945</v>
      </c>
      <c r="P949" s="360"/>
      <c r="Q949" s="360"/>
      <c r="R949" s="353"/>
    </row>
    <row r="950" spans="2:18" s="8" customFormat="1" ht="16.2" customHeight="1">
      <c r="B950" s="289">
        <v>110215410</v>
      </c>
      <c r="C950" s="307" t="s">
        <v>69</v>
      </c>
      <c r="D950" s="294" t="s">
        <v>327</v>
      </c>
      <c r="E950" s="294" t="s">
        <v>2540</v>
      </c>
      <c r="F950" s="295">
        <v>1</v>
      </c>
      <c r="G950" s="296" t="s">
        <v>7</v>
      </c>
      <c r="H950" s="293">
        <v>5.8</v>
      </c>
      <c r="I950" s="293">
        <f t="shared" si="142"/>
        <v>14.317780599149305</v>
      </c>
      <c r="J950" s="293">
        <v>83.043127475065972</v>
      </c>
      <c r="K950" s="275">
        <f t="shared" si="145"/>
        <v>83.043127475065972</v>
      </c>
      <c r="L950" s="275">
        <f t="shared" si="146"/>
        <v>83.043127475065972</v>
      </c>
      <c r="N950" s="334">
        <v>79.84916103371728</v>
      </c>
      <c r="O950" s="332">
        <f t="shared" si="139"/>
        <v>83.043127475065972</v>
      </c>
      <c r="P950" s="360"/>
      <c r="Q950" s="360"/>
    </row>
    <row r="951" spans="2:18" s="8" customFormat="1" ht="16.2" customHeight="1">
      <c r="B951" s="289">
        <v>110213520</v>
      </c>
      <c r="C951" s="307" t="s">
        <v>69</v>
      </c>
      <c r="D951" s="294" t="s">
        <v>17</v>
      </c>
      <c r="E951" s="294" t="s">
        <v>2767</v>
      </c>
      <c r="F951" s="295">
        <v>1</v>
      </c>
      <c r="G951" s="296" t="s">
        <v>7</v>
      </c>
      <c r="H951" s="293">
        <v>5.8</v>
      </c>
      <c r="I951" s="293">
        <f t="shared" si="142"/>
        <v>12.96007060452391</v>
      </c>
      <c r="J951" s="293">
        <v>75.168409506238675</v>
      </c>
      <c r="K951" s="275">
        <f t="shared" si="145"/>
        <v>75.168409506238675</v>
      </c>
      <c r="L951" s="275">
        <f t="shared" si="146"/>
        <v>75.168409506238675</v>
      </c>
      <c r="N951" s="334">
        <v>72.277316832921798</v>
      </c>
      <c r="O951" s="332">
        <f t="shared" si="139"/>
        <v>75.168409506238675</v>
      </c>
      <c r="P951" s="360"/>
      <c r="Q951" s="360"/>
    </row>
    <row r="952" spans="2:18" s="8" customFormat="1" ht="16.2" customHeight="1">
      <c r="B952" s="298">
        <v>110215050</v>
      </c>
      <c r="C952" s="307" t="s">
        <v>69</v>
      </c>
      <c r="D952" s="294" t="s">
        <v>327</v>
      </c>
      <c r="E952" s="294" t="s">
        <v>2994</v>
      </c>
      <c r="F952" s="295">
        <v>1</v>
      </c>
      <c r="G952" s="296" t="s">
        <v>7</v>
      </c>
      <c r="H952" s="293">
        <v>5.8</v>
      </c>
      <c r="I952" s="293">
        <f t="shared" si="142"/>
        <v>13.791206896551728</v>
      </c>
      <c r="J952" s="293">
        <v>79.989000000000019</v>
      </c>
      <c r="K952" s="275">
        <f t="shared" si="145"/>
        <v>79.989000000000019</v>
      </c>
      <c r="L952" s="275">
        <f t="shared" si="146"/>
        <v>79.989000000000019</v>
      </c>
      <c r="N952" s="334">
        <v>76.912500000000009</v>
      </c>
      <c r="O952" s="332">
        <f t="shared" si="139"/>
        <v>79.989000000000019</v>
      </c>
      <c r="P952" s="360"/>
      <c r="Q952" s="360"/>
    </row>
    <row r="953" spans="2:18" s="8" customFormat="1" ht="16.2" customHeight="1">
      <c r="B953" s="289">
        <v>110241000</v>
      </c>
      <c r="C953" s="307" t="s">
        <v>72</v>
      </c>
      <c r="D953" s="294" t="s">
        <v>4</v>
      </c>
      <c r="E953" s="294" t="s">
        <v>4</v>
      </c>
      <c r="F953" s="295">
        <v>1</v>
      </c>
      <c r="G953" s="296" t="s">
        <v>7</v>
      </c>
      <c r="H953" s="293">
        <v>5.8</v>
      </c>
      <c r="I953" s="293">
        <f t="shared" si="142"/>
        <v>8.7842195440324851</v>
      </c>
      <c r="J953" s="293">
        <v>50.948473355388408</v>
      </c>
      <c r="K953" s="275">
        <f t="shared" si="145"/>
        <v>50.948473355388408</v>
      </c>
      <c r="L953" s="275">
        <f t="shared" si="146"/>
        <v>50.948473355388408</v>
      </c>
      <c r="N953" s="334">
        <v>48.98891668787347</v>
      </c>
      <c r="O953" s="332">
        <f t="shared" si="139"/>
        <v>50.948473355388408</v>
      </c>
      <c r="P953" s="360"/>
      <c r="Q953" s="360"/>
    </row>
    <row r="954" spans="2:18" s="8" customFormat="1" ht="16.2" customHeight="1">
      <c r="B954" s="289">
        <v>110242000</v>
      </c>
      <c r="C954" s="307" t="s">
        <v>72</v>
      </c>
      <c r="D954" s="294" t="s">
        <v>1</v>
      </c>
      <c r="E954" s="294" t="s">
        <v>1</v>
      </c>
      <c r="F954" s="295">
        <v>1</v>
      </c>
      <c r="G954" s="296" t="s">
        <v>7</v>
      </c>
      <c r="H954" s="293">
        <v>5.8</v>
      </c>
      <c r="I954" s="293">
        <f t="shared" si="142"/>
        <v>8.7842195440324851</v>
      </c>
      <c r="J954" s="293">
        <v>50.948473355388408</v>
      </c>
      <c r="K954" s="275">
        <f t="shared" si="145"/>
        <v>50.948473355388408</v>
      </c>
      <c r="L954" s="275">
        <f t="shared" si="146"/>
        <v>50.948473355388408</v>
      </c>
      <c r="N954" s="334">
        <v>48.98891668787347</v>
      </c>
      <c r="O954" s="332">
        <f t="shared" si="139"/>
        <v>50.948473355388408</v>
      </c>
      <c r="P954" s="360"/>
      <c r="Q954" s="360"/>
    </row>
    <row r="955" spans="2:18" s="8" customFormat="1" ht="16.2" customHeight="1">
      <c r="B955" s="289">
        <v>110244010</v>
      </c>
      <c r="C955" s="307" t="s">
        <v>72</v>
      </c>
      <c r="D955" s="294" t="s">
        <v>80</v>
      </c>
      <c r="E955" s="294" t="s">
        <v>2</v>
      </c>
      <c r="F955" s="295">
        <v>1</v>
      </c>
      <c r="G955" s="296" t="s">
        <v>7</v>
      </c>
      <c r="H955" s="293">
        <v>5.8</v>
      </c>
      <c r="I955" s="293">
        <f t="shared" si="142"/>
        <v>14.683111500609046</v>
      </c>
      <c r="J955" s="293">
        <v>85.162046703532468</v>
      </c>
      <c r="K955" s="275">
        <f t="shared" si="145"/>
        <v>85.162046703532468</v>
      </c>
      <c r="L955" s="275">
        <f t="shared" si="146"/>
        <v>85.162046703532468</v>
      </c>
      <c r="N955" s="334">
        <v>81.886583368781217</v>
      </c>
      <c r="O955" s="332">
        <f t="shared" si="139"/>
        <v>85.162046703532468</v>
      </c>
      <c r="P955" s="360"/>
      <c r="Q955" s="360"/>
    </row>
    <row r="956" spans="2:18" s="8" customFormat="1" ht="16.2" customHeight="1">
      <c r="B956" s="295">
        <v>110245280</v>
      </c>
      <c r="C956" s="307" t="s">
        <v>72</v>
      </c>
      <c r="D956" s="294" t="s">
        <v>327</v>
      </c>
      <c r="E956" s="294" t="s">
        <v>244</v>
      </c>
      <c r="F956" s="295">
        <v>1</v>
      </c>
      <c r="G956" s="296" t="s">
        <v>7</v>
      </c>
      <c r="H956" s="293">
        <v>5.8</v>
      </c>
      <c r="I956" s="293">
        <f t="shared" si="142"/>
        <v>17.55598180070325</v>
      </c>
      <c r="J956" s="293">
        <v>101.82469444407886</v>
      </c>
      <c r="K956" s="275">
        <f t="shared" si="145"/>
        <v>101.82469444407886</v>
      </c>
      <c r="L956" s="275">
        <f t="shared" si="146"/>
        <v>101.82469444407886</v>
      </c>
      <c r="N956" s="334">
        <v>97.908360042383521</v>
      </c>
      <c r="O956" s="332">
        <f t="shared" si="139"/>
        <v>101.82469444407886</v>
      </c>
      <c r="P956" s="360"/>
      <c r="Q956" s="360"/>
    </row>
    <row r="957" spans="2:18" s="8" customFormat="1" ht="16.2" customHeight="1">
      <c r="B957" s="343">
        <v>110245070</v>
      </c>
      <c r="C957" s="344" t="s">
        <v>72</v>
      </c>
      <c r="D957" s="343" t="s">
        <v>327</v>
      </c>
      <c r="E957" s="342" t="s">
        <v>2539</v>
      </c>
      <c r="F957" s="341">
        <v>1</v>
      </c>
      <c r="G957" s="340" t="s">
        <v>7</v>
      </c>
      <c r="H957" s="339">
        <v>5.8</v>
      </c>
      <c r="I957" s="293">
        <f t="shared" si="142"/>
        <v>12.516496113543784</v>
      </c>
      <c r="J957" s="355">
        <v>72.595677458553951</v>
      </c>
      <c r="K957" s="275">
        <f t="shared" ref="K957" si="149">J957</f>
        <v>72.595677458553951</v>
      </c>
      <c r="L957" s="275">
        <f t="shared" ref="L957" si="150">+J957-K957*$B$2</f>
        <v>72.595677458553951</v>
      </c>
      <c r="N957" s="334"/>
      <c r="O957" s="332"/>
      <c r="P957" s="360"/>
      <c r="Q957" s="360"/>
    </row>
    <row r="958" spans="2:18" s="8" customFormat="1" ht="16.2" customHeight="1">
      <c r="B958" s="295">
        <v>110243090</v>
      </c>
      <c r="C958" s="307" t="s">
        <v>72</v>
      </c>
      <c r="D958" s="294" t="s">
        <v>17</v>
      </c>
      <c r="E958" s="294" t="s">
        <v>10</v>
      </c>
      <c r="F958" s="295">
        <v>1</v>
      </c>
      <c r="G958" s="296" t="s">
        <v>7</v>
      </c>
      <c r="H958" s="293">
        <v>5.8</v>
      </c>
      <c r="I958" s="293">
        <f t="shared" si="142"/>
        <v>16.624982765817471</v>
      </c>
      <c r="J958" s="293">
        <v>96.424900041741338</v>
      </c>
      <c r="K958" s="275">
        <f t="shared" si="145"/>
        <v>96.424900041741338</v>
      </c>
      <c r="L958" s="275">
        <f t="shared" si="146"/>
        <v>96.424900041741338</v>
      </c>
      <c r="N958" s="334">
        <v>92.716250040135904</v>
      </c>
      <c r="O958" s="332">
        <f t="shared" si="139"/>
        <v>96.424900041741338</v>
      </c>
      <c r="P958" s="360"/>
      <c r="Q958" s="360"/>
    </row>
    <row r="959" spans="2:18" s="8" customFormat="1" ht="16.2" customHeight="1">
      <c r="B959" s="295">
        <v>110244100</v>
      </c>
      <c r="C959" s="307" t="s">
        <v>72</v>
      </c>
      <c r="D959" s="294" t="s">
        <v>80</v>
      </c>
      <c r="E959" s="294" t="s">
        <v>14</v>
      </c>
      <c r="F959" s="295">
        <v>1</v>
      </c>
      <c r="G959" s="296" t="s">
        <v>7</v>
      </c>
      <c r="H959" s="293">
        <v>5.8</v>
      </c>
      <c r="I959" s="293">
        <f t="shared" si="142"/>
        <v>14.683111500609046</v>
      </c>
      <c r="J959" s="293">
        <v>85.162046703532468</v>
      </c>
      <c r="K959" s="275">
        <f t="shared" si="145"/>
        <v>85.162046703532468</v>
      </c>
      <c r="L959" s="275">
        <f t="shared" si="146"/>
        <v>85.162046703532468</v>
      </c>
      <c r="N959" s="334">
        <v>81.886583368781217</v>
      </c>
      <c r="O959" s="332">
        <f t="shared" si="139"/>
        <v>85.162046703532468</v>
      </c>
      <c r="P959" s="360"/>
      <c r="Q959" s="360"/>
    </row>
    <row r="960" spans="2:18" s="8" customFormat="1" ht="16.2" customHeight="1">
      <c r="B960" s="295">
        <v>110243110</v>
      </c>
      <c r="C960" s="307" t="s">
        <v>72</v>
      </c>
      <c r="D960" s="294" t="s">
        <v>17</v>
      </c>
      <c r="E960" s="294" t="s">
        <v>13</v>
      </c>
      <c r="F960" s="295">
        <v>1</v>
      </c>
      <c r="G960" s="296" t="s">
        <v>7</v>
      </c>
      <c r="H960" s="293">
        <v>5.8</v>
      </c>
      <c r="I960" s="293">
        <f t="shared" si="142"/>
        <v>14.683111500609046</v>
      </c>
      <c r="J960" s="293">
        <v>85.162046703532468</v>
      </c>
      <c r="K960" s="275">
        <f t="shared" si="145"/>
        <v>85.162046703532468</v>
      </c>
      <c r="L960" s="275">
        <f t="shared" si="146"/>
        <v>85.162046703532468</v>
      </c>
      <c r="N960" s="334">
        <v>81.886583368781217</v>
      </c>
      <c r="O960" s="332">
        <f t="shared" si="139"/>
        <v>85.162046703532468</v>
      </c>
      <c r="P960" s="360"/>
      <c r="Q960" s="360"/>
    </row>
    <row r="961" spans="2:22" s="8" customFormat="1" ht="16.2" customHeight="1">
      <c r="B961" s="295">
        <v>110242140</v>
      </c>
      <c r="C961" s="307" t="s">
        <v>72</v>
      </c>
      <c r="D961" s="294" t="s">
        <v>1</v>
      </c>
      <c r="E961" s="294" t="s">
        <v>0</v>
      </c>
      <c r="F961" s="295">
        <v>1</v>
      </c>
      <c r="G961" s="296" t="s">
        <v>7</v>
      </c>
      <c r="H961" s="293">
        <v>5.8</v>
      </c>
      <c r="I961" s="293">
        <f t="shared" si="142"/>
        <v>16.624982765817471</v>
      </c>
      <c r="J961" s="293">
        <v>96.424900041741338</v>
      </c>
      <c r="K961" s="275">
        <f t="shared" si="145"/>
        <v>96.424900041741338</v>
      </c>
      <c r="L961" s="275">
        <f t="shared" si="146"/>
        <v>96.424900041741338</v>
      </c>
      <c r="N961" s="334">
        <v>92.716250040135904</v>
      </c>
      <c r="O961" s="332">
        <f t="shared" si="139"/>
        <v>96.424900041741338</v>
      </c>
      <c r="P961" s="360"/>
      <c r="Q961" s="360"/>
    </row>
    <row r="962" spans="2:22" s="8" customFormat="1" ht="16.2" customHeight="1">
      <c r="B962" s="295">
        <v>110244270</v>
      </c>
      <c r="C962" s="307" t="s">
        <v>72</v>
      </c>
      <c r="D962" s="294" t="s">
        <v>80</v>
      </c>
      <c r="E962" s="294" t="s">
        <v>83</v>
      </c>
      <c r="F962" s="295">
        <v>1</v>
      </c>
      <c r="G962" s="296" t="s">
        <v>7</v>
      </c>
      <c r="H962" s="293">
        <v>5.8</v>
      </c>
      <c r="I962" s="293">
        <f t="shared" si="142"/>
        <v>16.624982765817471</v>
      </c>
      <c r="J962" s="293">
        <v>96.424900041741338</v>
      </c>
      <c r="K962" s="275">
        <f t="shared" si="145"/>
        <v>96.424900041741338</v>
      </c>
      <c r="L962" s="275">
        <f t="shared" si="146"/>
        <v>96.424900041741338</v>
      </c>
      <c r="N962" s="334">
        <v>92.716250040135904</v>
      </c>
      <c r="O962" s="332">
        <f t="shared" ref="O962:O1025" si="151">N962*1.04</f>
        <v>96.424900041741338</v>
      </c>
      <c r="P962" s="360"/>
      <c r="Q962" s="360"/>
    </row>
    <row r="963" spans="2:22" s="8" customFormat="1" ht="16.2" customHeight="1">
      <c r="B963" s="289">
        <v>110241370</v>
      </c>
      <c r="C963" s="307" t="s">
        <v>2725</v>
      </c>
      <c r="D963" s="294" t="s">
        <v>1</v>
      </c>
      <c r="E963" s="294" t="s">
        <v>361</v>
      </c>
      <c r="F963" s="295">
        <v>1</v>
      </c>
      <c r="G963" s="296" t="s">
        <v>7</v>
      </c>
      <c r="H963" s="293">
        <v>5.8</v>
      </c>
      <c r="I963" s="293">
        <f t="shared" si="142"/>
        <v>17.057067149116541</v>
      </c>
      <c r="J963" s="293">
        <v>98.930989464875935</v>
      </c>
      <c r="K963" s="275">
        <f t="shared" si="145"/>
        <v>98.930989464875935</v>
      </c>
      <c r="L963" s="275">
        <f t="shared" si="146"/>
        <v>98.930989464875935</v>
      </c>
      <c r="N963" s="334">
        <v>95.125951408534547</v>
      </c>
      <c r="O963" s="332">
        <f t="shared" si="151"/>
        <v>98.930989464875935</v>
      </c>
      <c r="P963" s="360"/>
      <c r="Q963" s="360"/>
    </row>
    <row r="964" spans="2:22" s="8" customFormat="1" ht="16.2" customHeight="1">
      <c r="B964" s="289">
        <v>110244360</v>
      </c>
      <c r="C964" s="307" t="s">
        <v>72</v>
      </c>
      <c r="D964" s="294" t="s">
        <v>91</v>
      </c>
      <c r="E964" s="294" t="s">
        <v>2574</v>
      </c>
      <c r="F964" s="295">
        <v>1</v>
      </c>
      <c r="G964" s="296" t="s">
        <v>7</v>
      </c>
      <c r="H964" s="293">
        <v>5.8</v>
      </c>
      <c r="I964" s="293">
        <f t="shared" si="142"/>
        <v>14.408132833447045</v>
      </c>
      <c r="J964" s="293">
        <v>83.567170433992857</v>
      </c>
      <c r="K964" s="275">
        <f t="shared" si="145"/>
        <v>83.567170433992857</v>
      </c>
      <c r="L964" s="275">
        <f t="shared" si="146"/>
        <v>83.567170433992857</v>
      </c>
      <c r="N964" s="334">
        <v>80.353048494223899</v>
      </c>
      <c r="O964" s="332">
        <f t="shared" si="151"/>
        <v>83.567170433992857</v>
      </c>
      <c r="P964" s="360"/>
      <c r="Q964" s="360"/>
    </row>
    <row r="965" spans="2:22" s="8" customFormat="1" ht="16.2" customHeight="1">
      <c r="B965" s="289">
        <v>110244390</v>
      </c>
      <c r="C965" s="307" t="s">
        <v>72</v>
      </c>
      <c r="D965" s="294" t="s">
        <v>91</v>
      </c>
      <c r="E965" s="294" t="s">
        <v>2503</v>
      </c>
      <c r="F965" s="295">
        <v>1</v>
      </c>
      <c r="G965" s="296" t="s">
        <v>7</v>
      </c>
      <c r="H965" s="293">
        <v>5.8</v>
      </c>
      <c r="I965" s="293">
        <f t="shared" si="142"/>
        <v>15.05906133930826</v>
      </c>
      <c r="J965" s="293">
        <v>87.342555767987903</v>
      </c>
      <c r="K965" s="275">
        <f t="shared" si="145"/>
        <v>87.342555767987903</v>
      </c>
      <c r="L965" s="275">
        <f t="shared" si="146"/>
        <v>87.342555767987903</v>
      </c>
      <c r="N965" s="334">
        <v>83.983226699988364</v>
      </c>
      <c r="O965" s="332">
        <f t="shared" si="151"/>
        <v>87.342555767987903</v>
      </c>
      <c r="P965" s="360"/>
      <c r="Q965" s="360"/>
    </row>
    <row r="966" spans="2:22" s="8" customFormat="1" ht="16.2" customHeight="1">
      <c r="B966" s="289">
        <v>110242240</v>
      </c>
      <c r="C966" s="307" t="s">
        <v>72</v>
      </c>
      <c r="D966" s="294" t="s">
        <v>1</v>
      </c>
      <c r="E966" s="294" t="s">
        <v>2506</v>
      </c>
      <c r="F966" s="295">
        <v>1</v>
      </c>
      <c r="G966" s="296" t="s">
        <v>7</v>
      </c>
      <c r="H966" s="293">
        <v>5.8</v>
      </c>
      <c r="I966" s="293">
        <f t="shared" ref="I966:I1030" si="152">J966/H966</f>
        <v>20.111191273073743</v>
      </c>
      <c r="J966" s="293">
        <v>116.64490938382771</v>
      </c>
      <c r="K966" s="275">
        <f t="shared" si="145"/>
        <v>116.64490938382771</v>
      </c>
      <c r="L966" s="275">
        <f t="shared" si="146"/>
        <v>116.64490938382771</v>
      </c>
      <c r="N966" s="334">
        <v>112.15856671521895</v>
      </c>
      <c r="O966" s="332">
        <f t="shared" si="151"/>
        <v>116.64490938382771</v>
      </c>
      <c r="P966" s="360"/>
      <c r="Q966" s="360"/>
    </row>
    <row r="967" spans="2:22" s="8" customFormat="1" ht="16.2" customHeight="1">
      <c r="B967" s="289">
        <v>110244180</v>
      </c>
      <c r="C967" s="307" t="s">
        <v>72</v>
      </c>
      <c r="D967" s="294" t="s">
        <v>80</v>
      </c>
      <c r="E967" s="294" t="s">
        <v>287</v>
      </c>
      <c r="F967" s="295">
        <v>1</v>
      </c>
      <c r="G967" s="296" t="s">
        <v>7</v>
      </c>
      <c r="H967" s="293">
        <v>5.8</v>
      </c>
      <c r="I967" s="293">
        <f t="shared" si="152"/>
        <v>13.021454076364302</v>
      </c>
      <c r="J967" s="293">
        <v>75.524433642912953</v>
      </c>
      <c r="K967" s="275">
        <f t="shared" si="145"/>
        <v>75.524433642912953</v>
      </c>
      <c r="L967" s="275">
        <f t="shared" si="146"/>
        <v>75.524433642912953</v>
      </c>
      <c r="N967" s="334">
        <v>81.886583368781217</v>
      </c>
      <c r="O967" s="332">
        <f t="shared" si="151"/>
        <v>85.162046703532468</v>
      </c>
      <c r="P967" s="360"/>
      <c r="Q967" s="360"/>
      <c r="R967" s="353"/>
    </row>
    <row r="968" spans="2:22" s="8" customFormat="1" ht="16.2" customHeight="1">
      <c r="B968" s="289">
        <v>110245410</v>
      </c>
      <c r="C968" s="307" t="s">
        <v>72</v>
      </c>
      <c r="D968" s="294" t="s">
        <v>327</v>
      </c>
      <c r="E968" s="294" t="s">
        <v>2540</v>
      </c>
      <c r="F968" s="295">
        <v>1</v>
      </c>
      <c r="G968" s="296" t="s">
        <v>7</v>
      </c>
      <c r="H968" s="293">
        <v>5.8</v>
      </c>
      <c r="I968" s="293">
        <f t="shared" si="152"/>
        <v>13.987355398304098</v>
      </c>
      <c r="J968" s="293">
        <v>81.126661310163769</v>
      </c>
      <c r="K968" s="275">
        <f t="shared" si="145"/>
        <v>81.126661310163769</v>
      </c>
      <c r="L968" s="275">
        <f t="shared" si="146"/>
        <v>81.126661310163769</v>
      </c>
      <c r="N968" s="334">
        <v>78.006405105926703</v>
      </c>
      <c r="O968" s="332">
        <f t="shared" si="151"/>
        <v>81.126661310163769</v>
      </c>
      <c r="P968" s="360"/>
      <c r="Q968" s="360"/>
      <c r="S968" s="358"/>
    </row>
    <row r="969" spans="2:22" s="8" customFormat="1" ht="16.2" customHeight="1">
      <c r="B969" s="289">
        <v>110243520</v>
      </c>
      <c r="C969" s="307" t="s">
        <v>72</v>
      </c>
      <c r="D969" s="294" t="s">
        <v>17</v>
      </c>
      <c r="E969" s="294" t="s">
        <v>2767</v>
      </c>
      <c r="F969" s="295">
        <v>1</v>
      </c>
      <c r="G969" s="296" t="s">
        <v>7</v>
      </c>
      <c r="H969" s="293">
        <v>5.8</v>
      </c>
      <c r="I969" s="293">
        <f t="shared" si="152"/>
        <v>12.678179901166454</v>
      </c>
      <c r="J969" s="293">
        <v>73.53344342676543</v>
      </c>
      <c r="K969" s="275">
        <f t="shared" si="145"/>
        <v>73.53344342676543</v>
      </c>
      <c r="L969" s="275">
        <f t="shared" si="146"/>
        <v>73.53344342676543</v>
      </c>
      <c r="N969" s="334">
        <v>70.705234064197526</v>
      </c>
      <c r="O969" s="332">
        <f t="shared" si="151"/>
        <v>73.53344342676543</v>
      </c>
      <c r="P969" s="360"/>
      <c r="Q969" s="360"/>
    </row>
    <row r="970" spans="2:22" s="8" customFormat="1" ht="16.2" customHeight="1">
      <c r="B970" s="289">
        <v>112901000</v>
      </c>
      <c r="C970" s="307" t="s">
        <v>333</v>
      </c>
      <c r="D970" s="294" t="s">
        <v>4</v>
      </c>
      <c r="E970" s="294" t="s">
        <v>4</v>
      </c>
      <c r="F970" s="295">
        <v>1</v>
      </c>
      <c r="G970" s="296" t="s">
        <v>7</v>
      </c>
      <c r="H970" s="293">
        <v>5.8</v>
      </c>
      <c r="I970" s="293">
        <f t="shared" si="152"/>
        <v>10.946582820178703</v>
      </c>
      <c r="J970" s="293">
        <v>63.490180357036479</v>
      </c>
      <c r="K970" s="275">
        <f t="shared" si="145"/>
        <v>63.490180357036479</v>
      </c>
      <c r="L970" s="275">
        <f t="shared" si="146"/>
        <v>63.490180357036479</v>
      </c>
      <c r="N970" s="334">
        <v>61.048250343304304</v>
      </c>
      <c r="O970" s="332">
        <f t="shared" si="151"/>
        <v>63.490180357036479</v>
      </c>
      <c r="P970" s="360"/>
      <c r="Q970" s="360"/>
      <c r="R970" s="353"/>
      <c r="U970" s="353"/>
      <c r="V970" s="359"/>
    </row>
    <row r="971" spans="2:22" s="8" customFormat="1" ht="16.2" customHeight="1">
      <c r="B971" s="289">
        <v>112902000</v>
      </c>
      <c r="C971" s="307" t="s">
        <v>333</v>
      </c>
      <c r="D971" s="294" t="s">
        <v>1</v>
      </c>
      <c r="E971" s="294" t="s">
        <v>1</v>
      </c>
      <c r="F971" s="295">
        <v>1</v>
      </c>
      <c r="G971" s="296" t="s">
        <v>7</v>
      </c>
      <c r="H971" s="293">
        <v>5.8</v>
      </c>
      <c r="I971" s="293">
        <f t="shared" si="152"/>
        <v>11.064174700592964</v>
      </c>
      <c r="J971" s="293">
        <v>64.17221326343919</v>
      </c>
      <c r="K971" s="275">
        <f t="shared" si="145"/>
        <v>64.17221326343919</v>
      </c>
      <c r="L971" s="275">
        <f t="shared" si="146"/>
        <v>64.17221326343919</v>
      </c>
      <c r="N971" s="334">
        <v>61.704051214845379</v>
      </c>
      <c r="O971" s="332">
        <f t="shared" si="151"/>
        <v>64.17221326343919</v>
      </c>
      <c r="P971" s="360"/>
      <c r="Q971" s="360"/>
      <c r="R971" s="353"/>
      <c r="U971" s="353"/>
      <c r="V971" s="359"/>
    </row>
    <row r="972" spans="2:22" s="8" customFormat="1" ht="16.2" customHeight="1">
      <c r="B972" s="289">
        <v>112904013</v>
      </c>
      <c r="C972" s="307" t="s">
        <v>333</v>
      </c>
      <c r="D972" s="294" t="s">
        <v>80</v>
      </c>
      <c r="E972" s="294" t="s">
        <v>2</v>
      </c>
      <c r="F972" s="295">
        <v>1</v>
      </c>
      <c r="G972" s="296" t="s">
        <v>7</v>
      </c>
      <c r="H972" s="293">
        <v>5.8</v>
      </c>
      <c r="I972" s="293">
        <f t="shared" si="152"/>
        <v>27.210235674330491</v>
      </c>
      <c r="J972" s="293">
        <v>157.81936691111684</v>
      </c>
      <c r="K972" s="275">
        <f t="shared" si="145"/>
        <v>157.81936691111684</v>
      </c>
      <c r="L972" s="275">
        <f t="shared" si="146"/>
        <v>157.81936691111684</v>
      </c>
      <c r="N972" s="334">
        <v>151.74939126068926</v>
      </c>
      <c r="O972" s="332">
        <f t="shared" si="151"/>
        <v>157.81936691111684</v>
      </c>
      <c r="P972" s="360"/>
      <c r="Q972" s="360"/>
      <c r="R972" s="353"/>
      <c r="U972" s="353"/>
      <c r="V972" s="359"/>
    </row>
    <row r="973" spans="2:22" s="8" customFormat="1" ht="16.2" customHeight="1">
      <c r="B973" s="295">
        <v>112903283</v>
      </c>
      <c r="C973" s="307" t="s">
        <v>333</v>
      </c>
      <c r="D973" s="294" t="s">
        <v>17</v>
      </c>
      <c r="E973" s="294" t="s">
        <v>244</v>
      </c>
      <c r="F973" s="295">
        <v>1</v>
      </c>
      <c r="G973" s="296" t="s">
        <v>7</v>
      </c>
      <c r="H973" s="293">
        <v>5.8</v>
      </c>
      <c r="I973" s="293">
        <f t="shared" si="152"/>
        <v>33.617209502016365</v>
      </c>
      <c r="J973" s="293">
        <v>194.97981511169493</v>
      </c>
      <c r="K973" s="275">
        <f t="shared" si="145"/>
        <v>194.97981511169493</v>
      </c>
      <c r="L973" s="275">
        <f t="shared" si="146"/>
        <v>194.97981511169493</v>
      </c>
      <c r="N973" s="334">
        <v>187.48059145355282</v>
      </c>
      <c r="O973" s="332">
        <f t="shared" si="151"/>
        <v>194.97981511169493</v>
      </c>
      <c r="P973" s="360"/>
      <c r="Q973" s="360"/>
      <c r="R973" s="353"/>
      <c r="U973" s="353"/>
      <c r="V973" s="359"/>
    </row>
    <row r="974" spans="2:22" s="8" customFormat="1" ht="16.2" customHeight="1">
      <c r="B974" s="295">
        <v>112905283</v>
      </c>
      <c r="C974" s="307" t="s">
        <v>333</v>
      </c>
      <c r="D974" s="294" t="s">
        <v>327</v>
      </c>
      <c r="E974" s="294" t="s">
        <v>244</v>
      </c>
      <c r="F974" s="295">
        <v>1</v>
      </c>
      <c r="G974" s="296" t="s">
        <v>7</v>
      </c>
      <c r="H974" s="293">
        <v>5.8</v>
      </c>
      <c r="I974" s="293">
        <f t="shared" si="152"/>
        <v>33.617209502016365</v>
      </c>
      <c r="J974" s="293">
        <v>194.97981511169493</v>
      </c>
      <c r="K974" s="275">
        <f t="shared" si="145"/>
        <v>194.97981511169493</v>
      </c>
      <c r="L974" s="275">
        <f t="shared" si="146"/>
        <v>194.97981511169493</v>
      </c>
      <c r="N974" s="334">
        <v>187.48059145355282</v>
      </c>
      <c r="O974" s="332">
        <f t="shared" si="151"/>
        <v>194.97981511169493</v>
      </c>
      <c r="P974" s="360"/>
      <c r="Q974" s="360"/>
      <c r="R974" s="353"/>
      <c r="U974" s="353"/>
      <c r="V974" s="359"/>
    </row>
    <row r="975" spans="2:22" s="8" customFormat="1" ht="16.2" customHeight="1">
      <c r="B975" s="343">
        <v>112905073</v>
      </c>
      <c r="C975" s="344" t="s">
        <v>333</v>
      </c>
      <c r="D975" s="343" t="s">
        <v>327</v>
      </c>
      <c r="E975" s="342" t="s">
        <v>2539</v>
      </c>
      <c r="F975" s="341">
        <v>1</v>
      </c>
      <c r="G975" s="340" t="s">
        <v>7</v>
      </c>
      <c r="H975" s="339">
        <v>5.8</v>
      </c>
      <c r="I975" s="293">
        <f t="shared" si="152"/>
        <v>15.205738247099003</v>
      </c>
      <c r="J975" s="355">
        <v>88.193281833174211</v>
      </c>
      <c r="K975" s="275">
        <f t="shared" ref="K975" si="153">J975</f>
        <v>88.193281833174211</v>
      </c>
      <c r="L975" s="275">
        <f t="shared" ref="L975" si="154">+J975-K975*$B$2</f>
        <v>88.193281833174211</v>
      </c>
      <c r="N975" s="334"/>
      <c r="O975" s="332"/>
      <c r="P975" s="360"/>
      <c r="Q975" s="360"/>
      <c r="R975" s="353"/>
      <c r="U975" s="353"/>
      <c r="V975" s="359"/>
    </row>
    <row r="976" spans="2:22" s="8" customFormat="1" ht="16.2" customHeight="1">
      <c r="B976" s="295">
        <v>112903093</v>
      </c>
      <c r="C976" s="307" t="s">
        <v>333</v>
      </c>
      <c r="D976" s="294" t="s">
        <v>17</v>
      </c>
      <c r="E976" s="294" t="s">
        <v>10</v>
      </c>
      <c r="F976" s="295">
        <v>1</v>
      </c>
      <c r="G976" s="296" t="s">
        <v>7</v>
      </c>
      <c r="H976" s="293">
        <v>5.8</v>
      </c>
      <c r="I976" s="293">
        <f t="shared" si="152"/>
        <v>29.991559364875066</v>
      </c>
      <c r="J976" s="293">
        <v>173.95104431627539</v>
      </c>
      <c r="K976" s="275">
        <f t="shared" si="145"/>
        <v>173.95104431627539</v>
      </c>
      <c r="L976" s="275">
        <f t="shared" si="146"/>
        <v>173.95104431627539</v>
      </c>
      <c r="N976" s="334">
        <v>167.26061953488016</v>
      </c>
      <c r="O976" s="332">
        <f t="shared" si="151"/>
        <v>173.95104431627539</v>
      </c>
      <c r="P976" s="360"/>
      <c r="Q976" s="360"/>
      <c r="R976" s="353"/>
      <c r="U976" s="353"/>
      <c r="V976" s="359"/>
    </row>
    <row r="977" spans="2:22" s="8" customFormat="1" ht="16.2" customHeight="1">
      <c r="B977" s="295">
        <v>112904103</v>
      </c>
      <c r="C977" s="307" t="s">
        <v>333</v>
      </c>
      <c r="D977" s="294" t="s">
        <v>80</v>
      </c>
      <c r="E977" s="294" t="s">
        <v>14</v>
      </c>
      <c r="F977" s="295">
        <v>1</v>
      </c>
      <c r="G977" s="296" t="s">
        <v>7</v>
      </c>
      <c r="H977" s="293">
        <v>5.8</v>
      </c>
      <c r="I977" s="293">
        <f t="shared" si="152"/>
        <v>27.210235674330491</v>
      </c>
      <c r="J977" s="293">
        <v>157.81936691111684</v>
      </c>
      <c r="K977" s="275">
        <f t="shared" si="145"/>
        <v>157.81936691111684</v>
      </c>
      <c r="L977" s="275">
        <f t="shared" si="146"/>
        <v>157.81936691111684</v>
      </c>
      <c r="N977" s="334">
        <v>151.74939126068926</v>
      </c>
      <c r="O977" s="332">
        <f t="shared" si="151"/>
        <v>157.81936691111684</v>
      </c>
      <c r="P977" s="360"/>
      <c r="Q977" s="360"/>
      <c r="R977" s="353"/>
      <c r="U977" s="353"/>
      <c r="V977" s="359"/>
    </row>
    <row r="978" spans="2:22" s="8" customFormat="1" ht="16.2" customHeight="1">
      <c r="B978" s="295">
        <v>112903113</v>
      </c>
      <c r="C978" s="307" t="s">
        <v>333</v>
      </c>
      <c r="D978" s="294" t="s">
        <v>17</v>
      </c>
      <c r="E978" s="294" t="s">
        <v>13</v>
      </c>
      <c r="F978" s="295">
        <v>1</v>
      </c>
      <c r="G978" s="296" t="s">
        <v>7</v>
      </c>
      <c r="H978" s="293">
        <v>5.8</v>
      </c>
      <c r="I978" s="293">
        <f t="shared" si="152"/>
        <v>27.24698855028614</v>
      </c>
      <c r="J978" s="293">
        <v>158.03253359165961</v>
      </c>
      <c r="K978" s="275">
        <f t="shared" si="145"/>
        <v>158.03253359165961</v>
      </c>
      <c r="L978" s="275">
        <f t="shared" si="146"/>
        <v>158.03253359165961</v>
      </c>
      <c r="N978" s="334">
        <v>151.95435922274962</v>
      </c>
      <c r="O978" s="332">
        <f t="shared" si="151"/>
        <v>158.03253359165961</v>
      </c>
      <c r="P978" s="360"/>
      <c r="Q978" s="360"/>
      <c r="R978" s="353"/>
      <c r="U978" s="353"/>
      <c r="V978" s="359"/>
    </row>
    <row r="979" spans="2:22" s="8" customFormat="1" ht="16.2" customHeight="1">
      <c r="B979" s="295">
        <v>112902143</v>
      </c>
      <c r="C979" s="307" t="s">
        <v>333</v>
      </c>
      <c r="D979" s="294" t="s">
        <v>1</v>
      </c>
      <c r="E979" s="294" t="s">
        <v>0</v>
      </c>
      <c r="F979" s="295">
        <v>1</v>
      </c>
      <c r="G979" s="296" t="s">
        <v>7</v>
      </c>
      <c r="H979" s="293">
        <v>5.8</v>
      </c>
      <c r="I979" s="293">
        <f t="shared" si="152"/>
        <v>30.736057724865866</v>
      </c>
      <c r="J979" s="293">
        <v>178.26913480422201</v>
      </c>
      <c r="K979" s="275">
        <f t="shared" si="145"/>
        <v>178.26913480422201</v>
      </c>
      <c r="L979" s="275">
        <f t="shared" si="146"/>
        <v>178.26913480422201</v>
      </c>
      <c r="N979" s="334">
        <v>171.41262961944423</v>
      </c>
      <c r="O979" s="332">
        <f t="shared" si="151"/>
        <v>178.26913480422201</v>
      </c>
      <c r="P979" s="360"/>
      <c r="Q979" s="360"/>
      <c r="R979" s="353"/>
      <c r="U979" s="353"/>
      <c r="V979" s="359"/>
    </row>
    <row r="980" spans="2:22" s="8" customFormat="1" ht="16.2" customHeight="1">
      <c r="B980" s="295">
        <v>112904273</v>
      </c>
      <c r="C980" s="307" t="s">
        <v>333</v>
      </c>
      <c r="D980" s="294" t="s">
        <v>80</v>
      </c>
      <c r="E980" s="294" t="s">
        <v>83</v>
      </c>
      <c r="F980" s="295">
        <v>1</v>
      </c>
      <c r="G980" s="296" t="s">
        <v>7</v>
      </c>
      <c r="H980" s="293">
        <v>5.8</v>
      </c>
      <c r="I980" s="293">
        <f t="shared" si="152"/>
        <v>30.007322970744493</v>
      </c>
      <c r="J980" s="293">
        <v>174.04247323031805</v>
      </c>
      <c r="K980" s="275">
        <f t="shared" si="145"/>
        <v>174.04247323031805</v>
      </c>
      <c r="L980" s="275">
        <f t="shared" si="146"/>
        <v>174.04247323031805</v>
      </c>
      <c r="N980" s="334">
        <v>167.34853195222888</v>
      </c>
      <c r="O980" s="332">
        <f t="shared" si="151"/>
        <v>174.04247323031805</v>
      </c>
      <c r="P980" s="360"/>
      <c r="Q980" s="360"/>
      <c r="R980" s="353"/>
      <c r="U980" s="353"/>
      <c r="V980" s="359"/>
    </row>
    <row r="981" spans="2:22" s="8" customFormat="1" ht="16.2" customHeight="1">
      <c r="B981" s="295">
        <v>112901373</v>
      </c>
      <c r="C981" s="307" t="s">
        <v>333</v>
      </c>
      <c r="D981" s="294" t="s">
        <v>1</v>
      </c>
      <c r="E981" s="294" t="s">
        <v>361</v>
      </c>
      <c r="F981" s="295">
        <v>1</v>
      </c>
      <c r="G981" s="296" t="s">
        <v>7</v>
      </c>
      <c r="H981" s="293">
        <v>5.8</v>
      </c>
      <c r="I981" s="293">
        <f t="shared" si="152"/>
        <v>36.568919215548874</v>
      </c>
      <c r="J981" s="293">
        <v>212.09973145018347</v>
      </c>
      <c r="K981" s="275">
        <f t="shared" si="145"/>
        <v>212.09973145018347</v>
      </c>
      <c r="L981" s="275">
        <f t="shared" si="146"/>
        <v>212.09973145018347</v>
      </c>
      <c r="N981" s="334">
        <v>203.94204947133025</v>
      </c>
      <c r="O981" s="332">
        <f t="shared" si="151"/>
        <v>212.09973145018347</v>
      </c>
      <c r="P981" s="360"/>
      <c r="Q981" s="360"/>
      <c r="R981" s="353"/>
      <c r="U981" s="353"/>
      <c r="V981" s="359"/>
    </row>
    <row r="982" spans="2:22" s="8" customFormat="1" ht="16.2" customHeight="1">
      <c r="B982" s="289">
        <v>112904363</v>
      </c>
      <c r="C982" s="307" t="s">
        <v>333</v>
      </c>
      <c r="D982" s="294" t="s">
        <v>91</v>
      </c>
      <c r="E982" s="294" t="s">
        <v>2574</v>
      </c>
      <c r="F982" s="295">
        <v>1</v>
      </c>
      <c r="G982" s="296" t="s">
        <v>7</v>
      </c>
      <c r="H982" s="293">
        <v>5.8</v>
      </c>
      <c r="I982" s="293">
        <f t="shared" si="152"/>
        <v>17.256415527175118</v>
      </c>
      <c r="J982" s="293">
        <v>100.08721005761569</v>
      </c>
      <c r="K982" s="275">
        <f t="shared" si="145"/>
        <v>100.08721005761569</v>
      </c>
      <c r="L982" s="275">
        <f t="shared" si="146"/>
        <v>100.08721005761569</v>
      </c>
      <c r="N982" s="334">
        <v>96.237701978476622</v>
      </c>
      <c r="O982" s="332">
        <f t="shared" si="151"/>
        <v>100.08721005761569</v>
      </c>
      <c r="P982" s="360"/>
      <c r="Q982" s="360"/>
      <c r="R982" s="353"/>
      <c r="U982" s="353"/>
      <c r="V982" s="359"/>
    </row>
    <row r="983" spans="2:22" s="8" customFormat="1" ht="16.2" customHeight="1">
      <c r="B983" s="289">
        <v>112904393</v>
      </c>
      <c r="C983" s="307" t="s">
        <v>333</v>
      </c>
      <c r="D983" s="294" t="s">
        <v>91</v>
      </c>
      <c r="E983" s="294" t="s">
        <v>2503</v>
      </c>
      <c r="F983" s="295">
        <v>1</v>
      </c>
      <c r="G983" s="296" t="s">
        <v>7</v>
      </c>
      <c r="H983" s="293">
        <v>5.8</v>
      </c>
      <c r="I983" s="293">
        <f t="shared" si="152"/>
        <v>39.902927419412066</v>
      </c>
      <c r="J983" s="293">
        <v>231.43697903258996</v>
      </c>
      <c r="K983" s="275">
        <f t="shared" si="145"/>
        <v>231.43697903258996</v>
      </c>
      <c r="L983" s="275">
        <f t="shared" si="146"/>
        <v>231.43697903258996</v>
      </c>
      <c r="N983" s="334">
        <v>222.53555676210573</v>
      </c>
      <c r="O983" s="332">
        <f t="shared" si="151"/>
        <v>231.43697903258996</v>
      </c>
      <c r="P983" s="360"/>
      <c r="Q983" s="360"/>
      <c r="R983" s="353"/>
      <c r="U983" s="353"/>
      <c r="V983" s="359"/>
    </row>
    <row r="984" spans="2:22" s="8" customFormat="1" ht="16.2" customHeight="1">
      <c r="B984" s="289">
        <v>112902243</v>
      </c>
      <c r="C984" s="307" t="s">
        <v>333</v>
      </c>
      <c r="D984" s="294" t="s">
        <v>1</v>
      </c>
      <c r="E984" s="294" t="s">
        <v>2506</v>
      </c>
      <c r="F984" s="295">
        <v>1</v>
      </c>
      <c r="G984" s="296" t="s">
        <v>7</v>
      </c>
      <c r="H984" s="293">
        <v>5.8</v>
      </c>
      <c r="I984" s="293">
        <f t="shared" si="152"/>
        <v>34.351524457131212</v>
      </c>
      <c r="J984" s="293">
        <v>199.23884185136103</v>
      </c>
      <c r="K984" s="275">
        <f t="shared" si="145"/>
        <v>199.23884185136103</v>
      </c>
      <c r="L984" s="275">
        <f t="shared" si="146"/>
        <v>199.23884185136103</v>
      </c>
      <c r="N984" s="334">
        <v>191.57580947246251</v>
      </c>
      <c r="O984" s="332">
        <f t="shared" si="151"/>
        <v>199.23884185136103</v>
      </c>
      <c r="P984" s="360"/>
      <c r="Q984" s="360"/>
      <c r="R984" s="353"/>
      <c r="U984" s="353"/>
      <c r="V984" s="359"/>
    </row>
    <row r="985" spans="2:22" s="8" customFormat="1" ht="16.2" customHeight="1">
      <c r="B985" s="289">
        <v>112904183</v>
      </c>
      <c r="C985" s="307" t="s">
        <v>333</v>
      </c>
      <c r="D985" s="294" t="s">
        <v>80</v>
      </c>
      <c r="E985" s="294" t="s">
        <v>287</v>
      </c>
      <c r="F985" s="295">
        <v>1</v>
      </c>
      <c r="G985" s="296" t="s">
        <v>7</v>
      </c>
      <c r="H985" s="293">
        <v>5.8</v>
      </c>
      <c r="I985" s="293">
        <f t="shared" si="152"/>
        <v>15.36421347524311</v>
      </c>
      <c r="J985" s="293">
        <v>89.112438156410036</v>
      </c>
      <c r="K985" s="275">
        <f t="shared" si="145"/>
        <v>89.112438156410036</v>
      </c>
      <c r="L985" s="275">
        <f t="shared" si="146"/>
        <v>89.112438156410036</v>
      </c>
      <c r="N985" s="334">
        <v>166.60578473385934</v>
      </c>
      <c r="O985" s="332">
        <f t="shared" si="151"/>
        <v>173.27001612321371</v>
      </c>
      <c r="P985" s="360"/>
      <c r="Q985" s="360"/>
      <c r="R985" s="353"/>
      <c r="U985" s="353"/>
      <c r="V985" s="359"/>
    </row>
    <row r="986" spans="2:22" s="8" customFormat="1" ht="16.2" customHeight="1">
      <c r="B986" s="289">
        <v>112905413</v>
      </c>
      <c r="C986" s="307" t="s">
        <v>333</v>
      </c>
      <c r="D986" s="294" t="s">
        <v>327</v>
      </c>
      <c r="E986" s="294" t="s">
        <v>2540</v>
      </c>
      <c r="F986" s="295">
        <v>1</v>
      </c>
      <c r="G986" s="296" t="s">
        <v>7</v>
      </c>
      <c r="H986" s="293">
        <v>5.8</v>
      </c>
      <c r="I986" s="293">
        <f t="shared" si="152"/>
        <v>20.016815549936378</v>
      </c>
      <c r="J986" s="293">
        <v>116.09753018963099</v>
      </c>
      <c r="K986" s="275">
        <f t="shared" si="145"/>
        <v>116.09753018963099</v>
      </c>
      <c r="L986" s="275">
        <f t="shared" si="146"/>
        <v>116.09753018963099</v>
      </c>
      <c r="N986" s="334">
        <v>111.63224056695287</v>
      </c>
      <c r="O986" s="332">
        <f t="shared" si="151"/>
        <v>116.09753018963099</v>
      </c>
      <c r="P986" s="360"/>
      <c r="Q986" s="360"/>
      <c r="R986" s="353"/>
      <c r="U986" s="353"/>
      <c r="V986" s="359"/>
    </row>
    <row r="987" spans="2:22" s="8" customFormat="1" ht="16.2" customHeight="1">
      <c r="B987" s="289">
        <v>112903523</v>
      </c>
      <c r="C987" s="307" t="s">
        <v>333</v>
      </c>
      <c r="D987" s="294" t="s">
        <v>17</v>
      </c>
      <c r="E987" s="294" t="s">
        <v>2767</v>
      </c>
      <c r="F987" s="295">
        <v>1</v>
      </c>
      <c r="G987" s="296" t="s">
        <v>7</v>
      </c>
      <c r="H987" s="293">
        <v>5.8</v>
      </c>
      <c r="I987" s="293">
        <f t="shared" si="152"/>
        <v>14.64572107334185</v>
      </c>
      <c r="J987" s="293">
        <v>84.945182225382723</v>
      </c>
      <c r="K987" s="275">
        <f t="shared" ref="K987:K1051" si="155">J987</f>
        <v>84.945182225382723</v>
      </c>
      <c r="L987" s="275">
        <f t="shared" ref="L987:L1051" si="156">+J987-K987*$B$2</f>
        <v>84.945182225382723</v>
      </c>
      <c r="N987" s="334">
        <v>81.678059832098768</v>
      </c>
      <c r="O987" s="332">
        <f t="shared" si="151"/>
        <v>84.945182225382723</v>
      </c>
      <c r="P987" s="360"/>
      <c r="Q987" s="360"/>
      <c r="R987" s="353"/>
      <c r="U987" s="353"/>
      <c r="V987" s="359"/>
    </row>
    <row r="988" spans="2:22" s="8" customFormat="1" ht="16.2" customHeight="1">
      <c r="B988" s="297">
        <v>112905053</v>
      </c>
      <c r="C988" s="307" t="s">
        <v>333</v>
      </c>
      <c r="D988" s="294" t="s">
        <v>327</v>
      </c>
      <c r="E988" s="294" t="s">
        <v>2994</v>
      </c>
      <c r="F988" s="295">
        <v>1</v>
      </c>
      <c r="G988" s="296" t="s">
        <v>7</v>
      </c>
      <c r="H988" s="293">
        <v>5.8</v>
      </c>
      <c r="I988" s="293">
        <f t="shared" si="152"/>
        <v>16.526855172413796</v>
      </c>
      <c r="J988" s="293">
        <v>95.855760000000018</v>
      </c>
      <c r="K988" s="275">
        <f t="shared" si="155"/>
        <v>95.855760000000018</v>
      </c>
      <c r="L988" s="275">
        <f t="shared" si="156"/>
        <v>95.855760000000018</v>
      </c>
      <c r="N988" s="334">
        <v>92.169000000000011</v>
      </c>
      <c r="O988" s="332">
        <f t="shared" si="151"/>
        <v>95.855760000000018</v>
      </c>
      <c r="P988" s="360"/>
      <c r="Q988" s="360"/>
      <c r="R988" s="353"/>
      <c r="U988" s="353"/>
      <c r="V988" s="359"/>
    </row>
    <row r="989" spans="2:22" s="8" customFormat="1" ht="16.2" customHeight="1">
      <c r="B989" s="289">
        <v>110901000</v>
      </c>
      <c r="C989" s="307" t="s">
        <v>334</v>
      </c>
      <c r="D989" s="294" t="s">
        <v>4</v>
      </c>
      <c r="E989" s="294" t="s">
        <v>4</v>
      </c>
      <c r="F989" s="295">
        <v>1</v>
      </c>
      <c r="G989" s="296" t="s">
        <v>7</v>
      </c>
      <c r="H989" s="293">
        <v>5.8</v>
      </c>
      <c r="I989" s="293">
        <f t="shared" si="152"/>
        <v>10.864588972799259</v>
      </c>
      <c r="J989" s="293">
        <v>63.014616042235701</v>
      </c>
      <c r="K989" s="275">
        <f t="shared" si="155"/>
        <v>63.014616042235701</v>
      </c>
      <c r="L989" s="275">
        <f t="shared" si="156"/>
        <v>63.014616042235701</v>
      </c>
      <c r="N989" s="334">
        <v>60.590976963688171</v>
      </c>
      <c r="O989" s="332">
        <f t="shared" si="151"/>
        <v>63.014616042235701</v>
      </c>
      <c r="P989" s="360"/>
      <c r="Q989" s="360"/>
      <c r="R989" s="353"/>
      <c r="U989" s="353"/>
      <c r="V989" s="359"/>
    </row>
    <row r="990" spans="2:22" s="8" customFormat="1" ht="16.2" customHeight="1">
      <c r="B990" s="289">
        <v>110902000</v>
      </c>
      <c r="C990" s="307" t="s">
        <v>334</v>
      </c>
      <c r="D990" s="294" t="s">
        <v>1</v>
      </c>
      <c r="E990" s="294" t="s">
        <v>1</v>
      </c>
      <c r="F990" s="295">
        <v>1</v>
      </c>
      <c r="G990" s="296" t="s">
        <v>7</v>
      </c>
      <c r="H990" s="293">
        <v>5.8</v>
      </c>
      <c r="I990" s="293">
        <f t="shared" si="152"/>
        <v>10.969073386062012</v>
      </c>
      <c r="J990" s="293">
        <v>63.62062563915967</v>
      </c>
      <c r="K990" s="275">
        <f t="shared" si="155"/>
        <v>63.62062563915967</v>
      </c>
      <c r="L990" s="275">
        <f t="shared" si="156"/>
        <v>63.62062563915967</v>
      </c>
      <c r="N990" s="334">
        <v>61.173678499191986</v>
      </c>
      <c r="O990" s="332">
        <f t="shared" si="151"/>
        <v>63.62062563915967</v>
      </c>
      <c r="P990" s="360"/>
      <c r="Q990" s="360"/>
      <c r="R990" s="353"/>
      <c r="U990" s="353"/>
      <c r="V990" s="359"/>
    </row>
    <row r="991" spans="2:22" s="8" customFormat="1" ht="16.2" customHeight="1">
      <c r="B991" s="289">
        <v>110904010</v>
      </c>
      <c r="C991" s="307" t="s">
        <v>334</v>
      </c>
      <c r="D991" s="294" t="s">
        <v>80</v>
      </c>
      <c r="E991" s="294" t="s">
        <v>2</v>
      </c>
      <c r="F991" s="295">
        <v>1</v>
      </c>
      <c r="G991" s="296" t="s">
        <v>7</v>
      </c>
      <c r="H991" s="293">
        <v>5.8</v>
      </c>
      <c r="I991" s="293">
        <f t="shared" si="152"/>
        <v>13.737838159842481</v>
      </c>
      <c r="J991" s="293">
        <v>79.679461327086386</v>
      </c>
      <c r="K991" s="275">
        <f t="shared" si="155"/>
        <v>79.679461327086386</v>
      </c>
      <c r="L991" s="275">
        <f t="shared" si="156"/>
        <v>79.679461327086386</v>
      </c>
      <c r="N991" s="334">
        <v>76.614866660659985</v>
      </c>
      <c r="O991" s="332">
        <f t="shared" si="151"/>
        <v>79.679461327086386</v>
      </c>
      <c r="P991" s="360"/>
      <c r="Q991" s="360"/>
      <c r="R991" s="353"/>
      <c r="U991" s="353"/>
      <c r="V991" s="359"/>
    </row>
    <row r="992" spans="2:22" s="8" customFormat="1" ht="16.2" customHeight="1">
      <c r="B992" s="295">
        <v>110905280</v>
      </c>
      <c r="C992" s="307" t="s">
        <v>334</v>
      </c>
      <c r="D992" s="294" t="s">
        <v>327</v>
      </c>
      <c r="E992" s="294" t="s">
        <v>244</v>
      </c>
      <c r="F992" s="295">
        <v>1</v>
      </c>
      <c r="G992" s="296" t="s">
        <v>7</v>
      </c>
      <c r="H992" s="293">
        <v>5.8</v>
      </c>
      <c r="I992" s="293">
        <f t="shared" si="152"/>
        <v>14.748665239393848</v>
      </c>
      <c r="J992" s="293">
        <v>85.542258388484314</v>
      </c>
      <c r="K992" s="275">
        <f t="shared" si="155"/>
        <v>85.542258388484314</v>
      </c>
      <c r="L992" s="275">
        <f t="shared" si="156"/>
        <v>85.542258388484314</v>
      </c>
      <c r="N992" s="334">
        <v>82.252171527388754</v>
      </c>
      <c r="O992" s="332">
        <f t="shared" si="151"/>
        <v>85.542258388484314</v>
      </c>
      <c r="P992" s="360"/>
      <c r="Q992" s="360"/>
      <c r="R992" s="353"/>
      <c r="U992" s="353"/>
      <c r="V992" s="359"/>
    </row>
    <row r="993" spans="2:22" s="8" customFormat="1" ht="16.2" customHeight="1">
      <c r="B993" s="343">
        <v>110905070</v>
      </c>
      <c r="C993" s="344" t="s">
        <v>334</v>
      </c>
      <c r="D993" s="343" t="s">
        <v>327</v>
      </c>
      <c r="E993" s="342" t="s">
        <v>2539</v>
      </c>
      <c r="F993" s="341">
        <v>1</v>
      </c>
      <c r="G993" s="340" t="s">
        <v>7</v>
      </c>
      <c r="H993" s="339">
        <v>5.8</v>
      </c>
      <c r="I993" s="293">
        <f t="shared" si="152"/>
        <v>15.105863655274181</v>
      </c>
      <c r="J993" s="355">
        <v>87.614009200590246</v>
      </c>
      <c r="K993" s="275">
        <f t="shared" ref="K993" si="157">J993</f>
        <v>87.614009200590246</v>
      </c>
      <c r="L993" s="275">
        <f t="shared" ref="L993" si="158">+J993-K993*$B$2</f>
        <v>87.614009200590246</v>
      </c>
      <c r="N993" s="334"/>
      <c r="O993" s="332"/>
      <c r="P993" s="360"/>
      <c r="Q993" s="360"/>
      <c r="R993" s="353"/>
      <c r="U993" s="353"/>
      <c r="V993" s="359"/>
    </row>
    <row r="994" spans="2:22" s="8" customFormat="1" ht="16.2" customHeight="1">
      <c r="B994" s="295">
        <v>110903090</v>
      </c>
      <c r="C994" s="307" t="s">
        <v>334</v>
      </c>
      <c r="D994" s="294" t="s">
        <v>17</v>
      </c>
      <c r="E994" s="294" t="s">
        <v>10</v>
      </c>
      <c r="F994" s="295">
        <v>1</v>
      </c>
      <c r="G994" s="296" t="s">
        <v>7</v>
      </c>
      <c r="H994" s="293">
        <v>5.8</v>
      </c>
      <c r="I994" s="293">
        <f t="shared" si="152"/>
        <v>14.299929080487013</v>
      </c>
      <c r="J994" s="293">
        <v>82.939588666824676</v>
      </c>
      <c r="K994" s="275">
        <f t="shared" si="155"/>
        <v>82.939588666824676</v>
      </c>
      <c r="L994" s="275">
        <f t="shared" si="156"/>
        <v>82.939588666824676</v>
      </c>
      <c r="N994" s="334">
        <v>79.74960448733141</v>
      </c>
      <c r="O994" s="332">
        <f t="shared" si="151"/>
        <v>82.939588666824676</v>
      </c>
      <c r="P994" s="360"/>
      <c r="Q994" s="360"/>
      <c r="R994" s="353"/>
      <c r="U994" s="353"/>
      <c r="V994" s="359"/>
    </row>
    <row r="995" spans="2:22" s="8" customFormat="1" ht="16.2" customHeight="1">
      <c r="B995" s="295">
        <v>110904100</v>
      </c>
      <c r="C995" s="307" t="s">
        <v>334</v>
      </c>
      <c r="D995" s="294" t="s">
        <v>80</v>
      </c>
      <c r="E995" s="294" t="s">
        <v>14</v>
      </c>
      <c r="F995" s="295">
        <v>1</v>
      </c>
      <c r="G995" s="296" t="s">
        <v>7</v>
      </c>
      <c r="H995" s="293">
        <v>5.8</v>
      </c>
      <c r="I995" s="293">
        <f t="shared" si="152"/>
        <v>13.737838159842481</v>
      </c>
      <c r="J995" s="293">
        <v>79.679461327086386</v>
      </c>
      <c r="K995" s="275">
        <f t="shared" si="155"/>
        <v>79.679461327086386</v>
      </c>
      <c r="L995" s="275">
        <f t="shared" si="156"/>
        <v>79.679461327086386</v>
      </c>
      <c r="N995" s="334">
        <v>76.614866660659985</v>
      </c>
      <c r="O995" s="332">
        <f t="shared" si="151"/>
        <v>79.679461327086386</v>
      </c>
      <c r="P995" s="360"/>
      <c r="Q995" s="360"/>
      <c r="R995" s="353"/>
      <c r="U995" s="353"/>
      <c r="V995" s="359"/>
    </row>
    <row r="996" spans="2:22" s="8" customFormat="1" ht="16.2" customHeight="1">
      <c r="B996" s="295">
        <v>110903110</v>
      </c>
      <c r="C996" s="307" t="s">
        <v>334</v>
      </c>
      <c r="D996" s="294" t="s">
        <v>17</v>
      </c>
      <c r="E996" s="294" t="s">
        <v>13</v>
      </c>
      <c r="F996" s="295">
        <v>1</v>
      </c>
      <c r="G996" s="296" t="s">
        <v>7</v>
      </c>
      <c r="H996" s="293">
        <v>5.8</v>
      </c>
      <c r="I996" s="293">
        <f t="shared" si="152"/>
        <v>13.800459517224876</v>
      </c>
      <c r="J996" s="293">
        <v>80.042665199904278</v>
      </c>
      <c r="K996" s="275">
        <f t="shared" si="155"/>
        <v>80.042665199904278</v>
      </c>
      <c r="L996" s="275">
        <f t="shared" si="156"/>
        <v>80.042665199904278</v>
      </c>
      <c r="N996" s="334">
        <v>76.964101153754115</v>
      </c>
      <c r="O996" s="332">
        <f t="shared" si="151"/>
        <v>80.042665199904278</v>
      </c>
      <c r="P996" s="360"/>
      <c r="Q996" s="360"/>
      <c r="R996" s="353"/>
      <c r="U996" s="353"/>
      <c r="V996" s="359"/>
    </row>
    <row r="997" spans="2:22" s="8" customFormat="1" ht="16.2" customHeight="1">
      <c r="B997" s="295">
        <v>110902140</v>
      </c>
      <c r="C997" s="307" t="s">
        <v>334</v>
      </c>
      <c r="D997" s="294" t="s">
        <v>1</v>
      </c>
      <c r="E997" s="294" t="s">
        <v>0</v>
      </c>
      <c r="F997" s="295">
        <v>1</v>
      </c>
      <c r="G997" s="296" t="s">
        <v>7</v>
      </c>
      <c r="H997" s="293">
        <v>5.8</v>
      </c>
      <c r="I997" s="293">
        <f t="shared" si="152"/>
        <v>14.961307621250539</v>
      </c>
      <c r="J997" s="293">
        <v>86.775584203253118</v>
      </c>
      <c r="K997" s="275">
        <f t="shared" si="155"/>
        <v>86.775584203253118</v>
      </c>
      <c r="L997" s="275">
        <f t="shared" si="156"/>
        <v>86.775584203253118</v>
      </c>
      <c r="N997" s="334">
        <v>83.438061733897229</v>
      </c>
      <c r="O997" s="332">
        <f t="shared" si="151"/>
        <v>86.775584203253118</v>
      </c>
      <c r="P997" s="360"/>
      <c r="Q997" s="360"/>
      <c r="R997" s="353"/>
      <c r="S997" s="8" t="e">
        <f>+(Q997-P997)/Q997</f>
        <v>#DIV/0!</v>
      </c>
      <c r="U997" s="353"/>
      <c r="V997" s="359"/>
    </row>
    <row r="998" spans="2:22" s="8" customFormat="1" ht="16.2" customHeight="1">
      <c r="B998" s="295">
        <v>110904270</v>
      </c>
      <c r="C998" s="307" t="s">
        <v>334</v>
      </c>
      <c r="D998" s="294" t="s">
        <v>80</v>
      </c>
      <c r="E998" s="294" t="s">
        <v>83</v>
      </c>
      <c r="F998" s="295">
        <v>1</v>
      </c>
      <c r="G998" s="296" t="s">
        <v>7</v>
      </c>
      <c r="H998" s="293">
        <v>5.8</v>
      </c>
      <c r="I998" s="293">
        <f t="shared" si="152"/>
        <v>14.297244070696067</v>
      </c>
      <c r="J998" s="293">
        <v>82.924015610037188</v>
      </c>
      <c r="K998" s="275">
        <f t="shared" si="155"/>
        <v>82.924015610037188</v>
      </c>
      <c r="L998" s="275">
        <f t="shared" si="156"/>
        <v>82.924015610037188</v>
      </c>
      <c r="N998" s="334">
        <v>79.734630394266517</v>
      </c>
      <c r="O998" s="332">
        <f t="shared" si="151"/>
        <v>82.924015610037188</v>
      </c>
      <c r="P998" s="360"/>
      <c r="Q998" s="360"/>
      <c r="R998" s="353"/>
      <c r="U998" s="353"/>
      <c r="V998" s="359"/>
    </row>
    <row r="999" spans="2:22" s="8" customFormat="1" ht="16.2" customHeight="1">
      <c r="B999" s="295">
        <v>110901370</v>
      </c>
      <c r="C999" s="307" t="s">
        <v>2726</v>
      </c>
      <c r="D999" s="294" t="s">
        <v>1</v>
      </c>
      <c r="E999" s="294" t="s">
        <v>361</v>
      </c>
      <c r="F999" s="295">
        <v>1</v>
      </c>
      <c r="G999" s="296" t="s">
        <v>7</v>
      </c>
      <c r="H999" s="293">
        <v>5.8</v>
      </c>
      <c r="I999" s="293">
        <f t="shared" si="152"/>
        <v>17.993858304687674</v>
      </c>
      <c r="J999" s="293">
        <v>104.36437816718851</v>
      </c>
      <c r="K999" s="275">
        <f t="shared" si="155"/>
        <v>104.36437816718851</v>
      </c>
      <c r="L999" s="275">
        <f t="shared" si="156"/>
        <v>104.36437816718851</v>
      </c>
      <c r="N999" s="334">
        <v>100.35036362229664</v>
      </c>
      <c r="O999" s="332">
        <f t="shared" si="151"/>
        <v>104.36437816718851</v>
      </c>
      <c r="P999" s="360"/>
      <c r="Q999" s="360"/>
      <c r="R999" s="353"/>
      <c r="U999" s="353"/>
      <c r="V999" s="359"/>
    </row>
    <row r="1000" spans="2:22" s="8" customFormat="1" ht="16.2" customHeight="1">
      <c r="B1000" s="295">
        <v>110904360</v>
      </c>
      <c r="C1000" s="307" t="s">
        <v>334</v>
      </c>
      <c r="D1000" s="294" t="s">
        <v>91</v>
      </c>
      <c r="E1000" s="294" t="s">
        <v>2574</v>
      </c>
      <c r="F1000" s="295">
        <v>1</v>
      </c>
      <c r="G1000" s="296" t="s">
        <v>7</v>
      </c>
      <c r="H1000" s="293">
        <v>5.8</v>
      </c>
      <c r="I1000" s="293">
        <f t="shared" si="152"/>
        <v>17.326358051017188</v>
      </c>
      <c r="J1000" s="293">
        <v>100.49287669589968</v>
      </c>
      <c r="K1000" s="275">
        <f t="shared" si="155"/>
        <v>100.49287669589968</v>
      </c>
      <c r="L1000" s="275">
        <f t="shared" si="156"/>
        <v>100.49287669589968</v>
      </c>
      <c r="N1000" s="334">
        <v>96.627766053749696</v>
      </c>
      <c r="O1000" s="332">
        <f t="shared" si="151"/>
        <v>100.49287669589968</v>
      </c>
      <c r="P1000" s="360"/>
      <c r="Q1000" s="360"/>
      <c r="R1000" s="353"/>
      <c r="U1000" s="353"/>
      <c r="V1000" s="359"/>
    </row>
    <row r="1001" spans="2:22" s="8" customFormat="1" ht="16.2" customHeight="1">
      <c r="B1001" s="289">
        <v>110904390</v>
      </c>
      <c r="C1001" s="307" t="s">
        <v>334</v>
      </c>
      <c r="D1001" s="294" t="s">
        <v>91</v>
      </c>
      <c r="E1001" s="294" t="s">
        <v>2503</v>
      </c>
      <c r="F1001" s="295">
        <v>1</v>
      </c>
      <c r="G1001" s="296" t="s">
        <v>7</v>
      </c>
      <c r="H1001" s="293">
        <v>5.8</v>
      </c>
      <c r="I1001" s="293">
        <f t="shared" si="152"/>
        <v>18.283295252944693</v>
      </c>
      <c r="J1001" s="293">
        <v>106.04311246707923</v>
      </c>
      <c r="K1001" s="275">
        <f t="shared" si="155"/>
        <v>106.04311246707923</v>
      </c>
      <c r="L1001" s="275">
        <f t="shared" si="156"/>
        <v>106.04311246707923</v>
      </c>
      <c r="N1001" s="334">
        <v>101.9645312183454</v>
      </c>
      <c r="O1001" s="332">
        <f t="shared" si="151"/>
        <v>106.04311246707923</v>
      </c>
      <c r="P1001" s="360"/>
      <c r="Q1001" s="360"/>
      <c r="R1001" s="353"/>
      <c r="U1001" s="353"/>
      <c r="V1001" s="359"/>
    </row>
    <row r="1002" spans="2:22" s="8" customFormat="1" ht="16.2" customHeight="1">
      <c r="B1002" s="289">
        <v>110902240</v>
      </c>
      <c r="C1002" s="307" t="s">
        <v>334</v>
      </c>
      <c r="D1002" s="294" t="s">
        <v>1</v>
      </c>
      <c r="E1002" s="294" t="s">
        <v>2506</v>
      </c>
      <c r="F1002" s="295">
        <v>1</v>
      </c>
      <c r="G1002" s="296" t="s">
        <v>7</v>
      </c>
      <c r="H1002" s="293">
        <v>5.8</v>
      </c>
      <c r="I1002" s="293">
        <f t="shared" si="152"/>
        <v>15.660391783379405</v>
      </c>
      <c r="J1002" s="293">
        <v>90.830272343600541</v>
      </c>
      <c r="K1002" s="275">
        <f t="shared" si="155"/>
        <v>90.830272343600541</v>
      </c>
      <c r="L1002" s="275">
        <f t="shared" si="156"/>
        <v>90.830272343600541</v>
      </c>
      <c r="N1002" s="334">
        <v>87.336800330385131</v>
      </c>
      <c r="O1002" s="332">
        <f t="shared" si="151"/>
        <v>90.830272343600541</v>
      </c>
      <c r="P1002" s="360"/>
      <c r="Q1002" s="360"/>
      <c r="R1002" s="353"/>
      <c r="U1002" s="353"/>
      <c r="V1002" s="359"/>
    </row>
    <row r="1003" spans="2:22" s="8" customFormat="1" ht="16.2" customHeight="1">
      <c r="B1003" s="289">
        <v>110904180</v>
      </c>
      <c r="C1003" s="307" t="s">
        <v>334</v>
      </c>
      <c r="D1003" s="294" t="s">
        <v>80</v>
      </c>
      <c r="E1003" s="294" t="s">
        <v>287</v>
      </c>
      <c r="F1003" s="295">
        <v>1</v>
      </c>
      <c r="G1003" s="296" t="s">
        <v>7</v>
      </c>
      <c r="H1003" s="293">
        <v>5.8</v>
      </c>
      <c r="I1003" s="293">
        <f t="shared" si="152"/>
        <v>15.647704790951458</v>
      </c>
      <c r="J1003" s="293">
        <v>90.756687787518459</v>
      </c>
      <c r="K1003" s="275">
        <f t="shared" si="155"/>
        <v>90.756687787518459</v>
      </c>
      <c r="L1003" s="275">
        <f t="shared" si="156"/>
        <v>90.756687787518459</v>
      </c>
      <c r="N1003" s="334">
        <v>79.586016545891255</v>
      </c>
      <c r="O1003" s="332">
        <f t="shared" si="151"/>
        <v>82.769457207726902</v>
      </c>
      <c r="P1003" s="360"/>
      <c r="Q1003" s="360"/>
      <c r="R1003" s="353"/>
      <c r="U1003" s="353"/>
      <c r="V1003" s="359"/>
    </row>
    <row r="1004" spans="2:22" s="8" customFormat="1" ht="16.2" customHeight="1">
      <c r="B1004" s="289">
        <v>110905410</v>
      </c>
      <c r="C1004" s="307" t="s">
        <v>334</v>
      </c>
      <c r="D1004" s="294" t="s">
        <v>327</v>
      </c>
      <c r="E1004" s="294" t="s">
        <v>2540</v>
      </c>
      <c r="F1004" s="295">
        <v>1</v>
      </c>
      <c r="G1004" s="296" t="s">
        <v>7</v>
      </c>
      <c r="H1004" s="293">
        <v>5.8</v>
      </c>
      <c r="I1004" s="293">
        <f t="shared" si="152"/>
        <v>17.738031836033365</v>
      </c>
      <c r="J1004" s="293">
        <v>102.8805846489935</v>
      </c>
      <c r="K1004" s="275">
        <f t="shared" si="155"/>
        <v>102.8805846489935</v>
      </c>
      <c r="L1004" s="275">
        <f t="shared" si="156"/>
        <v>102.8805846489935</v>
      </c>
      <c r="N1004" s="334">
        <v>98.92363908557067</v>
      </c>
      <c r="O1004" s="332">
        <f t="shared" si="151"/>
        <v>102.8805846489935</v>
      </c>
      <c r="P1004" s="360"/>
      <c r="Q1004" s="360"/>
      <c r="R1004" s="353"/>
      <c r="U1004" s="353"/>
      <c r="V1004" s="359"/>
    </row>
    <row r="1005" spans="2:22" s="8" customFormat="1" ht="16.2" customHeight="1">
      <c r="B1005" s="289">
        <v>110903520</v>
      </c>
      <c r="C1005" s="307" t="s">
        <v>2688</v>
      </c>
      <c r="D1005" s="294" t="s">
        <v>17</v>
      </c>
      <c r="E1005" s="294" t="s">
        <v>2767</v>
      </c>
      <c r="F1005" s="295">
        <v>1</v>
      </c>
      <c r="G1005" s="296" t="s">
        <v>7</v>
      </c>
      <c r="H1005" s="293">
        <v>5.8</v>
      </c>
      <c r="I1005" s="293">
        <f t="shared" si="152"/>
        <v>15.190466884404712</v>
      </c>
      <c r="J1005" s="293">
        <v>88.104707929547331</v>
      </c>
      <c r="K1005" s="275">
        <f t="shared" si="155"/>
        <v>88.104707929547331</v>
      </c>
      <c r="L1005" s="275">
        <f t="shared" si="156"/>
        <v>88.104707929547331</v>
      </c>
      <c r="N1005" s="334">
        <v>84.716065316872431</v>
      </c>
      <c r="O1005" s="332">
        <f t="shared" si="151"/>
        <v>88.104707929547331</v>
      </c>
      <c r="P1005" s="360"/>
      <c r="Q1005" s="360"/>
      <c r="R1005" s="353"/>
      <c r="U1005" s="353"/>
      <c r="V1005" s="359"/>
    </row>
    <row r="1006" spans="2:22" s="8" customFormat="1" ht="16.2" customHeight="1">
      <c r="B1006" s="297">
        <v>110905050</v>
      </c>
      <c r="C1006" s="309" t="s">
        <v>2995</v>
      </c>
      <c r="D1006" s="294" t="s">
        <v>327</v>
      </c>
      <c r="E1006" s="294" t="s">
        <v>2994</v>
      </c>
      <c r="F1006" s="295">
        <v>1</v>
      </c>
      <c r="G1006" s="296" t="s">
        <v>7</v>
      </c>
      <c r="H1006" s="293">
        <v>5.8</v>
      </c>
      <c r="I1006" s="293">
        <f t="shared" si="152"/>
        <v>15.190096551724141</v>
      </c>
      <c r="J1006" s="293">
        <v>88.102560000000011</v>
      </c>
      <c r="K1006" s="275">
        <f t="shared" si="155"/>
        <v>88.102560000000011</v>
      </c>
      <c r="L1006" s="275">
        <f t="shared" si="156"/>
        <v>88.102560000000011</v>
      </c>
      <c r="N1006" s="334">
        <v>84.714000000000013</v>
      </c>
      <c r="O1006" s="332">
        <f t="shared" si="151"/>
        <v>88.102560000000011</v>
      </c>
      <c r="P1006" s="360"/>
      <c r="Q1006" s="360"/>
      <c r="R1006" s="353"/>
      <c r="U1006" s="353"/>
      <c r="V1006" s="359"/>
    </row>
    <row r="1007" spans="2:22" s="8" customFormat="1" ht="16.2" customHeight="1">
      <c r="B1007" s="289">
        <v>111271000</v>
      </c>
      <c r="C1007" s="307" t="s">
        <v>335</v>
      </c>
      <c r="D1007" s="294" t="s">
        <v>4</v>
      </c>
      <c r="E1007" s="294" t="s">
        <v>4</v>
      </c>
      <c r="F1007" s="295">
        <v>1</v>
      </c>
      <c r="G1007" s="296" t="s">
        <v>7</v>
      </c>
      <c r="H1007" s="293">
        <v>5.8</v>
      </c>
      <c r="I1007" s="293">
        <f t="shared" si="152"/>
        <v>8.9694051264861727</v>
      </c>
      <c r="J1007" s="293">
        <v>52.022549733619805</v>
      </c>
      <c r="K1007" s="275">
        <f t="shared" si="155"/>
        <v>52.022549733619805</v>
      </c>
      <c r="L1007" s="275">
        <f t="shared" si="156"/>
        <v>52.022549733619805</v>
      </c>
      <c r="N1007" s="334">
        <v>50.021682436172888</v>
      </c>
      <c r="O1007" s="332">
        <f t="shared" si="151"/>
        <v>52.022549733619805</v>
      </c>
      <c r="P1007" s="360"/>
      <c r="Q1007" s="360"/>
      <c r="R1007" s="353"/>
      <c r="U1007" s="353"/>
      <c r="V1007" s="359"/>
    </row>
    <row r="1008" spans="2:22" s="8" customFormat="1" ht="16.2" customHeight="1">
      <c r="B1008" s="289">
        <v>111272000</v>
      </c>
      <c r="C1008" s="307" t="s">
        <v>335</v>
      </c>
      <c r="D1008" s="294" t="s">
        <v>1</v>
      </c>
      <c r="E1008" s="294" t="s">
        <v>1</v>
      </c>
      <c r="F1008" s="295">
        <v>1</v>
      </c>
      <c r="G1008" s="296" t="s">
        <v>7</v>
      </c>
      <c r="H1008" s="293">
        <v>5.8</v>
      </c>
      <c r="I1008" s="293">
        <f t="shared" si="152"/>
        <v>9.0548057604820933</v>
      </c>
      <c r="J1008" s="293">
        <v>52.517873410796142</v>
      </c>
      <c r="K1008" s="275">
        <f t="shared" si="155"/>
        <v>52.517873410796142</v>
      </c>
      <c r="L1008" s="275">
        <f t="shared" si="156"/>
        <v>52.517873410796142</v>
      </c>
      <c r="N1008" s="334">
        <v>50.497955202688594</v>
      </c>
      <c r="O1008" s="332">
        <f t="shared" si="151"/>
        <v>52.517873410796142</v>
      </c>
      <c r="P1008" s="360"/>
      <c r="Q1008" s="360"/>
      <c r="R1008" s="353"/>
      <c r="U1008" s="353"/>
      <c r="V1008" s="359"/>
    </row>
    <row r="1009" spans="2:22" s="8" customFormat="1" ht="16.2" customHeight="1">
      <c r="B1009" s="289">
        <v>111274010</v>
      </c>
      <c r="C1009" s="307" t="s">
        <v>335</v>
      </c>
      <c r="D1009" s="294" t="s">
        <v>80</v>
      </c>
      <c r="E1009" s="294" t="s">
        <v>2</v>
      </c>
      <c r="F1009" s="295">
        <v>1</v>
      </c>
      <c r="G1009" s="296" t="s">
        <v>7</v>
      </c>
      <c r="H1009" s="293">
        <v>5.8</v>
      </c>
      <c r="I1009" s="293">
        <f t="shared" si="152"/>
        <v>22.872876632249742</v>
      </c>
      <c r="J1009" s="293">
        <v>132.66268446704851</v>
      </c>
      <c r="K1009" s="275">
        <f t="shared" si="155"/>
        <v>132.66268446704851</v>
      </c>
      <c r="L1009" s="275">
        <f t="shared" si="156"/>
        <v>132.66268446704851</v>
      </c>
      <c r="N1009" s="334">
        <v>127.56027352600817</v>
      </c>
      <c r="O1009" s="332">
        <f t="shared" si="151"/>
        <v>132.66268446704851</v>
      </c>
      <c r="P1009" s="360"/>
      <c r="Q1009" s="360"/>
      <c r="R1009" s="353"/>
      <c r="U1009" s="353"/>
      <c r="V1009" s="359"/>
    </row>
    <row r="1010" spans="2:22" s="8" customFormat="1" ht="16.2" customHeight="1">
      <c r="B1010" s="289">
        <v>111275280</v>
      </c>
      <c r="C1010" s="307" t="s">
        <v>335</v>
      </c>
      <c r="D1010" s="294" t="s">
        <v>327</v>
      </c>
      <c r="E1010" s="294" t="s">
        <v>244</v>
      </c>
      <c r="F1010" s="295">
        <v>1</v>
      </c>
      <c r="G1010" s="296" t="s">
        <v>7</v>
      </c>
      <c r="H1010" s="293">
        <v>5.8</v>
      </c>
      <c r="I1010" s="293">
        <f t="shared" si="152"/>
        <v>28.404340944790437</v>
      </c>
      <c r="J1010" s="293">
        <v>164.74517747978453</v>
      </c>
      <c r="K1010" s="275">
        <f t="shared" si="155"/>
        <v>164.74517747978453</v>
      </c>
      <c r="L1010" s="275">
        <f t="shared" si="156"/>
        <v>164.74517747978453</v>
      </c>
      <c r="N1010" s="334">
        <v>158.40882449979281</v>
      </c>
      <c r="O1010" s="332">
        <f t="shared" si="151"/>
        <v>164.74517747978453</v>
      </c>
      <c r="P1010" s="360"/>
      <c r="Q1010" s="360"/>
      <c r="R1010" s="353"/>
      <c r="U1010" s="353"/>
      <c r="V1010" s="359"/>
    </row>
    <row r="1011" spans="2:22" s="8" customFormat="1" ht="16.2" customHeight="1">
      <c r="B1011" s="343">
        <v>111275070</v>
      </c>
      <c r="C1011" s="344" t="s">
        <v>335</v>
      </c>
      <c r="D1011" s="343" t="s">
        <v>327</v>
      </c>
      <c r="E1011" s="342" t="s">
        <v>2539</v>
      </c>
      <c r="F1011" s="341">
        <v>1</v>
      </c>
      <c r="G1011" s="340" t="s">
        <v>7</v>
      </c>
      <c r="H1011" s="339">
        <v>5.8</v>
      </c>
      <c r="I1011" s="293">
        <f t="shared" si="152"/>
        <v>12.221487598358619</v>
      </c>
      <c r="J1011" s="355">
        <v>70.884628070479991</v>
      </c>
      <c r="K1011" s="275">
        <f t="shared" ref="K1011" si="159">J1011</f>
        <v>70.884628070479991</v>
      </c>
      <c r="L1011" s="275">
        <f t="shared" ref="L1011" si="160">+J1011-K1011*$B$2</f>
        <v>70.884628070479991</v>
      </c>
      <c r="N1011" s="334"/>
      <c r="O1011" s="332"/>
      <c r="P1011" s="360"/>
      <c r="Q1011" s="360"/>
      <c r="R1011" s="353"/>
      <c r="U1011" s="353"/>
      <c r="V1011" s="359"/>
    </row>
    <row r="1012" spans="2:22" s="8" customFormat="1" ht="16.2" customHeight="1">
      <c r="B1012" s="295">
        <v>111273090</v>
      </c>
      <c r="C1012" s="307" t="s">
        <v>335</v>
      </c>
      <c r="D1012" s="294" t="s">
        <v>17</v>
      </c>
      <c r="E1012" s="294" t="s">
        <v>10</v>
      </c>
      <c r="F1012" s="295">
        <v>1</v>
      </c>
      <c r="G1012" s="296" t="s">
        <v>7</v>
      </c>
      <c r="H1012" s="293">
        <v>5.8</v>
      </c>
      <c r="I1012" s="293">
        <f t="shared" si="152"/>
        <v>25.238110418416632</v>
      </c>
      <c r="J1012" s="293">
        <v>146.38104042681647</v>
      </c>
      <c r="K1012" s="275">
        <f t="shared" si="155"/>
        <v>146.38104042681647</v>
      </c>
      <c r="L1012" s="275">
        <f t="shared" si="156"/>
        <v>146.38104042681647</v>
      </c>
      <c r="N1012" s="334">
        <v>140.75100041040045</v>
      </c>
      <c r="O1012" s="332">
        <f t="shared" si="151"/>
        <v>146.38104042681647</v>
      </c>
      <c r="P1012" s="360"/>
      <c r="Q1012" s="360"/>
      <c r="R1012" s="353"/>
      <c r="U1012" s="353"/>
      <c r="V1012" s="359"/>
    </row>
    <row r="1013" spans="2:22" s="8" customFormat="1" ht="16.2" customHeight="1">
      <c r="B1013" s="295">
        <v>111274100</v>
      </c>
      <c r="C1013" s="307" t="s">
        <v>335</v>
      </c>
      <c r="D1013" s="294" t="s">
        <v>80</v>
      </c>
      <c r="E1013" s="294" t="s">
        <v>14</v>
      </c>
      <c r="F1013" s="295">
        <v>1</v>
      </c>
      <c r="G1013" s="296" t="s">
        <v>7</v>
      </c>
      <c r="H1013" s="293">
        <v>5.8</v>
      </c>
      <c r="I1013" s="293">
        <f t="shared" si="152"/>
        <v>22.872876632249742</v>
      </c>
      <c r="J1013" s="293">
        <v>132.66268446704851</v>
      </c>
      <c r="K1013" s="275">
        <f t="shared" si="155"/>
        <v>132.66268446704851</v>
      </c>
      <c r="L1013" s="275">
        <f t="shared" si="156"/>
        <v>132.66268446704851</v>
      </c>
      <c r="N1013" s="334">
        <v>127.56027352600817</v>
      </c>
      <c r="O1013" s="332">
        <f t="shared" si="151"/>
        <v>132.66268446704851</v>
      </c>
      <c r="P1013" s="360"/>
      <c r="Q1013" s="360"/>
      <c r="R1013" s="353"/>
      <c r="U1013" s="353"/>
      <c r="V1013" s="359"/>
    </row>
    <row r="1014" spans="2:22" s="8" customFormat="1" ht="16.2" customHeight="1">
      <c r="B1014" s="295">
        <v>111273110</v>
      </c>
      <c r="C1014" s="307" t="s">
        <v>335</v>
      </c>
      <c r="D1014" s="294" t="s">
        <v>17</v>
      </c>
      <c r="E1014" s="294" t="s">
        <v>13</v>
      </c>
      <c r="F1014" s="295">
        <v>1</v>
      </c>
      <c r="G1014" s="296" t="s">
        <v>7</v>
      </c>
      <c r="H1014" s="293">
        <v>5.8</v>
      </c>
      <c r="I1014" s="293">
        <f t="shared" si="152"/>
        <v>22.946988676694467</v>
      </c>
      <c r="J1014" s="293">
        <v>133.09253432482791</v>
      </c>
      <c r="K1014" s="275">
        <f t="shared" si="155"/>
        <v>133.09253432482791</v>
      </c>
      <c r="L1014" s="275">
        <f t="shared" si="156"/>
        <v>133.09253432482791</v>
      </c>
      <c r="N1014" s="334">
        <v>127.97359069694991</v>
      </c>
      <c r="O1014" s="332">
        <f t="shared" si="151"/>
        <v>133.09253432482791</v>
      </c>
      <c r="P1014" s="360"/>
      <c r="Q1014" s="360"/>
      <c r="R1014" s="353"/>
      <c r="U1014" s="353"/>
      <c r="V1014" s="359"/>
    </row>
    <row r="1015" spans="2:22" s="8" customFormat="1" ht="16.2" customHeight="1">
      <c r="B1015" s="295">
        <v>111272140</v>
      </c>
      <c r="C1015" s="307" t="s">
        <v>335</v>
      </c>
      <c r="D1015" s="294" t="s">
        <v>1</v>
      </c>
      <c r="E1015" s="294" t="s">
        <v>0</v>
      </c>
      <c r="F1015" s="295">
        <v>1</v>
      </c>
      <c r="G1015" s="296" t="s">
        <v>7</v>
      </c>
      <c r="H1015" s="293">
        <v>5.8</v>
      </c>
      <c r="I1015" s="293">
        <f t="shared" si="152"/>
        <v>25.778230452492231</v>
      </c>
      <c r="J1015" s="293">
        <v>149.51373662445494</v>
      </c>
      <c r="K1015" s="275">
        <f t="shared" si="155"/>
        <v>149.51373662445494</v>
      </c>
      <c r="L1015" s="275">
        <f t="shared" si="156"/>
        <v>149.51373662445494</v>
      </c>
      <c r="N1015" s="334">
        <v>143.76320829274513</v>
      </c>
      <c r="O1015" s="332">
        <f t="shared" si="151"/>
        <v>149.51373662445494</v>
      </c>
      <c r="P1015" s="360"/>
      <c r="Q1015" s="360"/>
      <c r="R1015" s="353"/>
      <c r="U1015" s="353"/>
      <c r="V1015" s="359"/>
    </row>
    <row r="1016" spans="2:22" s="8" customFormat="1" ht="16.2" customHeight="1">
      <c r="B1016" s="295">
        <v>111274270</v>
      </c>
      <c r="C1016" s="307" t="s">
        <v>335</v>
      </c>
      <c r="D1016" s="294" t="s">
        <v>80</v>
      </c>
      <c r="E1016" s="294" t="s">
        <v>83</v>
      </c>
      <c r="F1016" s="295">
        <v>1</v>
      </c>
      <c r="G1016" s="296" t="s">
        <v>7</v>
      </c>
      <c r="H1016" s="293">
        <v>5.8</v>
      </c>
      <c r="I1016" s="293">
        <f t="shared" si="152"/>
        <v>25.254393703600432</v>
      </c>
      <c r="J1016" s="293">
        <v>146.4754834808825</v>
      </c>
      <c r="K1016" s="275">
        <f t="shared" si="155"/>
        <v>146.4754834808825</v>
      </c>
      <c r="L1016" s="275">
        <f t="shared" si="156"/>
        <v>146.4754834808825</v>
      </c>
      <c r="N1016" s="334">
        <v>140.8418110393101</v>
      </c>
      <c r="O1016" s="332">
        <f t="shared" si="151"/>
        <v>146.4754834808825</v>
      </c>
      <c r="P1016" s="360"/>
      <c r="Q1016" s="360"/>
      <c r="R1016" s="353"/>
      <c r="U1016" s="353"/>
      <c r="V1016" s="359"/>
    </row>
    <row r="1017" spans="2:22" s="8" customFormat="1" ht="16.2" customHeight="1">
      <c r="B1017" s="295">
        <v>111271370</v>
      </c>
      <c r="C1017" s="307" t="s">
        <v>335</v>
      </c>
      <c r="D1017" s="294" t="s">
        <v>1</v>
      </c>
      <c r="E1017" s="294" t="s">
        <v>361</v>
      </c>
      <c r="F1017" s="295">
        <v>1</v>
      </c>
      <c r="G1017" s="296" t="s">
        <v>7</v>
      </c>
      <c r="H1017" s="293">
        <v>5.8</v>
      </c>
      <c r="I1017" s="293">
        <f t="shared" si="152"/>
        <v>30.395997312634066</v>
      </c>
      <c r="J1017" s="293">
        <v>176.29678441327758</v>
      </c>
      <c r="K1017" s="275">
        <f t="shared" si="155"/>
        <v>176.29678441327758</v>
      </c>
      <c r="L1017" s="275">
        <f t="shared" si="156"/>
        <v>176.29678441327758</v>
      </c>
      <c r="N1017" s="334">
        <v>169.51613885892075</v>
      </c>
      <c r="O1017" s="332">
        <f t="shared" si="151"/>
        <v>176.29678441327758</v>
      </c>
      <c r="P1017" s="360"/>
      <c r="Q1017" s="360"/>
      <c r="R1017" s="353"/>
      <c r="U1017" s="353"/>
      <c r="V1017" s="359"/>
    </row>
    <row r="1018" spans="2:22" s="8" customFormat="1" ht="16.2" customHeight="1">
      <c r="B1018" s="295">
        <v>111274360</v>
      </c>
      <c r="C1018" s="307" t="s">
        <v>335</v>
      </c>
      <c r="D1018" s="294" t="s">
        <v>91</v>
      </c>
      <c r="E1018" s="294" t="s">
        <v>2574</v>
      </c>
      <c r="F1018" s="295">
        <v>1</v>
      </c>
      <c r="G1018" s="296" t="s">
        <v>7</v>
      </c>
      <c r="H1018" s="293">
        <v>5.8</v>
      </c>
      <c r="I1018" s="293">
        <f t="shared" si="152"/>
        <v>13.991781208748762</v>
      </c>
      <c r="J1018" s="293">
        <v>81.152331010742813</v>
      </c>
      <c r="K1018" s="275">
        <f t="shared" si="155"/>
        <v>81.152331010742813</v>
      </c>
      <c r="L1018" s="275">
        <f t="shared" si="156"/>
        <v>81.152331010742813</v>
      </c>
      <c r="N1018" s="334">
        <v>78.031087510329627</v>
      </c>
      <c r="O1018" s="332">
        <f t="shared" si="151"/>
        <v>81.152331010742813</v>
      </c>
      <c r="P1018" s="360"/>
      <c r="Q1018" s="360"/>
      <c r="R1018" s="353"/>
      <c r="U1018" s="353"/>
      <c r="V1018" s="359"/>
    </row>
    <row r="1019" spans="2:22" s="8" customFormat="1" ht="16.2" customHeight="1">
      <c r="B1019" s="295">
        <v>111274390</v>
      </c>
      <c r="C1019" s="307" t="s">
        <v>335</v>
      </c>
      <c r="D1019" s="294" t="s">
        <v>91</v>
      </c>
      <c r="E1019" s="294" t="s">
        <v>2503</v>
      </c>
      <c r="F1019" s="295">
        <v>1</v>
      </c>
      <c r="G1019" s="296" t="s">
        <v>7</v>
      </c>
      <c r="H1019" s="293">
        <v>5.8</v>
      </c>
      <c r="I1019" s="293">
        <f t="shared" si="152"/>
        <v>33.305178471759277</v>
      </c>
      <c r="J1019" s="293">
        <v>193.17003513620381</v>
      </c>
      <c r="K1019" s="275">
        <f t="shared" si="155"/>
        <v>193.17003513620381</v>
      </c>
      <c r="L1019" s="275">
        <f t="shared" si="156"/>
        <v>193.17003513620381</v>
      </c>
      <c r="N1019" s="334">
        <v>185.74041840019595</v>
      </c>
      <c r="O1019" s="332">
        <f t="shared" si="151"/>
        <v>193.17003513620381</v>
      </c>
      <c r="P1019" s="360"/>
      <c r="Q1019" s="360"/>
      <c r="R1019" s="353"/>
      <c r="U1019" s="353"/>
      <c r="V1019" s="359"/>
    </row>
    <row r="1020" spans="2:22" s="8" customFormat="1" ht="16.2" customHeight="1">
      <c r="B1020" s="289">
        <v>111272240</v>
      </c>
      <c r="C1020" s="307" t="s">
        <v>335</v>
      </c>
      <c r="D1020" s="294" t="s">
        <v>1</v>
      </c>
      <c r="E1020" s="294" t="s">
        <v>2506</v>
      </c>
      <c r="F1020" s="295">
        <v>1</v>
      </c>
      <c r="G1020" s="296" t="s">
        <v>7</v>
      </c>
      <c r="H1020" s="293">
        <v>5.8</v>
      </c>
      <c r="I1020" s="293">
        <f t="shared" si="152"/>
        <v>28.905256371389456</v>
      </c>
      <c r="J1020" s="293">
        <v>167.65048695405883</v>
      </c>
      <c r="K1020" s="275">
        <f t="shared" si="155"/>
        <v>167.65048695405883</v>
      </c>
      <c r="L1020" s="275">
        <f t="shared" si="156"/>
        <v>167.65048695405883</v>
      </c>
      <c r="N1020" s="334">
        <v>161.20239130197965</v>
      </c>
      <c r="O1020" s="332">
        <f t="shared" si="151"/>
        <v>167.65048695405883</v>
      </c>
      <c r="P1020" s="360"/>
      <c r="Q1020" s="360"/>
      <c r="R1020" s="353"/>
      <c r="U1020" s="353"/>
      <c r="V1020" s="359"/>
    </row>
    <row r="1021" spans="2:22" s="8" customFormat="1" ht="16.2" customHeight="1">
      <c r="B1021" s="289">
        <v>111274180</v>
      </c>
      <c r="C1021" s="307" t="s">
        <v>335</v>
      </c>
      <c r="D1021" s="294" t="s">
        <v>80</v>
      </c>
      <c r="E1021" s="294" t="s">
        <v>287</v>
      </c>
      <c r="F1021" s="295">
        <v>1</v>
      </c>
      <c r="G1021" s="296" t="s">
        <v>7</v>
      </c>
      <c r="H1021" s="293">
        <v>5.8</v>
      </c>
      <c r="I1021" s="293">
        <f t="shared" si="152"/>
        <v>12.558123247203758</v>
      </c>
      <c r="J1021" s="293">
        <v>72.837114833781797</v>
      </c>
      <c r="K1021" s="275">
        <f t="shared" si="155"/>
        <v>72.837114833781797</v>
      </c>
      <c r="L1021" s="275">
        <f t="shared" si="156"/>
        <v>72.837114833781797</v>
      </c>
      <c r="N1021" s="334">
        <v>140.20935687200998</v>
      </c>
      <c r="O1021" s="332">
        <f t="shared" si="151"/>
        <v>145.81773114689037</v>
      </c>
      <c r="P1021" s="360"/>
      <c r="Q1021" s="360"/>
      <c r="R1021" s="353"/>
      <c r="U1021" s="353"/>
      <c r="V1021" s="359"/>
    </row>
    <row r="1022" spans="2:22" s="8" customFormat="1" ht="16.2" customHeight="1">
      <c r="B1022" s="289">
        <v>111275410</v>
      </c>
      <c r="C1022" s="307" t="s">
        <v>335</v>
      </c>
      <c r="D1022" s="294" t="s">
        <v>327</v>
      </c>
      <c r="E1022" s="294" t="s">
        <v>2540</v>
      </c>
      <c r="F1022" s="295">
        <v>1</v>
      </c>
      <c r="G1022" s="296" t="s">
        <v>7</v>
      </c>
      <c r="H1022" s="293">
        <v>5.8</v>
      </c>
      <c r="I1022" s="293">
        <f t="shared" si="152"/>
        <v>16.102287970147973</v>
      </c>
      <c r="J1022" s="293">
        <v>93.393270226858235</v>
      </c>
      <c r="K1022" s="275">
        <f t="shared" si="155"/>
        <v>93.393270226858235</v>
      </c>
      <c r="L1022" s="275">
        <f t="shared" si="156"/>
        <v>93.393270226858235</v>
      </c>
      <c r="N1022" s="334">
        <v>89.801221371979068</v>
      </c>
      <c r="O1022" s="332">
        <f t="shared" si="151"/>
        <v>93.393270226858235</v>
      </c>
      <c r="P1022" s="360"/>
      <c r="Q1022" s="360"/>
      <c r="R1022" s="353"/>
      <c r="U1022" s="353"/>
      <c r="V1022" s="359"/>
    </row>
    <row r="1023" spans="2:22" s="8" customFormat="1" ht="16.2" customHeight="1">
      <c r="B1023" s="289">
        <v>111273520</v>
      </c>
      <c r="C1023" s="307" t="s">
        <v>2689</v>
      </c>
      <c r="D1023" s="294" t="s">
        <v>17</v>
      </c>
      <c r="E1023" s="294" t="s">
        <v>2767</v>
      </c>
      <c r="F1023" s="295">
        <v>1</v>
      </c>
      <c r="G1023" s="296" t="s">
        <v>7</v>
      </c>
      <c r="H1023" s="293">
        <v>5.8</v>
      </c>
      <c r="I1023" s="293">
        <f t="shared" si="152"/>
        <v>12.234875194823331</v>
      </c>
      <c r="J1023" s="293">
        <v>70.962276129975322</v>
      </c>
      <c r="K1023" s="275">
        <f t="shared" si="155"/>
        <v>70.962276129975322</v>
      </c>
      <c r="L1023" s="275">
        <f t="shared" si="156"/>
        <v>70.962276129975322</v>
      </c>
      <c r="N1023" s="334">
        <v>68.23295781728396</v>
      </c>
      <c r="O1023" s="332">
        <f t="shared" si="151"/>
        <v>70.962276129975322</v>
      </c>
      <c r="P1023" s="360"/>
      <c r="Q1023" s="360"/>
      <c r="R1023" s="353"/>
      <c r="U1023" s="353"/>
      <c r="V1023" s="359"/>
    </row>
    <row r="1024" spans="2:22" s="8" customFormat="1" ht="16.2" customHeight="1">
      <c r="B1024" s="294">
        <v>111275050</v>
      </c>
      <c r="C1024" s="307" t="s">
        <v>2998</v>
      </c>
      <c r="D1024" s="294" t="s">
        <v>327</v>
      </c>
      <c r="E1024" s="294" t="s">
        <v>2994</v>
      </c>
      <c r="F1024" s="295">
        <v>1</v>
      </c>
      <c r="G1024" s="296" t="s">
        <v>7</v>
      </c>
      <c r="H1024" s="293">
        <v>5.8</v>
      </c>
      <c r="I1024" s="293">
        <f t="shared" si="152"/>
        <v>13.318634482758622</v>
      </c>
      <c r="J1024" s="293">
        <v>77.248080000000002</v>
      </c>
      <c r="K1024" s="275">
        <f t="shared" si="155"/>
        <v>77.248080000000002</v>
      </c>
      <c r="L1024" s="275">
        <f t="shared" si="156"/>
        <v>77.248080000000002</v>
      </c>
      <c r="N1024" s="334">
        <v>74.277000000000001</v>
      </c>
      <c r="O1024" s="332">
        <f t="shared" si="151"/>
        <v>77.248080000000002</v>
      </c>
      <c r="P1024" s="360"/>
      <c r="Q1024" s="360"/>
      <c r="R1024" s="353"/>
      <c r="U1024" s="353"/>
      <c r="V1024" s="359"/>
    </row>
    <row r="1025" spans="2:22" s="8" customFormat="1" ht="16.2" customHeight="1">
      <c r="B1025" s="289">
        <v>113381000</v>
      </c>
      <c r="C1025" s="307" t="s">
        <v>336</v>
      </c>
      <c r="D1025" s="294" t="s">
        <v>4</v>
      </c>
      <c r="E1025" s="294" t="s">
        <v>4</v>
      </c>
      <c r="F1025" s="295">
        <v>2</v>
      </c>
      <c r="G1025" s="296" t="s">
        <v>7</v>
      </c>
      <c r="H1025" s="293">
        <v>5.8</v>
      </c>
      <c r="I1025" s="293">
        <f t="shared" si="152"/>
        <v>3.119577182057816</v>
      </c>
      <c r="J1025" s="293">
        <v>18.093547655935332</v>
      </c>
      <c r="K1025" s="275">
        <f t="shared" si="155"/>
        <v>18.093547655935332</v>
      </c>
      <c r="L1025" s="275">
        <f t="shared" si="156"/>
        <v>18.093547655935332</v>
      </c>
      <c r="N1025" s="334">
        <v>17.397641976860896</v>
      </c>
      <c r="O1025" s="332">
        <f t="shared" si="151"/>
        <v>18.093547655935332</v>
      </c>
      <c r="P1025" s="360"/>
      <c r="Q1025" s="360"/>
      <c r="R1025" s="353"/>
      <c r="U1025" s="353"/>
      <c r="V1025" s="359"/>
    </row>
    <row r="1026" spans="2:22" s="8" customFormat="1" ht="16.2" customHeight="1">
      <c r="B1026" s="289">
        <v>113382000</v>
      </c>
      <c r="C1026" s="307" t="s">
        <v>336</v>
      </c>
      <c r="D1026" s="294" t="s">
        <v>1</v>
      </c>
      <c r="E1026" s="294" t="s">
        <v>1</v>
      </c>
      <c r="F1026" s="295">
        <v>2</v>
      </c>
      <c r="G1026" s="296" t="s">
        <v>7</v>
      </c>
      <c r="H1026" s="293">
        <v>5.8</v>
      </c>
      <c r="I1026" s="293">
        <f t="shared" si="152"/>
        <v>3.0171137439065272</v>
      </c>
      <c r="J1026" s="293">
        <v>17.499259714657857</v>
      </c>
      <c r="K1026" s="275">
        <f t="shared" si="155"/>
        <v>17.499259714657857</v>
      </c>
      <c r="L1026" s="275">
        <f t="shared" si="156"/>
        <v>17.499259714657857</v>
      </c>
      <c r="N1026" s="334">
        <v>16.826211264094091</v>
      </c>
      <c r="O1026" s="332">
        <f t="shared" ref="O1026:O1089" si="161">N1026*1.04</f>
        <v>17.499259714657857</v>
      </c>
      <c r="P1026" s="360"/>
      <c r="Q1026" s="360"/>
      <c r="R1026" s="353"/>
      <c r="U1026" s="353"/>
      <c r="V1026" s="359"/>
    </row>
    <row r="1027" spans="2:22" s="8" customFormat="1" ht="16.2" customHeight="1">
      <c r="B1027" s="289">
        <v>113384010</v>
      </c>
      <c r="C1027" s="307" t="s">
        <v>336</v>
      </c>
      <c r="D1027" s="294" t="s">
        <v>80</v>
      </c>
      <c r="E1027" s="294" t="s">
        <v>2</v>
      </c>
      <c r="F1027" s="295">
        <v>2</v>
      </c>
      <c r="G1027" s="296" t="s">
        <v>7</v>
      </c>
      <c r="H1027" s="293">
        <v>5.8</v>
      </c>
      <c r="I1027" s="293">
        <f t="shared" si="152"/>
        <v>11.100754350110488</v>
      </c>
      <c r="J1027" s="293">
        <v>64.384375230640828</v>
      </c>
      <c r="K1027" s="275">
        <f t="shared" si="155"/>
        <v>64.384375230640828</v>
      </c>
      <c r="L1027" s="275">
        <f t="shared" si="156"/>
        <v>64.384375230640828</v>
      </c>
      <c r="N1027" s="334">
        <v>61.90805310638541</v>
      </c>
      <c r="O1027" s="332">
        <f t="shared" si="161"/>
        <v>64.384375230640828</v>
      </c>
      <c r="P1027" s="360"/>
      <c r="Q1027" s="360"/>
      <c r="R1027" s="353"/>
      <c r="U1027" s="353"/>
      <c r="V1027" s="359"/>
    </row>
    <row r="1028" spans="2:22" s="8" customFormat="1" ht="16.2" customHeight="1">
      <c r="B1028" s="289">
        <v>113385280</v>
      </c>
      <c r="C1028" s="307" t="s">
        <v>336</v>
      </c>
      <c r="D1028" s="294" t="s">
        <v>327</v>
      </c>
      <c r="E1028" s="294" t="s">
        <v>244</v>
      </c>
      <c r="F1028" s="295">
        <v>2</v>
      </c>
      <c r="G1028" s="296" t="s">
        <v>7</v>
      </c>
      <c r="H1028" s="293">
        <v>5.8</v>
      </c>
      <c r="I1028" s="293">
        <f t="shared" si="152"/>
        <v>14.243730959430307</v>
      </c>
      <c r="J1028" s="293">
        <v>82.613639564695774</v>
      </c>
      <c r="K1028" s="275">
        <f t="shared" si="155"/>
        <v>82.613639564695774</v>
      </c>
      <c r="L1028" s="275">
        <f t="shared" si="156"/>
        <v>82.613639564695774</v>
      </c>
      <c r="N1028" s="334">
        <v>79.436191889130555</v>
      </c>
      <c r="O1028" s="332">
        <f t="shared" si="161"/>
        <v>82.613639564695774</v>
      </c>
      <c r="P1028" s="360"/>
      <c r="Q1028" s="360"/>
      <c r="R1028" s="353"/>
      <c r="U1028" s="353"/>
      <c r="V1028" s="359"/>
    </row>
    <row r="1029" spans="2:22" s="8" customFormat="1" ht="16.2" customHeight="1">
      <c r="B1029" s="343">
        <v>113385070</v>
      </c>
      <c r="C1029" s="344" t="s">
        <v>336</v>
      </c>
      <c r="D1029" s="343" t="s">
        <v>327</v>
      </c>
      <c r="E1029" s="342" t="s">
        <v>2539</v>
      </c>
      <c r="F1029" s="341">
        <v>2</v>
      </c>
      <c r="G1029" s="340" t="s">
        <v>7</v>
      </c>
      <c r="H1029" s="339">
        <v>5.8</v>
      </c>
      <c r="I1029" s="293">
        <f t="shared" si="152"/>
        <v>5.4539386846807476</v>
      </c>
      <c r="J1029" s="355">
        <v>31.632844371148334</v>
      </c>
      <c r="K1029" s="275">
        <f t="shared" ref="K1029" si="162">J1029</f>
        <v>31.632844371148334</v>
      </c>
      <c r="L1029" s="275">
        <f t="shared" ref="L1029" si="163">+J1029-K1029*$B$2</f>
        <v>31.632844371148334</v>
      </c>
      <c r="N1029" s="334"/>
      <c r="O1029" s="332"/>
      <c r="P1029" s="360"/>
      <c r="Q1029" s="360"/>
      <c r="R1029" s="353"/>
      <c r="U1029" s="353"/>
      <c r="V1029" s="359"/>
    </row>
    <row r="1030" spans="2:22" s="8" customFormat="1" ht="16.2" customHeight="1">
      <c r="B1030" s="289">
        <v>113383090</v>
      </c>
      <c r="C1030" s="307" t="s">
        <v>336</v>
      </c>
      <c r="D1030" s="294" t="s">
        <v>17</v>
      </c>
      <c r="E1030" s="294" t="s">
        <v>10</v>
      </c>
      <c r="F1030" s="295">
        <v>2</v>
      </c>
      <c r="G1030" s="296" t="s">
        <v>7</v>
      </c>
      <c r="H1030" s="293">
        <v>5.8</v>
      </c>
      <c r="I1030" s="293">
        <f t="shared" si="152"/>
        <v>12.420682066481488</v>
      </c>
      <c r="J1030" s="293">
        <v>72.039955985592627</v>
      </c>
      <c r="K1030" s="275">
        <f t="shared" si="155"/>
        <v>72.039955985592627</v>
      </c>
      <c r="L1030" s="275">
        <f t="shared" si="156"/>
        <v>72.039955985592627</v>
      </c>
      <c r="N1030" s="334">
        <v>69.26918844768521</v>
      </c>
      <c r="O1030" s="332">
        <f t="shared" si="161"/>
        <v>72.039955985592627</v>
      </c>
      <c r="P1030" s="360"/>
      <c r="Q1030" s="360"/>
      <c r="R1030" s="353"/>
      <c r="U1030" s="353"/>
      <c r="V1030" s="359"/>
    </row>
    <row r="1031" spans="2:22" s="8" customFormat="1" ht="16.2" customHeight="1">
      <c r="B1031" s="295">
        <v>113384100</v>
      </c>
      <c r="C1031" s="307" t="s">
        <v>336</v>
      </c>
      <c r="D1031" s="294" t="s">
        <v>80</v>
      </c>
      <c r="E1031" s="294" t="s">
        <v>14</v>
      </c>
      <c r="F1031" s="295">
        <v>2</v>
      </c>
      <c r="G1031" s="296" t="s">
        <v>7</v>
      </c>
      <c r="H1031" s="293">
        <v>5.8</v>
      </c>
      <c r="I1031" s="293">
        <f t="shared" ref="I1031:I1093" si="164">J1031/H1031</f>
        <v>11.100754350110488</v>
      </c>
      <c r="J1031" s="293">
        <v>64.384375230640828</v>
      </c>
      <c r="K1031" s="275">
        <f t="shared" si="155"/>
        <v>64.384375230640828</v>
      </c>
      <c r="L1031" s="275">
        <f t="shared" si="156"/>
        <v>64.384375230640828</v>
      </c>
      <c r="N1031" s="334">
        <v>61.90805310638541</v>
      </c>
      <c r="O1031" s="332">
        <f t="shared" si="161"/>
        <v>64.384375230640828</v>
      </c>
      <c r="P1031" s="360"/>
      <c r="Q1031" s="360"/>
      <c r="R1031" s="353"/>
      <c r="U1031" s="353"/>
      <c r="V1031" s="359"/>
    </row>
    <row r="1032" spans="2:22" s="8" customFormat="1" ht="16.2" customHeight="1">
      <c r="B1032" s="295">
        <v>113383110</v>
      </c>
      <c r="C1032" s="307" t="s">
        <v>336</v>
      </c>
      <c r="D1032" s="294" t="s">
        <v>17</v>
      </c>
      <c r="E1032" s="294" t="s">
        <v>13</v>
      </c>
      <c r="F1032" s="295">
        <v>2</v>
      </c>
      <c r="G1032" s="296" t="s">
        <v>7</v>
      </c>
      <c r="H1032" s="293">
        <v>5.8</v>
      </c>
      <c r="I1032" s="293">
        <f t="shared" si="164"/>
        <v>11.057159029848878</v>
      </c>
      <c r="J1032" s="293">
        <v>64.131522373123488</v>
      </c>
      <c r="K1032" s="275">
        <f t="shared" si="155"/>
        <v>64.131522373123488</v>
      </c>
      <c r="L1032" s="275">
        <f t="shared" si="156"/>
        <v>64.131522373123488</v>
      </c>
      <c r="N1032" s="334">
        <v>61.664925358772578</v>
      </c>
      <c r="O1032" s="332">
        <f t="shared" si="161"/>
        <v>64.131522373123488</v>
      </c>
      <c r="P1032" s="360"/>
      <c r="Q1032" s="360"/>
      <c r="R1032" s="353"/>
      <c r="U1032" s="353"/>
      <c r="V1032" s="359"/>
    </row>
    <row r="1033" spans="2:22" s="8" customFormat="1" ht="16.2" customHeight="1">
      <c r="B1033" s="295">
        <v>113382140</v>
      </c>
      <c r="C1033" s="307" t="s">
        <v>336</v>
      </c>
      <c r="D1033" s="294" t="s">
        <v>1</v>
      </c>
      <c r="E1033" s="294" t="s">
        <v>0</v>
      </c>
      <c r="F1033" s="295">
        <v>2</v>
      </c>
      <c r="G1033" s="296" t="s">
        <v>7</v>
      </c>
      <c r="H1033" s="293">
        <v>5.8</v>
      </c>
      <c r="I1033" s="293">
        <f t="shared" si="164"/>
        <v>12.493956849808612</v>
      </c>
      <c r="J1033" s="293">
        <v>72.464949728889948</v>
      </c>
      <c r="K1033" s="275">
        <f t="shared" si="155"/>
        <v>72.464949728889948</v>
      </c>
      <c r="L1033" s="275">
        <f t="shared" si="156"/>
        <v>72.464949728889948</v>
      </c>
      <c r="N1033" s="334">
        <v>69.677836277778795</v>
      </c>
      <c r="O1033" s="332">
        <f t="shared" si="161"/>
        <v>72.464949728889948</v>
      </c>
      <c r="P1033" s="360"/>
      <c r="Q1033" s="360"/>
      <c r="R1033" s="353"/>
      <c r="U1033" s="353"/>
      <c r="V1033" s="359"/>
    </row>
    <row r="1034" spans="2:22" s="8" customFormat="1" ht="16.2" customHeight="1">
      <c r="B1034" s="295">
        <v>113384270</v>
      </c>
      <c r="C1034" s="307" t="s">
        <v>336</v>
      </c>
      <c r="D1034" s="294" t="s">
        <v>80</v>
      </c>
      <c r="E1034" s="294" t="s">
        <v>83</v>
      </c>
      <c r="F1034" s="295">
        <v>2</v>
      </c>
      <c r="G1034" s="296" t="s">
        <v>7</v>
      </c>
      <c r="H1034" s="293">
        <v>5.8</v>
      </c>
      <c r="I1034" s="293">
        <f t="shared" si="164"/>
        <v>12.443345858802916</v>
      </c>
      <c r="J1034" s="293">
        <v>72.171405981056907</v>
      </c>
      <c r="K1034" s="275">
        <f t="shared" si="155"/>
        <v>72.171405981056907</v>
      </c>
      <c r="L1034" s="275">
        <f t="shared" si="156"/>
        <v>72.171405981056907</v>
      </c>
      <c r="N1034" s="334">
        <v>69.395582674093177</v>
      </c>
      <c r="O1034" s="332">
        <f t="shared" si="161"/>
        <v>72.171405981056907</v>
      </c>
      <c r="P1034" s="360"/>
      <c r="Q1034" s="360"/>
      <c r="R1034" s="353"/>
      <c r="U1034" s="353"/>
      <c r="V1034" s="359"/>
    </row>
    <row r="1035" spans="2:22" s="8" customFormat="1" ht="16.2" customHeight="1">
      <c r="B1035" s="295">
        <v>113381370</v>
      </c>
      <c r="C1035" s="307" t="s">
        <v>2727</v>
      </c>
      <c r="D1035" s="294" t="s">
        <v>1</v>
      </c>
      <c r="E1035" s="294" t="s">
        <v>361</v>
      </c>
      <c r="F1035" s="295">
        <v>2</v>
      </c>
      <c r="G1035" s="296" t="s">
        <v>7</v>
      </c>
      <c r="H1035" s="293">
        <v>5.8</v>
      </c>
      <c r="I1035" s="293">
        <f t="shared" si="164"/>
        <v>14.680754331721127</v>
      </c>
      <c r="J1035" s="293">
        <v>85.148375123982532</v>
      </c>
      <c r="K1035" s="275">
        <f t="shared" si="155"/>
        <v>85.148375123982532</v>
      </c>
      <c r="L1035" s="275">
        <f t="shared" si="156"/>
        <v>85.148375123982532</v>
      </c>
      <c r="N1035" s="334">
        <v>81.873437619213973</v>
      </c>
      <c r="O1035" s="332">
        <f t="shared" si="161"/>
        <v>85.148375123982532</v>
      </c>
      <c r="P1035" s="360"/>
      <c r="Q1035" s="360"/>
      <c r="R1035" s="353"/>
      <c r="U1035" s="353"/>
      <c r="V1035" s="359"/>
    </row>
    <row r="1036" spans="2:22" s="8" customFormat="1" ht="16.2" customHeight="1">
      <c r="B1036" s="295">
        <v>113384360</v>
      </c>
      <c r="C1036" s="307" t="s">
        <v>336</v>
      </c>
      <c r="D1036" s="294" t="s">
        <v>91</v>
      </c>
      <c r="E1036" s="294" t="s">
        <v>2574</v>
      </c>
      <c r="F1036" s="295">
        <v>2</v>
      </c>
      <c r="G1036" s="296" t="s">
        <v>7</v>
      </c>
      <c r="H1036" s="293">
        <v>5.8</v>
      </c>
      <c r="I1036" s="293">
        <f t="shared" si="164"/>
        <v>5.8024404429042704</v>
      </c>
      <c r="J1036" s="293">
        <v>33.654154568844767</v>
      </c>
      <c r="K1036" s="275">
        <f t="shared" si="155"/>
        <v>33.654154568844767</v>
      </c>
      <c r="L1036" s="275">
        <f t="shared" si="156"/>
        <v>33.654154568844767</v>
      </c>
      <c r="N1036" s="334">
        <v>32.359764008504584</v>
      </c>
      <c r="O1036" s="332">
        <f t="shared" si="161"/>
        <v>33.654154568844767</v>
      </c>
      <c r="P1036" s="360"/>
      <c r="Q1036" s="360"/>
      <c r="R1036" s="353"/>
      <c r="U1036" s="353"/>
      <c r="V1036" s="359"/>
    </row>
    <row r="1037" spans="2:22" s="8" customFormat="1" ht="16.2" customHeight="1">
      <c r="B1037" s="295">
        <v>113384390</v>
      </c>
      <c r="C1037" s="307" t="s">
        <v>336</v>
      </c>
      <c r="D1037" s="294" t="s">
        <v>91</v>
      </c>
      <c r="E1037" s="294" t="s">
        <v>2503</v>
      </c>
      <c r="F1037" s="295">
        <v>2</v>
      </c>
      <c r="G1037" s="296" t="s">
        <v>7</v>
      </c>
      <c r="H1037" s="293">
        <v>5.8</v>
      </c>
      <c r="I1037" s="293">
        <f t="shared" si="164"/>
        <v>16.69194713692665</v>
      </c>
      <c r="J1037" s="293">
        <v>96.813293394174579</v>
      </c>
      <c r="K1037" s="275">
        <f t="shared" si="155"/>
        <v>96.813293394174579</v>
      </c>
      <c r="L1037" s="275">
        <f t="shared" si="156"/>
        <v>96.813293394174579</v>
      </c>
      <c r="N1037" s="334">
        <v>93.089705186706325</v>
      </c>
      <c r="O1037" s="332">
        <f t="shared" si="161"/>
        <v>96.813293394174579</v>
      </c>
      <c r="P1037" s="360"/>
      <c r="Q1037" s="360"/>
      <c r="R1037" s="353"/>
      <c r="U1037" s="353"/>
      <c r="V1037" s="359"/>
    </row>
    <row r="1038" spans="2:22" s="8" customFormat="1" ht="16.2" customHeight="1">
      <c r="B1038" s="295">
        <v>113382240</v>
      </c>
      <c r="C1038" s="307" t="s">
        <v>336</v>
      </c>
      <c r="D1038" s="294" t="s">
        <v>1</v>
      </c>
      <c r="E1038" s="294" t="s">
        <v>2506</v>
      </c>
      <c r="F1038" s="295">
        <v>2</v>
      </c>
      <c r="G1038" s="296" t="s">
        <v>7</v>
      </c>
      <c r="H1038" s="293">
        <v>5.8</v>
      </c>
      <c r="I1038" s="293">
        <f t="shared" si="164"/>
        <v>14.219782981780908</v>
      </c>
      <c r="J1038" s="293">
        <v>82.474741294329263</v>
      </c>
      <c r="K1038" s="275">
        <f t="shared" si="155"/>
        <v>82.474741294329263</v>
      </c>
      <c r="L1038" s="275">
        <f t="shared" si="156"/>
        <v>82.474741294329263</v>
      </c>
      <c r="N1038" s="334">
        <v>79.302635859931982</v>
      </c>
      <c r="O1038" s="332">
        <f t="shared" si="161"/>
        <v>82.474741294329263</v>
      </c>
      <c r="P1038" s="360"/>
      <c r="Q1038" s="360"/>
      <c r="R1038" s="353"/>
      <c r="U1038" s="353"/>
      <c r="V1038" s="359"/>
    </row>
    <row r="1039" spans="2:22" s="8" customFormat="1" ht="16.2" customHeight="1">
      <c r="B1039" s="289">
        <v>113384180</v>
      </c>
      <c r="C1039" s="307" t="s">
        <v>336</v>
      </c>
      <c r="D1039" s="294" t="s">
        <v>80</v>
      </c>
      <c r="E1039" s="294" t="s">
        <v>287</v>
      </c>
      <c r="F1039" s="295">
        <v>2</v>
      </c>
      <c r="G1039" s="296" t="s">
        <v>7</v>
      </c>
      <c r="H1039" s="293">
        <v>5.8</v>
      </c>
      <c r="I1039" s="293">
        <f t="shared" si="164"/>
        <v>5.3307543346632391</v>
      </c>
      <c r="J1039" s="293">
        <v>30.918375141046784</v>
      </c>
      <c r="K1039" s="275">
        <f t="shared" si="155"/>
        <v>30.918375141046784</v>
      </c>
      <c r="L1039" s="275">
        <f t="shared" si="156"/>
        <v>30.918375141046784</v>
      </c>
      <c r="N1039" s="334">
        <v>69.039102652096645</v>
      </c>
      <c r="O1039" s="332">
        <f t="shared" si="161"/>
        <v>71.800666758180512</v>
      </c>
      <c r="P1039" s="360"/>
      <c r="Q1039" s="360"/>
      <c r="R1039" s="353"/>
      <c r="U1039" s="353"/>
      <c r="V1039" s="359"/>
    </row>
    <row r="1040" spans="2:22" s="8" customFormat="1" ht="16.2" customHeight="1">
      <c r="B1040" s="289">
        <v>113385410</v>
      </c>
      <c r="C1040" s="307" t="s">
        <v>336</v>
      </c>
      <c r="D1040" s="294" t="s">
        <v>327</v>
      </c>
      <c r="E1040" s="294" t="s">
        <v>2540</v>
      </c>
      <c r="F1040" s="295">
        <v>2</v>
      </c>
      <c r="G1040" s="296" t="s">
        <v>7</v>
      </c>
      <c r="H1040" s="293">
        <v>5.8</v>
      </c>
      <c r="I1040" s="293">
        <f t="shared" si="164"/>
        <v>7.4970527501356896</v>
      </c>
      <c r="J1040" s="293">
        <v>43.482905950787</v>
      </c>
      <c r="K1040" s="275">
        <f t="shared" si="155"/>
        <v>43.482905950787</v>
      </c>
      <c r="L1040" s="275">
        <f t="shared" si="156"/>
        <v>43.482905950787</v>
      </c>
      <c r="N1040" s="334">
        <v>41.810486491141347</v>
      </c>
      <c r="O1040" s="332">
        <f t="shared" si="161"/>
        <v>43.482905950787</v>
      </c>
      <c r="P1040" s="360"/>
      <c r="Q1040" s="360"/>
      <c r="R1040" s="353"/>
      <c r="U1040" s="353"/>
      <c r="V1040" s="359"/>
    </row>
    <row r="1041" spans="2:22" s="8" customFormat="1" ht="16.2" customHeight="1">
      <c r="B1041" s="289">
        <v>113383520</v>
      </c>
      <c r="C1041" s="307" t="s">
        <v>2690</v>
      </c>
      <c r="D1041" s="294" t="s">
        <v>17</v>
      </c>
      <c r="E1041" s="294" t="s">
        <v>2767</v>
      </c>
      <c r="F1041" s="295">
        <v>2</v>
      </c>
      <c r="G1041" s="296" t="s">
        <v>7</v>
      </c>
      <c r="H1041" s="293">
        <v>5.8</v>
      </c>
      <c r="I1041" s="293">
        <f t="shared" si="164"/>
        <v>5.1465933656875258</v>
      </c>
      <c r="J1041" s="293">
        <v>29.850241520987648</v>
      </c>
      <c r="K1041" s="275">
        <f t="shared" si="155"/>
        <v>29.850241520987648</v>
      </c>
      <c r="L1041" s="275">
        <f t="shared" si="156"/>
        <v>29.850241520987648</v>
      </c>
      <c r="N1041" s="334">
        <v>28.70215530864197</v>
      </c>
      <c r="O1041" s="332">
        <f t="shared" si="161"/>
        <v>29.850241520987648</v>
      </c>
      <c r="P1041" s="360"/>
      <c r="Q1041" s="360"/>
      <c r="R1041" s="353"/>
      <c r="U1041" s="353"/>
      <c r="V1041" s="359"/>
    </row>
    <row r="1042" spans="2:22" s="8" customFormat="1" ht="16.2" customHeight="1">
      <c r="B1042" s="297">
        <v>113385050</v>
      </c>
      <c r="C1042" s="308" t="s">
        <v>3001</v>
      </c>
      <c r="D1042" s="294" t="s">
        <v>327</v>
      </c>
      <c r="E1042" s="294" t="s">
        <v>2994</v>
      </c>
      <c r="F1042" s="295">
        <v>3</v>
      </c>
      <c r="G1042" s="296" t="s">
        <v>7</v>
      </c>
      <c r="H1042" s="293">
        <v>5.8</v>
      </c>
      <c r="I1042" s="293">
        <f t="shared" si="164"/>
        <v>5.8497310344827591</v>
      </c>
      <c r="J1042" s="293">
        <v>33.928440000000002</v>
      </c>
      <c r="K1042" s="275">
        <f t="shared" si="155"/>
        <v>33.928440000000002</v>
      </c>
      <c r="L1042" s="275">
        <f t="shared" si="156"/>
        <v>33.928440000000002</v>
      </c>
      <c r="N1042" s="334">
        <v>32.6235</v>
      </c>
      <c r="O1042" s="332">
        <f t="shared" si="161"/>
        <v>33.928440000000002</v>
      </c>
      <c r="P1042" s="360"/>
      <c r="Q1042" s="360"/>
      <c r="R1042" s="353"/>
      <c r="U1042" s="353"/>
      <c r="V1042" s="359"/>
    </row>
    <row r="1043" spans="2:22" s="8" customFormat="1" ht="16.2" customHeight="1">
      <c r="B1043" s="289">
        <v>113401000</v>
      </c>
      <c r="C1043" s="307" t="s">
        <v>337</v>
      </c>
      <c r="D1043" s="294" t="s">
        <v>4</v>
      </c>
      <c r="E1043" s="294" t="s">
        <v>4</v>
      </c>
      <c r="F1043" s="295">
        <v>10</v>
      </c>
      <c r="G1043" s="296" t="s">
        <v>7</v>
      </c>
      <c r="H1043" s="293">
        <v>5.8</v>
      </c>
      <c r="I1043" s="293">
        <f t="shared" si="164"/>
        <v>1.4439867171419469</v>
      </c>
      <c r="J1043" s="293">
        <v>8.3751229594232921</v>
      </c>
      <c r="K1043" s="275">
        <f t="shared" si="155"/>
        <v>8.3751229594232921</v>
      </c>
      <c r="L1043" s="275">
        <f t="shared" si="156"/>
        <v>8.3751229594232921</v>
      </c>
      <c r="N1043" s="334">
        <v>8.0530028455993197</v>
      </c>
      <c r="O1043" s="332">
        <f t="shared" si="161"/>
        <v>8.3751229594232921</v>
      </c>
      <c r="P1043" s="360"/>
      <c r="Q1043" s="360"/>
      <c r="R1043" s="353"/>
      <c r="U1043" s="353"/>
      <c r="V1043" s="359"/>
    </row>
    <row r="1044" spans="2:22" s="8" customFormat="1" ht="16.2" customHeight="1">
      <c r="B1044" s="289">
        <v>113402000</v>
      </c>
      <c r="C1044" s="307" t="s">
        <v>337</v>
      </c>
      <c r="D1044" s="294" t="s">
        <v>1</v>
      </c>
      <c r="E1044" s="294" t="s">
        <v>1</v>
      </c>
      <c r="F1044" s="295">
        <v>10</v>
      </c>
      <c r="G1044" s="296" t="s">
        <v>7</v>
      </c>
      <c r="H1044" s="293">
        <v>5.8</v>
      </c>
      <c r="I1044" s="293">
        <f t="shared" si="164"/>
        <v>1.3966670284606388</v>
      </c>
      <c r="J1044" s="293">
        <v>8.1006687650717044</v>
      </c>
      <c r="K1044" s="275">
        <f t="shared" si="155"/>
        <v>8.1006687650717044</v>
      </c>
      <c r="L1044" s="275">
        <f t="shared" si="156"/>
        <v>8.1006687650717044</v>
      </c>
      <c r="N1044" s="334">
        <v>7.7891045817997151</v>
      </c>
      <c r="O1044" s="332">
        <f t="shared" si="161"/>
        <v>8.1006687650717044</v>
      </c>
      <c r="P1044" s="360"/>
      <c r="Q1044" s="360"/>
      <c r="R1044" s="353"/>
      <c r="U1044" s="353"/>
      <c r="V1044" s="359"/>
    </row>
    <row r="1045" spans="2:22" s="8" customFormat="1" ht="16.2" customHeight="1">
      <c r="B1045" s="289">
        <v>113400010</v>
      </c>
      <c r="C1045" s="307" t="s">
        <v>337</v>
      </c>
      <c r="D1045" s="294" t="s">
        <v>92</v>
      </c>
      <c r="E1045" s="294" t="s">
        <v>2</v>
      </c>
      <c r="F1045" s="295">
        <v>10</v>
      </c>
      <c r="G1045" s="296" t="s">
        <v>7</v>
      </c>
      <c r="H1045" s="293">
        <v>5.8</v>
      </c>
      <c r="I1045" s="293">
        <f t="shared" si="164"/>
        <v>7.3815249814078969</v>
      </c>
      <c r="J1045" s="293">
        <v>42.812844892165799</v>
      </c>
      <c r="K1045" s="275">
        <f t="shared" si="155"/>
        <v>42.812844892165799</v>
      </c>
      <c r="L1045" s="275">
        <f t="shared" si="156"/>
        <v>42.812844892165799</v>
      </c>
      <c r="N1045" s="334">
        <v>41.166197011697882</v>
      </c>
      <c r="O1045" s="332">
        <f t="shared" si="161"/>
        <v>42.812844892165799</v>
      </c>
      <c r="P1045" s="360"/>
      <c r="Q1045" s="360"/>
      <c r="R1045" s="353"/>
      <c r="U1045" s="353"/>
      <c r="V1045" s="359"/>
    </row>
    <row r="1046" spans="2:22" s="8" customFormat="1" ht="16.2" customHeight="1">
      <c r="B1046" s="289">
        <v>113400280</v>
      </c>
      <c r="C1046" s="307" t="s">
        <v>337</v>
      </c>
      <c r="D1046" s="294" t="s">
        <v>92</v>
      </c>
      <c r="E1046" s="294" t="s">
        <v>244</v>
      </c>
      <c r="F1046" s="295">
        <v>10</v>
      </c>
      <c r="G1046" s="296" t="s">
        <v>7</v>
      </c>
      <c r="H1046" s="293">
        <v>5.8</v>
      </c>
      <c r="I1046" s="293">
        <f t="shared" si="164"/>
        <v>9.6902038000555386</v>
      </c>
      <c r="J1046" s="293">
        <v>56.203182040322126</v>
      </c>
      <c r="K1046" s="275">
        <f t="shared" si="155"/>
        <v>56.203182040322126</v>
      </c>
      <c r="L1046" s="275">
        <f t="shared" si="156"/>
        <v>56.203182040322126</v>
      </c>
      <c r="N1046" s="334">
        <v>54.041521192617424</v>
      </c>
      <c r="O1046" s="332">
        <f t="shared" si="161"/>
        <v>56.203182040322126</v>
      </c>
      <c r="P1046" s="360"/>
      <c r="Q1046" s="360"/>
      <c r="R1046" s="353"/>
      <c r="U1046" s="353"/>
      <c r="V1046" s="359"/>
    </row>
    <row r="1047" spans="2:22" s="8" customFormat="1" ht="16.2" customHeight="1">
      <c r="B1047" s="343">
        <v>113400070</v>
      </c>
      <c r="C1047" s="344" t="s">
        <v>337</v>
      </c>
      <c r="D1047" s="343" t="s">
        <v>92</v>
      </c>
      <c r="E1047" s="342" t="s">
        <v>2539</v>
      </c>
      <c r="F1047" s="341">
        <v>1</v>
      </c>
      <c r="G1047" s="340" t="s">
        <v>7</v>
      </c>
      <c r="H1047" s="339">
        <v>5.8</v>
      </c>
      <c r="I1047" s="293">
        <f t="shared" si="164"/>
        <v>2.8168471965735735</v>
      </c>
      <c r="J1047" s="355">
        <v>16.337713740126727</v>
      </c>
      <c r="K1047" s="275">
        <f t="shared" ref="K1047" si="165">J1047</f>
        <v>16.337713740126727</v>
      </c>
      <c r="L1047" s="275">
        <f t="shared" ref="L1047" si="166">+J1047-K1047*$B$2</f>
        <v>16.337713740126727</v>
      </c>
      <c r="N1047" s="334"/>
      <c r="O1047" s="332"/>
      <c r="P1047" s="360"/>
      <c r="Q1047" s="360"/>
      <c r="R1047" s="353"/>
      <c r="U1047" s="353"/>
      <c r="V1047" s="359"/>
    </row>
    <row r="1048" spans="2:22" s="8" customFormat="1" ht="16.2" customHeight="1">
      <c r="B1048" s="289">
        <v>113400090</v>
      </c>
      <c r="C1048" s="307" t="s">
        <v>337</v>
      </c>
      <c r="D1048" s="294" t="s">
        <v>92</v>
      </c>
      <c r="E1048" s="294" t="s">
        <v>10</v>
      </c>
      <c r="F1048" s="295">
        <v>10</v>
      </c>
      <c r="G1048" s="296" t="s">
        <v>7</v>
      </c>
      <c r="H1048" s="293">
        <v>5.8</v>
      </c>
      <c r="I1048" s="293">
        <f t="shared" si="164"/>
        <v>8.3540759471910331</v>
      </c>
      <c r="J1048" s="293">
        <v>48.453640493707994</v>
      </c>
      <c r="K1048" s="275">
        <f t="shared" si="155"/>
        <v>48.453640493707994</v>
      </c>
      <c r="L1048" s="275">
        <f t="shared" si="156"/>
        <v>48.453640493707994</v>
      </c>
      <c r="N1048" s="334">
        <v>46.590038936257685</v>
      </c>
      <c r="O1048" s="332">
        <f t="shared" si="161"/>
        <v>48.453640493707994</v>
      </c>
      <c r="P1048" s="360"/>
      <c r="Q1048" s="360"/>
      <c r="R1048" s="353"/>
      <c r="U1048" s="353"/>
      <c r="V1048" s="359"/>
    </row>
    <row r="1049" spans="2:22" s="8" customFormat="1" ht="16.2" customHeight="1">
      <c r="B1049" s="295">
        <v>113400100</v>
      </c>
      <c r="C1049" s="307" t="s">
        <v>337</v>
      </c>
      <c r="D1049" s="294" t="s">
        <v>92</v>
      </c>
      <c r="E1049" s="294" t="s">
        <v>14</v>
      </c>
      <c r="F1049" s="295">
        <v>10</v>
      </c>
      <c r="G1049" s="296" t="s">
        <v>7</v>
      </c>
      <c r="H1049" s="293">
        <v>5.8</v>
      </c>
      <c r="I1049" s="293">
        <f t="shared" si="164"/>
        <v>7.3815249814078969</v>
      </c>
      <c r="J1049" s="293">
        <v>42.812844892165799</v>
      </c>
      <c r="K1049" s="275">
        <f t="shared" si="155"/>
        <v>42.812844892165799</v>
      </c>
      <c r="L1049" s="275">
        <f t="shared" si="156"/>
        <v>42.812844892165799</v>
      </c>
      <c r="N1049" s="334">
        <v>41.166197011697882</v>
      </c>
      <c r="O1049" s="332">
        <f t="shared" si="161"/>
        <v>42.812844892165799</v>
      </c>
      <c r="P1049" s="360"/>
      <c r="Q1049" s="360"/>
      <c r="R1049" s="353"/>
      <c r="U1049" s="353"/>
      <c r="V1049" s="359"/>
    </row>
    <row r="1050" spans="2:22" s="8" customFormat="1" ht="16.2" customHeight="1">
      <c r="B1050" s="295">
        <v>113400110</v>
      </c>
      <c r="C1050" s="307" t="s">
        <v>337</v>
      </c>
      <c r="D1050" s="294" t="s">
        <v>92</v>
      </c>
      <c r="E1050" s="294" t="s">
        <v>13</v>
      </c>
      <c r="F1050" s="295">
        <v>10</v>
      </c>
      <c r="G1050" s="296" t="s">
        <v>7</v>
      </c>
      <c r="H1050" s="293">
        <v>5.8</v>
      </c>
      <c r="I1050" s="293">
        <f t="shared" si="164"/>
        <v>7.3868950009897905</v>
      </c>
      <c r="J1050" s="293">
        <v>42.843991005740783</v>
      </c>
      <c r="K1050" s="275">
        <f t="shared" si="155"/>
        <v>42.843991005740783</v>
      </c>
      <c r="L1050" s="275">
        <f t="shared" si="156"/>
        <v>42.843991005740783</v>
      </c>
      <c r="N1050" s="334">
        <v>41.196145197827676</v>
      </c>
      <c r="O1050" s="332">
        <f t="shared" si="161"/>
        <v>42.843991005740783</v>
      </c>
      <c r="P1050" s="360"/>
      <c r="Q1050" s="360"/>
      <c r="R1050" s="353"/>
      <c r="U1050" s="353"/>
      <c r="V1050" s="359"/>
    </row>
    <row r="1051" spans="2:22" s="8" customFormat="1" ht="16.2" customHeight="1">
      <c r="B1051" s="295">
        <v>113400140</v>
      </c>
      <c r="C1051" s="307" t="s">
        <v>337</v>
      </c>
      <c r="D1051" s="294" t="s">
        <v>92</v>
      </c>
      <c r="E1051" s="294" t="s">
        <v>0</v>
      </c>
      <c r="F1051" s="295">
        <v>10</v>
      </c>
      <c r="G1051" s="296" t="s">
        <v>7</v>
      </c>
      <c r="H1051" s="293">
        <v>5.8</v>
      </c>
      <c r="I1051" s="293">
        <f t="shared" si="164"/>
        <v>8.4046291960506903</v>
      </c>
      <c r="J1051" s="293">
        <v>48.746849337093998</v>
      </c>
      <c r="K1051" s="275">
        <f t="shared" si="155"/>
        <v>48.746849337093998</v>
      </c>
      <c r="L1051" s="275">
        <f t="shared" si="156"/>
        <v>48.746849337093998</v>
      </c>
      <c r="N1051" s="334">
        <v>46.871970516436534</v>
      </c>
      <c r="O1051" s="332">
        <f t="shared" si="161"/>
        <v>48.746849337093998</v>
      </c>
      <c r="P1051" s="360"/>
      <c r="Q1051" s="360"/>
      <c r="R1051" s="353"/>
      <c r="U1051" s="353"/>
      <c r="V1051" s="359"/>
    </row>
    <row r="1052" spans="2:22" s="8" customFormat="1" ht="16.2" customHeight="1">
      <c r="B1052" s="295">
        <v>113400270</v>
      </c>
      <c r="C1052" s="307" t="s">
        <v>337</v>
      </c>
      <c r="D1052" s="294" t="s">
        <v>92</v>
      </c>
      <c r="E1052" s="294" t="s">
        <v>83</v>
      </c>
      <c r="F1052" s="295">
        <v>10</v>
      </c>
      <c r="G1052" s="296" t="s">
        <v>7</v>
      </c>
      <c r="H1052" s="293">
        <v>5.8</v>
      </c>
      <c r="I1052" s="293">
        <f t="shared" si="164"/>
        <v>8.3724956917783917</v>
      </c>
      <c r="J1052" s="293">
        <v>48.560475012314669</v>
      </c>
      <c r="K1052" s="275">
        <f t="shared" ref="K1052:K1114" si="167">J1052</f>
        <v>48.560475012314669</v>
      </c>
      <c r="L1052" s="275">
        <f t="shared" ref="L1052:L1114" si="168">+J1052-K1052*$B$2</f>
        <v>48.560475012314669</v>
      </c>
      <c r="N1052" s="334">
        <v>46.692764434917947</v>
      </c>
      <c r="O1052" s="332">
        <f t="shared" si="161"/>
        <v>48.560475012314669</v>
      </c>
      <c r="P1052" s="360"/>
      <c r="Q1052" s="360"/>
      <c r="R1052" s="353"/>
      <c r="U1052" s="353"/>
      <c r="V1052" s="359"/>
    </row>
    <row r="1053" spans="2:22" s="8" customFormat="1" ht="16.2" customHeight="1">
      <c r="B1053" s="295">
        <v>113400370</v>
      </c>
      <c r="C1053" s="307" t="s">
        <v>2728</v>
      </c>
      <c r="D1053" s="294" t="s">
        <v>92</v>
      </c>
      <c r="E1053" s="294" t="s">
        <v>361</v>
      </c>
      <c r="F1053" s="295">
        <v>10</v>
      </c>
      <c r="G1053" s="296" t="s">
        <v>7</v>
      </c>
      <c r="H1053" s="293">
        <v>5.8</v>
      </c>
      <c r="I1053" s="293">
        <f t="shared" si="164"/>
        <v>9.8146176400406624</v>
      </c>
      <c r="J1053" s="293">
        <v>56.924782312235841</v>
      </c>
      <c r="K1053" s="275">
        <f t="shared" si="167"/>
        <v>56.924782312235841</v>
      </c>
      <c r="L1053" s="275">
        <f t="shared" si="168"/>
        <v>56.924782312235841</v>
      </c>
      <c r="N1053" s="334">
        <v>54.735367607919073</v>
      </c>
      <c r="O1053" s="332">
        <f t="shared" si="161"/>
        <v>56.924782312235841</v>
      </c>
      <c r="P1053" s="360"/>
      <c r="Q1053" s="360"/>
      <c r="R1053" s="353"/>
      <c r="U1053" s="353"/>
      <c r="V1053" s="359"/>
    </row>
    <row r="1054" spans="2:22" s="8" customFormat="1" ht="16.2" customHeight="1">
      <c r="B1054" s="295">
        <v>113400360</v>
      </c>
      <c r="C1054" s="307" t="s">
        <v>337</v>
      </c>
      <c r="D1054" s="294" t="s">
        <v>92</v>
      </c>
      <c r="E1054" s="294" t="s">
        <v>2574</v>
      </c>
      <c r="F1054" s="295">
        <v>10</v>
      </c>
      <c r="G1054" s="296" t="s">
        <v>7</v>
      </c>
      <c r="H1054" s="293">
        <v>5.8</v>
      </c>
      <c r="I1054" s="293">
        <f t="shared" si="164"/>
        <v>3.1639311646638113</v>
      </c>
      <c r="J1054" s="293">
        <v>18.350800755050106</v>
      </c>
      <c r="K1054" s="275">
        <f t="shared" si="167"/>
        <v>18.350800755050106</v>
      </c>
      <c r="L1054" s="275">
        <f t="shared" si="168"/>
        <v>18.350800755050106</v>
      </c>
      <c r="N1054" s="334">
        <v>17.645000726009716</v>
      </c>
      <c r="O1054" s="332">
        <f t="shared" si="161"/>
        <v>18.350800755050106</v>
      </c>
      <c r="P1054" s="360"/>
      <c r="Q1054" s="360"/>
      <c r="R1054" s="353"/>
      <c r="U1054" s="353"/>
      <c r="V1054" s="359"/>
    </row>
    <row r="1055" spans="2:22" s="8" customFormat="1" ht="16.2" customHeight="1">
      <c r="B1055" s="295">
        <v>113400390</v>
      </c>
      <c r="C1055" s="307" t="s">
        <v>337</v>
      </c>
      <c r="D1055" s="294" t="s">
        <v>92</v>
      </c>
      <c r="E1055" s="294" t="s">
        <v>2503</v>
      </c>
      <c r="F1055" s="295">
        <v>10</v>
      </c>
      <c r="G1055" s="296" t="s">
        <v>7</v>
      </c>
      <c r="H1055" s="293">
        <v>5.8</v>
      </c>
      <c r="I1055" s="293">
        <f t="shared" si="164"/>
        <v>11.225869849719711</v>
      </c>
      <c r="J1055" s="293">
        <v>65.110045128374324</v>
      </c>
      <c r="K1055" s="275">
        <f t="shared" si="167"/>
        <v>65.110045128374324</v>
      </c>
      <c r="L1055" s="275">
        <f t="shared" si="168"/>
        <v>65.110045128374324</v>
      </c>
      <c r="N1055" s="334">
        <v>62.605812623436854</v>
      </c>
      <c r="O1055" s="332">
        <f t="shared" si="161"/>
        <v>65.110045128374324</v>
      </c>
      <c r="P1055" s="360"/>
      <c r="Q1055" s="360"/>
      <c r="R1055" s="353"/>
      <c r="U1055" s="353"/>
      <c r="V1055" s="359"/>
    </row>
    <row r="1056" spans="2:22" s="8" customFormat="1" ht="16.2" customHeight="1">
      <c r="B1056" s="295">
        <v>113400240</v>
      </c>
      <c r="C1056" s="307" t="s">
        <v>337</v>
      </c>
      <c r="D1056" s="294" t="s">
        <v>92</v>
      </c>
      <c r="E1056" s="294" t="s">
        <v>2506</v>
      </c>
      <c r="F1056" s="295">
        <v>10</v>
      </c>
      <c r="G1056" s="296" t="s">
        <v>7</v>
      </c>
      <c r="H1056" s="293">
        <v>5.8</v>
      </c>
      <c r="I1056" s="293">
        <f t="shared" si="164"/>
        <v>9.6155397406946435</v>
      </c>
      <c r="J1056" s="293">
        <v>55.770130496028933</v>
      </c>
      <c r="K1056" s="275">
        <f t="shared" si="167"/>
        <v>55.770130496028933</v>
      </c>
      <c r="L1056" s="275">
        <f t="shared" si="168"/>
        <v>55.770130496028933</v>
      </c>
      <c r="N1056" s="334">
        <v>53.625125476950899</v>
      </c>
      <c r="O1056" s="332">
        <f t="shared" si="161"/>
        <v>55.770130496028933</v>
      </c>
      <c r="P1056" s="360"/>
      <c r="Q1056" s="360"/>
      <c r="R1056" s="353"/>
      <c r="U1056" s="353"/>
      <c r="V1056" s="359"/>
    </row>
    <row r="1057" spans="2:22" s="8" customFormat="1" ht="16.2" customHeight="1">
      <c r="B1057" s="289">
        <v>113400180</v>
      </c>
      <c r="C1057" s="307" t="s">
        <v>337</v>
      </c>
      <c r="D1057" s="294" t="s">
        <v>92</v>
      </c>
      <c r="E1057" s="294" t="s">
        <v>287</v>
      </c>
      <c r="F1057" s="295">
        <v>10</v>
      </c>
      <c r="G1057" s="296" t="s">
        <v>7</v>
      </c>
      <c r="H1057" s="293">
        <v>5.8</v>
      </c>
      <c r="I1057" s="293">
        <f t="shared" si="164"/>
        <v>2.8225638938190833</v>
      </c>
      <c r="J1057" s="293">
        <v>16.370870584150683</v>
      </c>
      <c r="K1057" s="275">
        <f t="shared" si="167"/>
        <v>16.370870584150683</v>
      </c>
      <c r="L1057" s="275">
        <f t="shared" si="168"/>
        <v>16.370870584150683</v>
      </c>
      <c r="N1057" s="334">
        <v>46.429510218131867</v>
      </c>
      <c r="O1057" s="332">
        <f t="shared" si="161"/>
        <v>48.286690626857144</v>
      </c>
      <c r="P1057" s="360"/>
      <c r="Q1057" s="360"/>
      <c r="R1057" s="353"/>
      <c r="U1057" s="353"/>
      <c r="V1057" s="359"/>
    </row>
    <row r="1058" spans="2:22" s="8" customFormat="1" ht="16.2" customHeight="1">
      <c r="B1058" s="289">
        <v>113400410</v>
      </c>
      <c r="C1058" s="307" t="s">
        <v>337</v>
      </c>
      <c r="D1058" s="294" t="s">
        <v>92</v>
      </c>
      <c r="E1058" s="294" t="s">
        <v>2540</v>
      </c>
      <c r="F1058" s="295">
        <v>1</v>
      </c>
      <c r="G1058" s="296" t="s">
        <v>7</v>
      </c>
      <c r="H1058" s="293">
        <v>5.8</v>
      </c>
      <c r="I1058" s="293">
        <f t="shared" si="164"/>
        <v>6.0064418337276768</v>
      </c>
      <c r="J1058" s="293">
        <v>34.837362635620522</v>
      </c>
      <c r="K1058" s="275">
        <f t="shared" si="167"/>
        <v>34.837362635620522</v>
      </c>
      <c r="L1058" s="275">
        <f t="shared" si="168"/>
        <v>34.837362635620522</v>
      </c>
      <c r="N1058" s="334">
        <v>33.497464072712042</v>
      </c>
      <c r="O1058" s="332">
        <f t="shared" si="161"/>
        <v>34.837362635620522</v>
      </c>
      <c r="P1058" s="360"/>
      <c r="Q1058" s="360"/>
      <c r="R1058" s="353"/>
      <c r="U1058" s="353"/>
      <c r="V1058" s="359"/>
    </row>
    <row r="1059" spans="2:22" s="8" customFormat="1" ht="16.2" customHeight="1">
      <c r="B1059" s="289">
        <v>113400520</v>
      </c>
      <c r="C1059" s="307" t="s">
        <v>2768</v>
      </c>
      <c r="D1059" s="294" t="s">
        <v>92</v>
      </c>
      <c r="E1059" s="294" t="s">
        <v>2767</v>
      </c>
      <c r="F1059" s="295">
        <v>1</v>
      </c>
      <c r="G1059" s="296" t="s">
        <v>7</v>
      </c>
      <c r="H1059" s="293">
        <v>5.8</v>
      </c>
      <c r="I1059" s="293">
        <f t="shared" si="164"/>
        <v>2.9902927956406988</v>
      </c>
      <c r="J1059" s="293">
        <v>17.343698214716053</v>
      </c>
      <c r="K1059" s="275">
        <f t="shared" si="167"/>
        <v>17.343698214716053</v>
      </c>
      <c r="L1059" s="275">
        <f t="shared" si="168"/>
        <v>17.343698214716053</v>
      </c>
      <c r="N1059" s="334">
        <v>16.676632898765433</v>
      </c>
      <c r="O1059" s="332">
        <f t="shared" si="161"/>
        <v>17.343698214716053</v>
      </c>
      <c r="P1059" s="360"/>
      <c r="Q1059" s="360"/>
      <c r="R1059" s="353"/>
      <c r="U1059" s="353"/>
      <c r="V1059" s="359"/>
    </row>
    <row r="1060" spans="2:22" s="8" customFormat="1" ht="16.2" customHeight="1">
      <c r="B1060" s="297">
        <v>113400050</v>
      </c>
      <c r="C1060" s="308" t="s">
        <v>3002</v>
      </c>
      <c r="D1060" s="294" t="s">
        <v>327</v>
      </c>
      <c r="E1060" s="294" t="s">
        <v>2994</v>
      </c>
      <c r="F1060" s="295">
        <v>1</v>
      </c>
      <c r="G1060" s="296" t="s">
        <v>7</v>
      </c>
      <c r="H1060" s="293">
        <v>5.8</v>
      </c>
      <c r="I1060" s="293">
        <f t="shared" si="164"/>
        <v>2.9902927956406904</v>
      </c>
      <c r="J1060" s="293">
        <v>17.343698214716003</v>
      </c>
      <c r="K1060" s="275">
        <f t="shared" si="167"/>
        <v>17.343698214716003</v>
      </c>
      <c r="L1060" s="275">
        <f t="shared" si="168"/>
        <v>17.343698214716003</v>
      </c>
      <c r="N1060" s="334">
        <v>16.676632898765387</v>
      </c>
      <c r="O1060" s="332">
        <f t="shared" si="161"/>
        <v>17.343698214716003</v>
      </c>
      <c r="P1060" s="360"/>
      <c r="Q1060" s="360"/>
      <c r="R1060" s="353"/>
      <c r="U1060" s="353"/>
      <c r="V1060" s="359"/>
    </row>
    <row r="1061" spans="2:22" s="8" customFormat="1" ht="16.2" customHeight="1">
      <c r="B1061" s="289">
        <v>111251000</v>
      </c>
      <c r="C1061" s="307" t="s">
        <v>241</v>
      </c>
      <c r="D1061" s="294" t="s">
        <v>4</v>
      </c>
      <c r="E1061" s="294" t="s">
        <v>4</v>
      </c>
      <c r="F1061" s="295">
        <v>1</v>
      </c>
      <c r="G1061" s="296" t="s">
        <v>7</v>
      </c>
      <c r="H1061" s="293">
        <v>5.8</v>
      </c>
      <c r="I1061" s="293">
        <f t="shared" si="164"/>
        <v>8.1705149460656692</v>
      </c>
      <c r="J1061" s="293">
        <v>47.388986687180882</v>
      </c>
      <c r="K1061" s="275">
        <f t="shared" si="167"/>
        <v>47.388986687180882</v>
      </c>
      <c r="L1061" s="275">
        <f t="shared" si="168"/>
        <v>47.388986687180882</v>
      </c>
      <c r="N1061" s="334">
        <v>45.566333353058539</v>
      </c>
      <c r="O1061" s="332">
        <f t="shared" si="161"/>
        <v>47.388986687180882</v>
      </c>
      <c r="P1061" s="360"/>
      <c r="Q1061" s="360"/>
    </row>
    <row r="1062" spans="2:22" s="8" customFormat="1" ht="16.2" customHeight="1">
      <c r="B1062" s="289">
        <v>111252000</v>
      </c>
      <c r="C1062" s="307" t="s">
        <v>241</v>
      </c>
      <c r="D1062" s="294" t="s">
        <v>1</v>
      </c>
      <c r="E1062" s="294" t="s">
        <v>1</v>
      </c>
      <c r="F1062" s="295">
        <v>1</v>
      </c>
      <c r="G1062" s="296" t="s">
        <v>7</v>
      </c>
      <c r="H1062" s="293">
        <v>5.8</v>
      </c>
      <c r="I1062" s="293">
        <f t="shared" si="164"/>
        <v>8.1705149460656692</v>
      </c>
      <c r="J1062" s="293">
        <v>47.388986687180882</v>
      </c>
      <c r="K1062" s="275">
        <f t="shared" si="167"/>
        <v>47.388986687180882</v>
      </c>
      <c r="L1062" s="275">
        <f t="shared" si="168"/>
        <v>47.388986687180882</v>
      </c>
      <c r="N1062" s="334">
        <v>45.566333353058539</v>
      </c>
      <c r="O1062" s="332">
        <f t="shared" si="161"/>
        <v>47.388986687180882</v>
      </c>
      <c r="P1062" s="360"/>
      <c r="Q1062" s="360"/>
    </row>
    <row r="1063" spans="2:22" s="8" customFormat="1" ht="16.2" customHeight="1">
      <c r="B1063" s="289">
        <v>111254010</v>
      </c>
      <c r="C1063" s="307" t="s">
        <v>241</v>
      </c>
      <c r="D1063" s="294" t="s">
        <v>80</v>
      </c>
      <c r="E1063" s="294" t="s">
        <v>2</v>
      </c>
      <c r="F1063" s="295">
        <v>1</v>
      </c>
      <c r="G1063" s="296" t="s">
        <v>7</v>
      </c>
      <c r="H1063" s="293">
        <v>5.8</v>
      </c>
      <c r="I1063" s="293">
        <f t="shared" si="164"/>
        <v>13.96864943133424</v>
      </c>
      <c r="J1063" s="293">
        <v>81.018166701738593</v>
      </c>
      <c r="K1063" s="275">
        <f t="shared" si="167"/>
        <v>81.018166701738593</v>
      </c>
      <c r="L1063" s="275">
        <f t="shared" si="168"/>
        <v>81.018166701738593</v>
      </c>
      <c r="N1063" s="334">
        <v>77.902083367056335</v>
      </c>
      <c r="O1063" s="332">
        <f t="shared" si="161"/>
        <v>81.018166701738593</v>
      </c>
      <c r="P1063" s="360"/>
      <c r="Q1063" s="360"/>
    </row>
    <row r="1064" spans="2:22" s="8" customFormat="1" ht="16.2" customHeight="1">
      <c r="B1064" s="289">
        <v>111255280</v>
      </c>
      <c r="C1064" s="307" t="s">
        <v>241</v>
      </c>
      <c r="D1064" s="294" t="s">
        <v>327</v>
      </c>
      <c r="E1064" s="294" t="s">
        <v>244</v>
      </c>
      <c r="F1064" s="295">
        <v>1</v>
      </c>
      <c r="G1064" s="296" t="s">
        <v>7</v>
      </c>
      <c r="H1064" s="293">
        <v>5.8</v>
      </c>
      <c r="I1064" s="293">
        <f t="shared" si="164"/>
        <v>16.617728227883298</v>
      </c>
      <c r="J1064" s="293">
        <v>96.382823721723128</v>
      </c>
      <c r="K1064" s="275">
        <f t="shared" si="167"/>
        <v>96.382823721723128</v>
      </c>
      <c r="L1064" s="275">
        <f t="shared" si="168"/>
        <v>96.382823721723128</v>
      </c>
      <c r="N1064" s="334">
        <v>92.675792040118395</v>
      </c>
      <c r="O1064" s="332">
        <f t="shared" si="161"/>
        <v>96.382823721723128</v>
      </c>
      <c r="P1064" s="360"/>
      <c r="Q1064" s="360"/>
    </row>
    <row r="1065" spans="2:22" s="8" customFormat="1" ht="16.2" customHeight="1">
      <c r="B1065" s="343">
        <v>111255070</v>
      </c>
      <c r="C1065" s="344" t="s">
        <v>241</v>
      </c>
      <c r="D1065" s="343" t="s">
        <v>327</v>
      </c>
      <c r="E1065" s="342" t="s">
        <v>2539</v>
      </c>
      <c r="F1065" s="341">
        <v>1</v>
      </c>
      <c r="G1065" s="340" t="s">
        <v>7</v>
      </c>
      <c r="H1065" s="339">
        <v>5.8</v>
      </c>
      <c r="I1065" s="293">
        <f t="shared" si="164"/>
        <v>10.676551664277229</v>
      </c>
      <c r="J1065" s="355">
        <v>61.923999652807922</v>
      </c>
      <c r="K1065" s="275">
        <f t="shared" ref="K1065" si="169">J1065</f>
        <v>61.923999652807922</v>
      </c>
      <c r="L1065" s="275">
        <f t="shared" ref="L1065" si="170">+J1065-K1065*$B$2</f>
        <v>61.923999652807922</v>
      </c>
      <c r="N1065" s="334"/>
      <c r="O1065" s="332"/>
      <c r="P1065" s="360"/>
      <c r="Q1065" s="360"/>
    </row>
    <row r="1066" spans="2:22" s="8" customFormat="1" ht="16.2" customHeight="1">
      <c r="B1066" s="289">
        <v>111253090</v>
      </c>
      <c r="C1066" s="307" t="s">
        <v>241</v>
      </c>
      <c r="D1066" s="294" t="s">
        <v>17</v>
      </c>
      <c r="E1066" s="294" t="s">
        <v>10</v>
      </c>
      <c r="F1066" s="295">
        <v>1</v>
      </c>
      <c r="G1066" s="296" t="s">
        <v>7</v>
      </c>
      <c r="H1066" s="293">
        <v>5.8</v>
      </c>
      <c r="I1066" s="293">
        <f t="shared" si="164"/>
        <v>15.736485064283425</v>
      </c>
      <c r="J1066" s="293">
        <v>91.271613372843859</v>
      </c>
      <c r="K1066" s="275">
        <f t="shared" si="167"/>
        <v>91.271613372843859</v>
      </c>
      <c r="L1066" s="275">
        <f t="shared" si="168"/>
        <v>91.271613372843859</v>
      </c>
      <c r="N1066" s="334">
        <v>87.761166704657555</v>
      </c>
      <c r="O1066" s="332">
        <f t="shared" si="161"/>
        <v>91.271613372843859</v>
      </c>
      <c r="P1066" s="360"/>
      <c r="Q1066" s="360"/>
    </row>
    <row r="1067" spans="2:22" s="8" customFormat="1" ht="16.2" customHeight="1">
      <c r="B1067" s="289">
        <v>111254100</v>
      </c>
      <c r="C1067" s="307" t="s">
        <v>241</v>
      </c>
      <c r="D1067" s="294" t="s">
        <v>80</v>
      </c>
      <c r="E1067" s="294" t="s">
        <v>14</v>
      </c>
      <c r="F1067" s="295">
        <v>1</v>
      </c>
      <c r="G1067" s="296" t="s">
        <v>7</v>
      </c>
      <c r="H1067" s="293">
        <v>5.8</v>
      </c>
      <c r="I1067" s="293">
        <f t="shared" si="164"/>
        <v>13.96864943133424</v>
      </c>
      <c r="J1067" s="293">
        <v>81.018166701738593</v>
      </c>
      <c r="K1067" s="275">
        <f t="shared" si="167"/>
        <v>81.018166701738593</v>
      </c>
      <c r="L1067" s="275">
        <f t="shared" si="168"/>
        <v>81.018166701738593</v>
      </c>
      <c r="N1067" s="334">
        <v>77.902083367056335</v>
      </c>
      <c r="O1067" s="332">
        <f t="shared" si="161"/>
        <v>81.018166701738593</v>
      </c>
      <c r="P1067" s="360"/>
      <c r="Q1067" s="360"/>
    </row>
    <row r="1068" spans="2:22" s="8" customFormat="1" ht="16.2" customHeight="1">
      <c r="B1068" s="295">
        <v>111253110</v>
      </c>
      <c r="C1068" s="307" t="s">
        <v>241</v>
      </c>
      <c r="D1068" s="294" t="s">
        <v>17</v>
      </c>
      <c r="E1068" s="294" t="s">
        <v>13</v>
      </c>
      <c r="F1068" s="295">
        <v>1</v>
      </c>
      <c r="G1068" s="296" t="s">
        <v>7</v>
      </c>
      <c r="H1068" s="293">
        <v>5.8</v>
      </c>
      <c r="I1068" s="293">
        <f t="shared" si="164"/>
        <v>13.96864943133424</v>
      </c>
      <c r="J1068" s="293">
        <v>81.018166701738593</v>
      </c>
      <c r="K1068" s="275">
        <f t="shared" si="167"/>
        <v>81.018166701738593</v>
      </c>
      <c r="L1068" s="275">
        <f t="shared" si="168"/>
        <v>81.018166701738593</v>
      </c>
      <c r="N1068" s="334">
        <v>77.902083367056335</v>
      </c>
      <c r="O1068" s="332">
        <f t="shared" si="161"/>
        <v>81.018166701738593</v>
      </c>
      <c r="P1068" s="360"/>
      <c r="Q1068" s="360"/>
    </row>
    <row r="1069" spans="2:22" s="8" customFormat="1" ht="16.2" customHeight="1">
      <c r="B1069" s="295">
        <v>111252140</v>
      </c>
      <c r="C1069" s="307" t="s">
        <v>241</v>
      </c>
      <c r="D1069" s="294" t="s">
        <v>1</v>
      </c>
      <c r="E1069" s="294" t="s">
        <v>0</v>
      </c>
      <c r="F1069" s="295">
        <v>1</v>
      </c>
      <c r="G1069" s="296" t="s">
        <v>7</v>
      </c>
      <c r="H1069" s="293">
        <v>5.8</v>
      </c>
      <c r="I1069" s="293">
        <f t="shared" si="164"/>
        <v>15.736485064283425</v>
      </c>
      <c r="J1069" s="293">
        <v>91.271613372843859</v>
      </c>
      <c r="K1069" s="275">
        <f t="shared" si="167"/>
        <v>91.271613372843859</v>
      </c>
      <c r="L1069" s="275">
        <f t="shared" si="168"/>
        <v>91.271613372843859</v>
      </c>
      <c r="N1069" s="334">
        <v>87.761166704657555</v>
      </c>
      <c r="O1069" s="332">
        <f t="shared" si="161"/>
        <v>91.271613372843859</v>
      </c>
      <c r="P1069" s="360"/>
      <c r="Q1069" s="360"/>
    </row>
    <row r="1070" spans="2:22" s="8" customFormat="1" ht="16.2" customHeight="1">
      <c r="B1070" s="295">
        <v>111254270</v>
      </c>
      <c r="C1070" s="307" t="s">
        <v>241</v>
      </c>
      <c r="D1070" s="294" t="s">
        <v>80</v>
      </c>
      <c r="E1070" s="294" t="s">
        <v>83</v>
      </c>
      <c r="F1070" s="295">
        <v>1</v>
      </c>
      <c r="G1070" s="296" t="s">
        <v>7</v>
      </c>
      <c r="H1070" s="293">
        <v>5.8</v>
      </c>
      <c r="I1070" s="293">
        <f t="shared" si="164"/>
        <v>15.736485064283425</v>
      </c>
      <c r="J1070" s="293">
        <v>91.271613372843859</v>
      </c>
      <c r="K1070" s="275">
        <f t="shared" si="167"/>
        <v>91.271613372843859</v>
      </c>
      <c r="L1070" s="275">
        <f t="shared" si="168"/>
        <v>91.271613372843859</v>
      </c>
      <c r="N1070" s="334">
        <v>87.761166704657555</v>
      </c>
      <c r="O1070" s="332">
        <f t="shared" si="161"/>
        <v>91.271613372843859</v>
      </c>
      <c r="P1070" s="360"/>
      <c r="Q1070" s="360"/>
    </row>
    <row r="1071" spans="2:22" s="8" customFormat="1" ht="16.2" customHeight="1">
      <c r="B1071" s="295">
        <v>111251370</v>
      </c>
      <c r="C1071" s="307" t="s">
        <v>241</v>
      </c>
      <c r="D1071" s="294" t="s">
        <v>1</v>
      </c>
      <c r="E1071" s="294" t="s">
        <v>361</v>
      </c>
      <c r="F1071" s="295">
        <v>1</v>
      </c>
      <c r="G1071" s="296" t="s">
        <v>7</v>
      </c>
      <c r="H1071" s="293">
        <v>5.8</v>
      </c>
      <c r="I1071" s="293">
        <f t="shared" si="164"/>
        <v>13.200805187087633</v>
      </c>
      <c r="J1071" s="293">
        <v>76.564670085108276</v>
      </c>
      <c r="K1071" s="275">
        <f t="shared" si="167"/>
        <v>76.564670085108276</v>
      </c>
      <c r="L1071" s="275">
        <f t="shared" si="168"/>
        <v>76.564670085108276</v>
      </c>
      <c r="N1071" s="334">
        <v>73.619875081834877</v>
      </c>
      <c r="O1071" s="332">
        <f t="shared" si="161"/>
        <v>76.564670085108276</v>
      </c>
      <c r="P1071" s="360"/>
      <c r="Q1071" s="360"/>
    </row>
    <row r="1072" spans="2:22" s="8" customFormat="1" ht="16.2" customHeight="1">
      <c r="B1072" s="295">
        <v>111254360</v>
      </c>
      <c r="C1072" s="307" t="s">
        <v>241</v>
      </c>
      <c r="D1072" s="294" t="s">
        <v>91</v>
      </c>
      <c r="E1072" s="294" t="s">
        <v>2574</v>
      </c>
      <c r="F1072" s="295">
        <v>1</v>
      </c>
      <c r="G1072" s="296" t="s">
        <v>7</v>
      </c>
      <c r="H1072" s="293">
        <v>5.8</v>
      </c>
      <c r="I1072" s="293">
        <f t="shared" si="164"/>
        <v>12.450825286640944</v>
      </c>
      <c r="J1072" s="293">
        <v>72.214786662517469</v>
      </c>
      <c r="K1072" s="275">
        <f t="shared" si="167"/>
        <v>72.214786662517469</v>
      </c>
      <c r="L1072" s="275">
        <f t="shared" si="168"/>
        <v>72.214786662517469</v>
      </c>
      <c r="N1072" s="334">
        <v>69.43729486780525</v>
      </c>
      <c r="O1072" s="332">
        <f t="shared" si="161"/>
        <v>72.214786662517469</v>
      </c>
      <c r="P1072" s="360"/>
      <c r="Q1072" s="360"/>
    </row>
    <row r="1073" spans="2:18" s="8" customFormat="1" ht="16.2" customHeight="1">
      <c r="B1073" s="295">
        <v>111254390</v>
      </c>
      <c r="C1073" s="307" t="s">
        <v>241</v>
      </c>
      <c r="D1073" s="294" t="s">
        <v>91</v>
      </c>
      <c r="E1073" s="294" t="s">
        <v>2503</v>
      </c>
      <c r="F1073" s="295">
        <v>1</v>
      </c>
      <c r="G1073" s="296" t="s">
        <v>7</v>
      </c>
      <c r="H1073" s="293">
        <v>5.8</v>
      </c>
      <c r="I1073" s="293">
        <f t="shared" si="164"/>
        <v>12.841209090834177</v>
      </c>
      <c r="J1073" s="293">
        <v>74.479012726838221</v>
      </c>
      <c r="K1073" s="275">
        <f t="shared" si="167"/>
        <v>74.479012726838221</v>
      </c>
      <c r="L1073" s="275">
        <f t="shared" si="168"/>
        <v>74.479012726838221</v>
      </c>
      <c r="N1073" s="334">
        <v>71.614435314267524</v>
      </c>
      <c r="O1073" s="332">
        <f t="shared" si="161"/>
        <v>74.479012726838221</v>
      </c>
      <c r="P1073" s="360"/>
      <c r="Q1073" s="360"/>
    </row>
    <row r="1074" spans="2:18" s="8" customFormat="1" ht="16.2" customHeight="1">
      <c r="B1074" s="295">
        <v>111252240</v>
      </c>
      <c r="C1074" s="307" t="s">
        <v>241</v>
      </c>
      <c r="D1074" s="294" t="s">
        <v>1</v>
      </c>
      <c r="E1074" s="294" t="s">
        <v>2506</v>
      </c>
      <c r="F1074" s="295">
        <v>1</v>
      </c>
      <c r="G1074" s="296" t="s">
        <v>7</v>
      </c>
      <c r="H1074" s="293">
        <v>5.8</v>
      </c>
      <c r="I1074" s="293">
        <f t="shared" si="164"/>
        <v>19.043162077209114</v>
      </c>
      <c r="J1074" s="293">
        <v>110.45034004781286</v>
      </c>
      <c r="K1074" s="275">
        <f t="shared" si="167"/>
        <v>110.45034004781286</v>
      </c>
      <c r="L1074" s="275">
        <f t="shared" si="168"/>
        <v>110.45034004781286</v>
      </c>
      <c r="N1074" s="334">
        <v>106.2022500459739</v>
      </c>
      <c r="O1074" s="332">
        <f t="shared" si="161"/>
        <v>110.45034004781286</v>
      </c>
      <c r="P1074" s="360"/>
      <c r="Q1074" s="360"/>
    </row>
    <row r="1075" spans="2:18" s="8" customFormat="1" ht="16.2" customHeight="1">
      <c r="B1075" s="295">
        <v>111254180</v>
      </c>
      <c r="C1075" s="307" t="s">
        <v>241</v>
      </c>
      <c r="D1075" s="294" t="s">
        <v>80</v>
      </c>
      <c r="E1075" s="294" t="s">
        <v>287</v>
      </c>
      <c r="F1075" s="295">
        <v>1</v>
      </c>
      <c r="G1075" s="296" t="s">
        <v>7</v>
      </c>
      <c r="H1075" s="293">
        <v>5.8</v>
      </c>
      <c r="I1075" s="293">
        <f t="shared" si="164"/>
        <v>11.094723578233452</v>
      </c>
      <c r="J1075" s="293">
        <v>64.349396753754021</v>
      </c>
      <c r="K1075" s="275">
        <f t="shared" si="167"/>
        <v>64.349396753754021</v>
      </c>
      <c r="L1075" s="275">
        <f t="shared" si="168"/>
        <v>64.349396753754021</v>
      </c>
      <c r="N1075" s="334">
        <v>77.902083367056335</v>
      </c>
      <c r="O1075" s="332">
        <f t="shared" si="161"/>
        <v>81.018166701738593</v>
      </c>
      <c r="P1075" s="360"/>
      <c r="Q1075" s="360"/>
      <c r="R1075" s="353"/>
    </row>
    <row r="1076" spans="2:18" s="8" customFormat="1" ht="16.2" customHeight="1">
      <c r="B1076" s="289">
        <v>111255410</v>
      </c>
      <c r="C1076" s="307" t="s">
        <v>241</v>
      </c>
      <c r="D1076" s="294" t="s">
        <v>327</v>
      </c>
      <c r="E1076" s="294" t="s">
        <v>2540</v>
      </c>
      <c r="F1076" s="295">
        <v>1</v>
      </c>
      <c r="G1076" s="296" t="s">
        <v>7</v>
      </c>
      <c r="H1076" s="293">
        <v>5.8</v>
      </c>
      <c r="I1076" s="293">
        <f t="shared" si="164"/>
        <v>12.081492241377871</v>
      </c>
      <c r="J1076" s="293">
        <v>70.072654999991656</v>
      </c>
      <c r="K1076" s="275">
        <f t="shared" si="167"/>
        <v>70.072654999991656</v>
      </c>
      <c r="L1076" s="275">
        <f t="shared" si="168"/>
        <v>70.072654999991656</v>
      </c>
      <c r="N1076" s="334">
        <v>67.377552884607354</v>
      </c>
      <c r="O1076" s="332">
        <f t="shared" si="161"/>
        <v>70.072654999991656</v>
      </c>
      <c r="P1076" s="360"/>
      <c r="Q1076" s="360"/>
    </row>
    <row r="1077" spans="2:18" s="8" customFormat="1" ht="16.2" customHeight="1">
      <c r="B1077" s="289">
        <v>111253520</v>
      </c>
      <c r="C1077" s="307" t="s">
        <v>241</v>
      </c>
      <c r="D1077" s="294" t="s">
        <v>92</v>
      </c>
      <c r="E1077" s="294" t="s">
        <v>2767</v>
      </c>
      <c r="F1077" s="295">
        <v>1</v>
      </c>
      <c r="G1077" s="296" t="s">
        <v>7</v>
      </c>
      <c r="H1077" s="293">
        <v>5.8</v>
      </c>
      <c r="I1077" s="293">
        <f t="shared" si="164"/>
        <v>10.993687418260253</v>
      </c>
      <c r="J1077" s="293">
        <v>63.763387025909466</v>
      </c>
      <c r="K1077" s="275">
        <f t="shared" si="167"/>
        <v>63.763387025909466</v>
      </c>
      <c r="L1077" s="275">
        <f t="shared" si="168"/>
        <v>63.763387025909466</v>
      </c>
      <c r="N1077" s="334">
        <v>61.310949063374487</v>
      </c>
      <c r="O1077" s="332">
        <f t="shared" si="161"/>
        <v>63.763387025909466</v>
      </c>
      <c r="P1077" s="360"/>
      <c r="Q1077" s="360"/>
    </row>
    <row r="1078" spans="2:18" s="8" customFormat="1" ht="16.2" customHeight="1">
      <c r="B1078" s="297">
        <v>111255050</v>
      </c>
      <c r="C1078" s="307" t="s">
        <v>241</v>
      </c>
      <c r="D1078" s="294" t="s">
        <v>327</v>
      </c>
      <c r="E1078" s="294" t="s">
        <v>2994</v>
      </c>
      <c r="F1078" s="295">
        <v>1</v>
      </c>
      <c r="G1078" s="296" t="s">
        <v>7</v>
      </c>
      <c r="H1078" s="293">
        <v>5.8</v>
      </c>
      <c r="I1078" s="293">
        <f t="shared" si="164"/>
        <v>11.678751724137932</v>
      </c>
      <c r="J1078" s="293">
        <v>67.736760000000004</v>
      </c>
      <c r="K1078" s="275">
        <f t="shared" si="167"/>
        <v>67.736760000000004</v>
      </c>
      <c r="L1078" s="275">
        <f t="shared" si="168"/>
        <v>67.736760000000004</v>
      </c>
      <c r="N1078" s="334">
        <v>65.131500000000003</v>
      </c>
      <c r="O1078" s="332">
        <f t="shared" si="161"/>
        <v>67.736760000000004</v>
      </c>
      <c r="P1078" s="360"/>
      <c r="Q1078" s="360"/>
    </row>
    <row r="1079" spans="2:18" s="8" customFormat="1" ht="16.2" customHeight="1">
      <c r="B1079" s="289">
        <v>111231000</v>
      </c>
      <c r="C1079" s="313" t="s">
        <v>75</v>
      </c>
      <c r="D1079" s="294" t="s">
        <v>4</v>
      </c>
      <c r="E1079" s="294" t="s">
        <v>4</v>
      </c>
      <c r="F1079" s="295">
        <v>1</v>
      </c>
      <c r="G1079" s="296" t="s">
        <v>7</v>
      </c>
      <c r="H1079" s="293">
        <v>5.8</v>
      </c>
      <c r="I1079" s="293">
        <f t="shared" si="164"/>
        <v>6.430158623473206</v>
      </c>
      <c r="J1079" s="293">
        <v>37.294920016144594</v>
      </c>
      <c r="K1079" s="275">
        <f t="shared" si="167"/>
        <v>37.294920016144594</v>
      </c>
      <c r="L1079" s="275">
        <f t="shared" si="168"/>
        <v>37.294920016144594</v>
      </c>
      <c r="N1079" s="334">
        <v>35.860500015523648</v>
      </c>
      <c r="O1079" s="332">
        <f t="shared" si="161"/>
        <v>37.294920016144594</v>
      </c>
      <c r="P1079" s="360"/>
      <c r="Q1079" s="360"/>
    </row>
    <row r="1080" spans="2:18" s="8" customFormat="1" ht="16.2" customHeight="1">
      <c r="B1080" s="289">
        <v>111232000</v>
      </c>
      <c r="C1080" s="313" t="s">
        <v>75</v>
      </c>
      <c r="D1080" s="294" t="s">
        <v>1</v>
      </c>
      <c r="E1080" s="294" t="s">
        <v>1</v>
      </c>
      <c r="F1080" s="295">
        <v>1</v>
      </c>
      <c r="G1080" s="296" t="s">
        <v>7</v>
      </c>
      <c r="H1080" s="293">
        <v>5.8</v>
      </c>
      <c r="I1080" s="293">
        <f t="shared" si="164"/>
        <v>6.430158623473206</v>
      </c>
      <c r="J1080" s="293">
        <v>37.294920016144594</v>
      </c>
      <c r="K1080" s="275">
        <f t="shared" si="167"/>
        <v>37.294920016144594</v>
      </c>
      <c r="L1080" s="275">
        <f t="shared" si="168"/>
        <v>37.294920016144594</v>
      </c>
      <c r="N1080" s="334">
        <v>35.860500015523648</v>
      </c>
      <c r="O1080" s="332">
        <f t="shared" si="161"/>
        <v>37.294920016144594</v>
      </c>
      <c r="P1080" s="360"/>
      <c r="Q1080" s="360"/>
    </row>
    <row r="1081" spans="2:18" s="8" customFormat="1" ht="16.2" customHeight="1">
      <c r="B1081" s="289">
        <v>111234010</v>
      </c>
      <c r="C1081" s="313" t="s">
        <v>75</v>
      </c>
      <c r="D1081" s="294" t="s">
        <v>80</v>
      </c>
      <c r="E1081" s="294" t="s">
        <v>2</v>
      </c>
      <c r="F1081" s="295">
        <v>1</v>
      </c>
      <c r="G1081" s="296" t="s">
        <v>7</v>
      </c>
      <c r="H1081" s="293">
        <v>5.8</v>
      </c>
      <c r="I1081" s="293">
        <f t="shared" si="164"/>
        <v>10.304741383771162</v>
      </c>
      <c r="J1081" s="293">
        <v>59.767500025872742</v>
      </c>
      <c r="K1081" s="275">
        <f t="shared" si="167"/>
        <v>59.767500025872742</v>
      </c>
      <c r="L1081" s="275">
        <f t="shared" si="168"/>
        <v>59.767500025872742</v>
      </c>
      <c r="N1081" s="334">
        <v>57.468750024877636</v>
      </c>
      <c r="O1081" s="332">
        <f t="shared" si="161"/>
        <v>59.767500025872742</v>
      </c>
      <c r="P1081" s="360"/>
      <c r="Q1081" s="360"/>
    </row>
    <row r="1082" spans="2:18" s="8" customFormat="1" ht="16.2" customHeight="1">
      <c r="B1082" s="289">
        <v>111235280</v>
      </c>
      <c r="C1082" s="313" t="s">
        <v>75</v>
      </c>
      <c r="D1082" s="294" t="s">
        <v>327</v>
      </c>
      <c r="E1082" s="294" t="s">
        <v>244</v>
      </c>
      <c r="F1082" s="295">
        <v>1</v>
      </c>
      <c r="G1082" s="296" t="s">
        <v>7</v>
      </c>
      <c r="H1082" s="293">
        <v>5.8</v>
      </c>
      <c r="I1082" s="293">
        <f t="shared" si="164"/>
        <v>12.274678184623928</v>
      </c>
      <c r="J1082" s="293">
        <v>71.193133470818779</v>
      </c>
      <c r="K1082" s="275">
        <f t="shared" si="167"/>
        <v>71.193133470818779</v>
      </c>
      <c r="L1082" s="275">
        <f t="shared" si="168"/>
        <v>71.193133470818779</v>
      </c>
      <c r="N1082" s="334">
        <v>68.454936029633444</v>
      </c>
      <c r="O1082" s="332">
        <f t="shared" si="161"/>
        <v>71.193133470818779</v>
      </c>
      <c r="P1082" s="360"/>
      <c r="Q1082" s="360"/>
    </row>
    <row r="1083" spans="2:18" s="8" customFormat="1" ht="16.2" customHeight="1">
      <c r="B1083" s="289">
        <v>111233090</v>
      </c>
      <c r="C1083" s="313" t="s">
        <v>75</v>
      </c>
      <c r="D1083" s="294" t="s">
        <v>17</v>
      </c>
      <c r="E1083" s="294" t="s">
        <v>10</v>
      </c>
      <c r="F1083" s="295">
        <v>1</v>
      </c>
      <c r="G1083" s="296" t="s">
        <v>7</v>
      </c>
      <c r="H1083" s="293">
        <v>5.8</v>
      </c>
      <c r="I1083" s="293">
        <f t="shared" si="164"/>
        <v>11.623748280893873</v>
      </c>
      <c r="J1083" s="293">
        <v>67.417740029184458</v>
      </c>
      <c r="K1083" s="275">
        <f t="shared" si="167"/>
        <v>67.417740029184458</v>
      </c>
      <c r="L1083" s="275">
        <f t="shared" si="168"/>
        <v>67.417740029184458</v>
      </c>
      <c r="N1083" s="334">
        <v>64.82475002806197</v>
      </c>
      <c r="O1083" s="332">
        <f t="shared" si="161"/>
        <v>67.417740029184458</v>
      </c>
      <c r="P1083" s="360"/>
      <c r="Q1083" s="360"/>
    </row>
    <row r="1084" spans="2:18" s="8" customFormat="1" ht="16.2" customHeight="1">
      <c r="B1084" s="289">
        <v>111234100</v>
      </c>
      <c r="C1084" s="313" t="s">
        <v>75</v>
      </c>
      <c r="D1084" s="294" t="s">
        <v>80</v>
      </c>
      <c r="E1084" s="294" t="s">
        <v>14</v>
      </c>
      <c r="F1084" s="295">
        <v>1</v>
      </c>
      <c r="G1084" s="296" t="s">
        <v>7</v>
      </c>
      <c r="H1084" s="293">
        <v>5.8</v>
      </c>
      <c r="I1084" s="293">
        <f t="shared" si="164"/>
        <v>10.304741383771162</v>
      </c>
      <c r="J1084" s="293">
        <v>59.767500025872742</v>
      </c>
      <c r="K1084" s="275">
        <f t="shared" si="167"/>
        <v>59.767500025872742</v>
      </c>
      <c r="L1084" s="275">
        <f t="shared" si="168"/>
        <v>59.767500025872742</v>
      </c>
      <c r="N1084" s="334">
        <v>57.468750024877636</v>
      </c>
      <c r="O1084" s="332">
        <f t="shared" si="161"/>
        <v>59.767500025872742</v>
      </c>
      <c r="P1084" s="360"/>
      <c r="Q1084" s="360"/>
    </row>
    <row r="1085" spans="2:18" s="8" customFormat="1" ht="16.2" customHeight="1">
      <c r="B1085" s="289">
        <v>111233110</v>
      </c>
      <c r="C1085" s="313" t="s">
        <v>75</v>
      </c>
      <c r="D1085" s="294" t="s">
        <v>17</v>
      </c>
      <c r="E1085" s="294" t="s">
        <v>13</v>
      </c>
      <c r="F1085" s="295">
        <v>1</v>
      </c>
      <c r="G1085" s="296" t="s">
        <v>7</v>
      </c>
      <c r="H1085" s="293">
        <v>5.8</v>
      </c>
      <c r="I1085" s="293">
        <f t="shared" si="164"/>
        <v>10.304741383771162</v>
      </c>
      <c r="J1085" s="293">
        <v>59.767500025872742</v>
      </c>
      <c r="K1085" s="275">
        <f t="shared" si="167"/>
        <v>59.767500025872742</v>
      </c>
      <c r="L1085" s="275">
        <f t="shared" si="168"/>
        <v>59.767500025872742</v>
      </c>
      <c r="N1085" s="334">
        <v>57.468750024877636</v>
      </c>
      <c r="O1085" s="332">
        <f t="shared" si="161"/>
        <v>59.767500025872742</v>
      </c>
      <c r="P1085" s="360"/>
      <c r="Q1085" s="360"/>
    </row>
    <row r="1086" spans="2:18" s="8" customFormat="1" ht="16.2" customHeight="1">
      <c r="B1086" s="295">
        <v>111232140</v>
      </c>
      <c r="C1086" s="313" t="s">
        <v>75</v>
      </c>
      <c r="D1086" s="294" t="s">
        <v>1</v>
      </c>
      <c r="E1086" s="294" t="s">
        <v>0</v>
      </c>
      <c r="F1086" s="295">
        <v>1</v>
      </c>
      <c r="G1086" s="296" t="s">
        <v>7</v>
      </c>
      <c r="H1086" s="293">
        <v>5.8</v>
      </c>
      <c r="I1086" s="293">
        <f t="shared" si="164"/>
        <v>11.623748280893873</v>
      </c>
      <c r="J1086" s="293">
        <v>67.417740029184458</v>
      </c>
      <c r="K1086" s="275">
        <f t="shared" si="167"/>
        <v>67.417740029184458</v>
      </c>
      <c r="L1086" s="275">
        <f t="shared" si="168"/>
        <v>67.417740029184458</v>
      </c>
      <c r="N1086" s="334">
        <v>64.82475002806197</v>
      </c>
      <c r="O1086" s="332">
        <f t="shared" si="161"/>
        <v>67.417740029184458</v>
      </c>
      <c r="P1086" s="360"/>
      <c r="Q1086" s="360"/>
    </row>
    <row r="1087" spans="2:18" s="8" customFormat="1" ht="16.2" customHeight="1">
      <c r="B1087" s="345">
        <v>111235070</v>
      </c>
      <c r="C1087" s="344" t="s">
        <v>75</v>
      </c>
      <c r="D1087" s="343" t="s">
        <v>327</v>
      </c>
      <c r="E1087" s="342" t="s">
        <v>2539</v>
      </c>
      <c r="F1087" s="341">
        <v>1</v>
      </c>
      <c r="G1087" s="340" t="s">
        <v>7</v>
      </c>
      <c r="H1087" s="339">
        <v>5.8</v>
      </c>
      <c r="I1087" s="293">
        <f t="shared" si="164"/>
        <v>8.1402326785569983</v>
      </c>
      <c r="J1087" s="355">
        <v>47.213349535630591</v>
      </c>
      <c r="K1087" s="275">
        <f t="shared" ref="K1087" si="171">J1087</f>
        <v>47.213349535630591</v>
      </c>
      <c r="L1087" s="275">
        <f t="shared" ref="L1087" si="172">+J1087-K1087*$B$2</f>
        <v>47.213349535630591</v>
      </c>
      <c r="N1087" s="334"/>
      <c r="O1087" s="332"/>
      <c r="P1087" s="360"/>
      <c r="Q1087" s="360"/>
    </row>
    <row r="1088" spans="2:18" s="8" customFormat="1" ht="16.2" customHeight="1">
      <c r="B1088" s="295">
        <v>111234270</v>
      </c>
      <c r="C1088" s="313" t="s">
        <v>75</v>
      </c>
      <c r="D1088" s="294" t="s">
        <v>80</v>
      </c>
      <c r="E1088" s="294" t="s">
        <v>83</v>
      </c>
      <c r="F1088" s="295">
        <v>1</v>
      </c>
      <c r="G1088" s="296" t="s">
        <v>7</v>
      </c>
      <c r="H1088" s="293">
        <v>5.8</v>
      </c>
      <c r="I1088" s="293">
        <f t="shared" si="164"/>
        <v>11.623748280893873</v>
      </c>
      <c r="J1088" s="293">
        <v>67.417740029184458</v>
      </c>
      <c r="K1088" s="275">
        <f t="shared" si="167"/>
        <v>67.417740029184458</v>
      </c>
      <c r="L1088" s="275">
        <f t="shared" si="168"/>
        <v>67.417740029184458</v>
      </c>
      <c r="N1088" s="334">
        <v>64.82475002806197</v>
      </c>
      <c r="O1088" s="332">
        <f t="shared" si="161"/>
        <v>67.417740029184458</v>
      </c>
      <c r="P1088" s="360"/>
      <c r="Q1088" s="360"/>
    </row>
    <row r="1089" spans="2:18" s="8" customFormat="1" ht="16.2" customHeight="1">
      <c r="B1089" s="295">
        <v>111231370</v>
      </c>
      <c r="C1089" s="313" t="s">
        <v>75</v>
      </c>
      <c r="D1089" s="294" t="s">
        <v>1</v>
      </c>
      <c r="E1089" s="294" t="s">
        <v>361</v>
      </c>
      <c r="F1089" s="295">
        <v>1</v>
      </c>
      <c r="G1089" s="296" t="s">
        <v>7</v>
      </c>
      <c r="H1089" s="293">
        <v>5.8</v>
      </c>
      <c r="I1089" s="293">
        <f t="shared" si="164"/>
        <v>10.58579962959627</v>
      </c>
      <c r="J1089" s="293">
        <v>61.397637851658359</v>
      </c>
      <c r="K1089" s="275">
        <f t="shared" si="167"/>
        <v>61.397637851658359</v>
      </c>
      <c r="L1089" s="275">
        <f t="shared" si="168"/>
        <v>61.397637851658359</v>
      </c>
      <c r="N1089" s="334">
        <v>59.036190241979192</v>
      </c>
      <c r="O1089" s="332">
        <f t="shared" si="161"/>
        <v>61.397637851658359</v>
      </c>
      <c r="P1089" s="360"/>
      <c r="Q1089" s="360"/>
    </row>
    <row r="1090" spans="2:18" s="8" customFormat="1" ht="16.2" customHeight="1">
      <c r="B1090" s="295">
        <v>111234360</v>
      </c>
      <c r="C1090" s="313" t="s">
        <v>75</v>
      </c>
      <c r="D1090" s="294" t="s">
        <v>91</v>
      </c>
      <c r="E1090" s="294" t="s">
        <v>2574</v>
      </c>
      <c r="F1090" s="295">
        <v>1</v>
      </c>
      <c r="G1090" s="296" t="s">
        <v>7</v>
      </c>
      <c r="H1090" s="293">
        <v>5.8</v>
      </c>
      <c r="I1090" s="293">
        <f t="shared" si="164"/>
        <v>9.5504174057676927</v>
      </c>
      <c r="J1090" s="293">
        <v>55.392420953452614</v>
      </c>
      <c r="K1090" s="275">
        <f t="shared" si="167"/>
        <v>55.392420953452614</v>
      </c>
      <c r="L1090" s="275">
        <f t="shared" si="168"/>
        <v>55.392420953452614</v>
      </c>
      <c r="N1090" s="334">
        <v>53.261943224473669</v>
      </c>
      <c r="O1090" s="332">
        <f t="shared" ref="O1090:O1153" si="173">N1090*1.04</f>
        <v>55.392420953452614</v>
      </c>
      <c r="P1090" s="360"/>
      <c r="Q1090" s="360"/>
    </row>
    <row r="1091" spans="2:18" s="8" customFormat="1" ht="16.2" customHeight="1">
      <c r="B1091" s="295">
        <v>111234390</v>
      </c>
      <c r="C1091" s="313" t="s">
        <v>75</v>
      </c>
      <c r="D1091" s="294" t="s">
        <v>91</v>
      </c>
      <c r="E1091" s="294" t="s">
        <v>2503</v>
      </c>
      <c r="F1091" s="295">
        <v>1</v>
      </c>
      <c r="G1091" s="296" t="s">
        <v>7</v>
      </c>
      <c r="H1091" s="293">
        <v>5.8</v>
      </c>
      <c r="I1091" s="293">
        <f t="shared" si="164"/>
        <v>9.946866686283272</v>
      </c>
      <c r="J1091" s="293">
        <v>57.69182678044298</v>
      </c>
      <c r="K1091" s="275">
        <f t="shared" si="167"/>
        <v>57.69182678044298</v>
      </c>
      <c r="L1091" s="275">
        <f t="shared" si="168"/>
        <v>57.69182678044298</v>
      </c>
      <c r="N1091" s="334">
        <v>55.472910365810556</v>
      </c>
      <c r="O1091" s="332">
        <f t="shared" si="173"/>
        <v>57.69182678044298</v>
      </c>
      <c r="P1091" s="360"/>
      <c r="Q1091" s="360"/>
    </row>
    <row r="1092" spans="2:18" s="8" customFormat="1" ht="16.2" customHeight="1">
      <c r="B1092" s="295">
        <v>111232240</v>
      </c>
      <c r="C1092" s="313" t="s">
        <v>75</v>
      </c>
      <c r="D1092" s="294" t="s">
        <v>1</v>
      </c>
      <c r="E1092" s="294" t="s">
        <v>2506</v>
      </c>
      <c r="F1092" s="295">
        <v>1</v>
      </c>
      <c r="G1092" s="296" t="s">
        <v>7</v>
      </c>
      <c r="H1092" s="293">
        <v>5.8</v>
      </c>
      <c r="I1092" s="293">
        <f t="shared" si="164"/>
        <v>14.055667247463864</v>
      </c>
      <c r="J1092" s="293">
        <v>81.52287003529041</v>
      </c>
      <c r="K1092" s="275">
        <f t="shared" si="167"/>
        <v>81.52287003529041</v>
      </c>
      <c r="L1092" s="275">
        <f t="shared" si="168"/>
        <v>81.52287003529041</v>
      </c>
      <c r="N1092" s="334">
        <v>78.387375033933083</v>
      </c>
      <c r="O1092" s="332">
        <f t="shared" si="173"/>
        <v>81.52287003529041</v>
      </c>
      <c r="P1092" s="360"/>
      <c r="Q1092" s="360"/>
    </row>
    <row r="1093" spans="2:18" s="8" customFormat="1" ht="16.2" customHeight="1">
      <c r="B1093" s="295">
        <v>111234180</v>
      </c>
      <c r="C1093" s="313" t="s">
        <v>75</v>
      </c>
      <c r="D1093" s="294" t="s">
        <v>80</v>
      </c>
      <c r="E1093" s="294" t="s">
        <v>287</v>
      </c>
      <c r="F1093" s="295">
        <v>1</v>
      </c>
      <c r="G1093" s="296" t="s">
        <v>7</v>
      </c>
      <c r="H1093" s="293">
        <v>5.8</v>
      </c>
      <c r="I1093" s="293">
        <f t="shared" si="164"/>
        <v>8.4100099069465362</v>
      </c>
      <c r="J1093" s="293">
        <v>48.778057460289908</v>
      </c>
      <c r="K1093" s="275">
        <f t="shared" si="167"/>
        <v>48.778057460289908</v>
      </c>
      <c r="L1093" s="275">
        <f t="shared" si="168"/>
        <v>48.778057460289908</v>
      </c>
      <c r="N1093" s="334">
        <v>57.468750024877636</v>
      </c>
      <c r="O1093" s="332">
        <f t="shared" si="173"/>
        <v>59.767500025872742</v>
      </c>
      <c r="P1093" s="360"/>
      <c r="Q1093" s="360"/>
      <c r="R1093" s="353"/>
    </row>
    <row r="1094" spans="2:18" s="8" customFormat="1" ht="16.2" customHeight="1">
      <c r="B1094" s="289">
        <v>111235410</v>
      </c>
      <c r="C1094" s="313" t="s">
        <v>75</v>
      </c>
      <c r="D1094" s="294" t="s">
        <v>327</v>
      </c>
      <c r="E1094" s="294" t="s">
        <v>2540</v>
      </c>
      <c r="F1094" s="295">
        <v>1</v>
      </c>
      <c r="G1094" s="296" t="s">
        <v>7</v>
      </c>
      <c r="H1094" s="293">
        <v>5.8</v>
      </c>
      <c r="I1094" s="293">
        <f t="shared" ref="I1094:I1158" si="174">J1094/H1094</f>
        <v>9.399240713446904</v>
      </c>
      <c r="J1094" s="293">
        <v>54.515596137992041</v>
      </c>
      <c r="K1094" s="275">
        <f t="shared" si="167"/>
        <v>54.515596137992041</v>
      </c>
      <c r="L1094" s="275">
        <f t="shared" si="168"/>
        <v>54.515596137992041</v>
      </c>
      <c r="N1094" s="334">
        <v>52.418842440376963</v>
      </c>
      <c r="O1094" s="332">
        <f t="shared" si="173"/>
        <v>54.515596137992041</v>
      </c>
      <c r="P1094" s="360"/>
      <c r="Q1094" s="360"/>
    </row>
    <row r="1095" spans="2:18" s="8" customFormat="1" ht="16.2" customHeight="1">
      <c r="B1095" s="289">
        <v>111233520</v>
      </c>
      <c r="C1095" s="313" t="s">
        <v>75</v>
      </c>
      <c r="D1095" s="294" t="s">
        <v>17</v>
      </c>
      <c r="E1095" s="294" t="s">
        <v>2767</v>
      </c>
      <c r="F1095" s="295">
        <v>1</v>
      </c>
      <c r="G1095" s="296" t="s">
        <v>7</v>
      </c>
      <c r="H1095" s="293">
        <v>5.8</v>
      </c>
      <c r="I1095" s="293">
        <f t="shared" si="174"/>
        <v>8.3469047955725841</v>
      </c>
      <c r="J1095" s="293">
        <v>48.412047814320985</v>
      </c>
      <c r="K1095" s="275">
        <f t="shared" si="167"/>
        <v>48.412047814320985</v>
      </c>
      <c r="L1095" s="275">
        <f t="shared" si="168"/>
        <v>48.412047814320985</v>
      </c>
      <c r="N1095" s="334">
        <v>46.550045975308635</v>
      </c>
      <c r="O1095" s="332">
        <f t="shared" si="173"/>
        <v>48.412047814320985</v>
      </c>
      <c r="P1095" s="360"/>
      <c r="Q1095" s="360"/>
    </row>
    <row r="1096" spans="2:18" s="8" customFormat="1" ht="16.2" customHeight="1">
      <c r="B1096" s="297">
        <v>111235050</v>
      </c>
      <c r="C1096" s="313" t="s">
        <v>75</v>
      </c>
      <c r="D1096" s="294" t="s">
        <v>327</v>
      </c>
      <c r="E1096" s="294" t="s">
        <v>2994</v>
      </c>
      <c r="F1096" s="295">
        <v>1</v>
      </c>
      <c r="G1096" s="296" t="s">
        <v>7</v>
      </c>
      <c r="H1096" s="293">
        <v>5.8</v>
      </c>
      <c r="I1096" s="293">
        <f t="shared" si="174"/>
        <v>8.8998000000000008</v>
      </c>
      <c r="J1096" s="293">
        <v>51.618840000000006</v>
      </c>
      <c r="K1096" s="275">
        <f t="shared" si="167"/>
        <v>51.618840000000006</v>
      </c>
      <c r="L1096" s="275">
        <f t="shared" si="168"/>
        <v>51.618840000000006</v>
      </c>
      <c r="N1096" s="334">
        <v>49.633500000000005</v>
      </c>
      <c r="O1096" s="332">
        <f t="shared" si="173"/>
        <v>51.618840000000006</v>
      </c>
      <c r="P1096" s="360"/>
      <c r="Q1096" s="360"/>
    </row>
    <row r="1097" spans="2:18" s="8" customFormat="1" ht="16.2" customHeight="1">
      <c r="B1097" s="289">
        <v>913381000</v>
      </c>
      <c r="C1097" s="307" t="s">
        <v>370</v>
      </c>
      <c r="D1097" s="294" t="s">
        <v>81</v>
      </c>
      <c r="E1097" s="294" t="s">
        <v>4</v>
      </c>
      <c r="F1097" s="295">
        <v>5</v>
      </c>
      <c r="G1097" s="296" t="s">
        <v>269</v>
      </c>
      <c r="H1097" s="293">
        <v>5.8</v>
      </c>
      <c r="I1097" s="293">
        <f t="shared" si="174"/>
        <v>2.051788506635325</v>
      </c>
      <c r="J1097" s="293">
        <v>11.900373338484885</v>
      </c>
      <c r="K1097" s="275">
        <f t="shared" si="167"/>
        <v>11.900373338484885</v>
      </c>
      <c r="L1097" s="275">
        <f t="shared" si="168"/>
        <v>11.900373338484885</v>
      </c>
      <c r="N1097" s="334">
        <v>11.442666671620081</v>
      </c>
      <c r="O1097" s="332">
        <f t="shared" si="173"/>
        <v>11.900373338484885</v>
      </c>
      <c r="P1097" s="360"/>
      <c r="Q1097" s="360"/>
    </row>
    <row r="1098" spans="2:18" s="8" customFormat="1" ht="16.2" customHeight="1">
      <c r="B1098" s="289">
        <v>913382000</v>
      </c>
      <c r="C1098" s="307" t="s">
        <v>370</v>
      </c>
      <c r="D1098" s="294" t="s">
        <v>1</v>
      </c>
      <c r="E1098" s="294" t="s">
        <v>1</v>
      </c>
      <c r="F1098" s="295">
        <v>5</v>
      </c>
      <c r="G1098" s="296" t="s">
        <v>269</v>
      </c>
      <c r="H1098" s="293">
        <v>5.8</v>
      </c>
      <c r="I1098" s="293">
        <f t="shared" si="174"/>
        <v>1.4472436787874168</v>
      </c>
      <c r="J1098" s="293">
        <v>8.3940133369670171</v>
      </c>
      <c r="K1098" s="275">
        <f t="shared" si="167"/>
        <v>8.3940133369670171</v>
      </c>
      <c r="L1098" s="275">
        <f t="shared" si="168"/>
        <v>8.3940133369670171</v>
      </c>
      <c r="N1098" s="334">
        <v>8.0711666701605935</v>
      </c>
      <c r="O1098" s="332">
        <f t="shared" si="173"/>
        <v>8.3940133369670171</v>
      </c>
      <c r="P1098" s="360"/>
      <c r="Q1098" s="360"/>
    </row>
    <row r="1099" spans="2:18" s="8" customFormat="1" ht="16.2" customHeight="1">
      <c r="B1099" s="289">
        <v>913380010</v>
      </c>
      <c r="C1099" s="307" t="s">
        <v>370</v>
      </c>
      <c r="D1099" s="294" t="s">
        <v>92</v>
      </c>
      <c r="E1099" s="294" t="s">
        <v>2</v>
      </c>
      <c r="F1099" s="295">
        <v>5</v>
      </c>
      <c r="G1099" s="296" t="s">
        <v>269</v>
      </c>
      <c r="H1099" s="293">
        <v>5.8</v>
      </c>
      <c r="I1099" s="293">
        <f t="shared" si="174"/>
        <v>3.9936597718437561</v>
      </c>
      <c r="J1099" s="293">
        <v>23.163226676693785</v>
      </c>
      <c r="K1099" s="275">
        <f t="shared" si="167"/>
        <v>23.163226676693785</v>
      </c>
      <c r="L1099" s="275">
        <f t="shared" si="168"/>
        <v>23.163226676693785</v>
      </c>
      <c r="N1099" s="334">
        <v>22.272333342974793</v>
      </c>
      <c r="O1099" s="332">
        <f t="shared" si="173"/>
        <v>23.163226676693785</v>
      </c>
      <c r="P1099" s="360"/>
      <c r="Q1099" s="360"/>
    </row>
    <row r="1100" spans="2:18" s="8" customFormat="1" ht="16.2" customHeight="1">
      <c r="B1100" s="289">
        <v>913380090</v>
      </c>
      <c r="C1100" s="307" t="s">
        <v>370</v>
      </c>
      <c r="D1100" s="294" t="s">
        <v>92</v>
      </c>
      <c r="E1100" s="294" t="s">
        <v>245</v>
      </c>
      <c r="F1100" s="295">
        <v>5</v>
      </c>
      <c r="G1100" s="296" t="s">
        <v>269</v>
      </c>
      <c r="H1100" s="293">
        <v>5.8</v>
      </c>
      <c r="I1100" s="293">
        <f t="shared" si="174"/>
        <v>4.4882873582647731</v>
      </c>
      <c r="J1100" s="293">
        <v>26.032066677935681</v>
      </c>
      <c r="K1100" s="275">
        <f t="shared" si="167"/>
        <v>26.032066677935681</v>
      </c>
      <c r="L1100" s="275">
        <f t="shared" si="168"/>
        <v>26.032066677935681</v>
      </c>
      <c r="N1100" s="334">
        <v>25.030833344168922</v>
      </c>
      <c r="O1100" s="332">
        <f t="shared" si="173"/>
        <v>26.032066677935681</v>
      </c>
      <c r="P1100" s="360"/>
      <c r="Q1100" s="360"/>
    </row>
    <row r="1101" spans="2:18" s="8" customFormat="1" ht="16.2" customHeight="1">
      <c r="B1101" s="289">
        <v>913380100</v>
      </c>
      <c r="C1101" s="307" t="s">
        <v>370</v>
      </c>
      <c r="D1101" s="294" t="s">
        <v>92</v>
      </c>
      <c r="E1101" s="294" t="s">
        <v>14</v>
      </c>
      <c r="F1101" s="295">
        <v>5</v>
      </c>
      <c r="G1101" s="296" t="s">
        <v>269</v>
      </c>
      <c r="H1101" s="293">
        <v>5.8</v>
      </c>
      <c r="I1101" s="293">
        <f t="shared" si="174"/>
        <v>3.9936597718437561</v>
      </c>
      <c r="J1101" s="293">
        <v>23.163226676693785</v>
      </c>
      <c r="K1101" s="275">
        <f t="shared" si="167"/>
        <v>23.163226676693785</v>
      </c>
      <c r="L1101" s="275">
        <f t="shared" si="168"/>
        <v>23.163226676693785</v>
      </c>
      <c r="N1101" s="334">
        <v>22.272333342974793</v>
      </c>
      <c r="O1101" s="332">
        <f t="shared" si="173"/>
        <v>23.163226676693785</v>
      </c>
      <c r="P1101" s="360"/>
      <c r="Q1101" s="360"/>
    </row>
    <row r="1102" spans="2:18" s="8" customFormat="1" ht="16.2" customHeight="1">
      <c r="B1102" s="289">
        <v>913380110</v>
      </c>
      <c r="C1102" s="307" t="s">
        <v>370</v>
      </c>
      <c r="D1102" s="294" t="s">
        <v>92</v>
      </c>
      <c r="E1102" s="294" t="s">
        <v>169</v>
      </c>
      <c r="F1102" s="295">
        <v>5</v>
      </c>
      <c r="G1102" s="296" t="s">
        <v>269</v>
      </c>
      <c r="H1102" s="293">
        <v>5.8</v>
      </c>
      <c r="I1102" s="293">
        <f t="shared" si="174"/>
        <v>4.0394586224382971</v>
      </c>
      <c r="J1102" s="293">
        <v>23.42886001014212</v>
      </c>
      <c r="K1102" s="275">
        <f t="shared" si="167"/>
        <v>23.42886001014212</v>
      </c>
      <c r="L1102" s="275">
        <f t="shared" si="168"/>
        <v>23.42886001014212</v>
      </c>
      <c r="N1102" s="334">
        <v>22.527750009752037</v>
      </c>
      <c r="O1102" s="332">
        <f t="shared" si="173"/>
        <v>23.42886001014212</v>
      </c>
      <c r="P1102" s="360"/>
      <c r="Q1102" s="360"/>
    </row>
    <row r="1103" spans="2:18" s="8" customFormat="1" ht="16.2" customHeight="1">
      <c r="B1103" s="289">
        <v>913380140</v>
      </c>
      <c r="C1103" s="307" t="s">
        <v>370</v>
      </c>
      <c r="D1103" s="294" t="s">
        <v>92</v>
      </c>
      <c r="E1103" s="294" t="s">
        <v>0</v>
      </c>
      <c r="F1103" s="295">
        <v>5</v>
      </c>
      <c r="G1103" s="296" t="s">
        <v>269</v>
      </c>
      <c r="H1103" s="293">
        <v>5.8</v>
      </c>
      <c r="I1103" s="293">
        <f t="shared" si="174"/>
        <v>4.4882873582647731</v>
      </c>
      <c r="J1103" s="293">
        <v>26.032066677935681</v>
      </c>
      <c r="K1103" s="275">
        <f t="shared" si="167"/>
        <v>26.032066677935681</v>
      </c>
      <c r="L1103" s="275">
        <f t="shared" si="168"/>
        <v>26.032066677935681</v>
      </c>
      <c r="N1103" s="334">
        <v>25.030833344168922</v>
      </c>
      <c r="O1103" s="332">
        <f t="shared" si="173"/>
        <v>26.032066677935681</v>
      </c>
      <c r="P1103" s="360"/>
      <c r="Q1103" s="360"/>
    </row>
    <row r="1104" spans="2:18" s="8" customFormat="1" ht="16.2" customHeight="1">
      <c r="B1104" s="345">
        <v>913380070</v>
      </c>
      <c r="C1104" s="344" t="s">
        <v>370</v>
      </c>
      <c r="D1104" s="343" t="s">
        <v>92</v>
      </c>
      <c r="E1104" s="342" t="s">
        <v>2539</v>
      </c>
      <c r="F1104" s="341">
        <v>5</v>
      </c>
      <c r="G1104" s="340" t="s">
        <v>7</v>
      </c>
      <c r="H1104" s="339">
        <v>5.8</v>
      </c>
      <c r="I1104" s="293">
        <f t="shared" si="174"/>
        <v>2.8483848085505028</v>
      </c>
      <c r="J1104" s="355">
        <v>16.520631889592917</v>
      </c>
      <c r="K1104" s="275">
        <f t="shared" ref="K1104" si="175">J1104</f>
        <v>16.520631889592917</v>
      </c>
      <c r="L1104" s="275">
        <f t="shared" ref="L1104" si="176">+J1104-K1104*$B$2</f>
        <v>16.520631889592917</v>
      </c>
      <c r="N1104" s="334"/>
      <c r="O1104" s="332"/>
      <c r="P1104" s="360"/>
      <c r="Q1104" s="360"/>
    </row>
    <row r="1105" spans="2:18" s="8" customFormat="1" ht="16.2" customHeight="1">
      <c r="B1105" s="295">
        <v>913380270</v>
      </c>
      <c r="C1105" s="307" t="s">
        <v>370</v>
      </c>
      <c r="D1105" s="294" t="s">
        <v>92</v>
      </c>
      <c r="E1105" s="294" t="s">
        <v>83</v>
      </c>
      <c r="F1105" s="295">
        <v>5</v>
      </c>
      <c r="G1105" s="296" t="s">
        <v>269</v>
      </c>
      <c r="H1105" s="293">
        <v>5.8</v>
      </c>
      <c r="I1105" s="293">
        <f t="shared" si="174"/>
        <v>4.2776126455298948</v>
      </c>
      <c r="J1105" s="293">
        <v>24.810153344073392</v>
      </c>
      <c r="K1105" s="275">
        <f t="shared" si="167"/>
        <v>24.810153344073392</v>
      </c>
      <c r="L1105" s="275">
        <f t="shared" si="168"/>
        <v>24.810153344073392</v>
      </c>
      <c r="N1105" s="334">
        <v>23.855916676993644</v>
      </c>
      <c r="O1105" s="332">
        <f t="shared" si="173"/>
        <v>24.810153344073392</v>
      </c>
      <c r="P1105" s="360"/>
      <c r="Q1105" s="360"/>
    </row>
    <row r="1106" spans="2:18" s="8" customFormat="1" ht="16.2" customHeight="1">
      <c r="B1106" s="295">
        <v>913380280</v>
      </c>
      <c r="C1106" s="307" t="s">
        <v>370</v>
      </c>
      <c r="D1106" s="294" t="s">
        <v>92</v>
      </c>
      <c r="E1106" s="294" t="s">
        <v>244</v>
      </c>
      <c r="F1106" s="295">
        <v>5</v>
      </c>
      <c r="G1106" s="296" t="s">
        <v>269</v>
      </c>
      <c r="H1106" s="293">
        <v>5.8</v>
      </c>
      <c r="I1106" s="293">
        <f t="shared" si="174"/>
        <v>4.7396314503276011</v>
      </c>
      <c r="J1106" s="293">
        <v>27.489862411900088</v>
      </c>
      <c r="K1106" s="275">
        <f t="shared" si="167"/>
        <v>27.489862411900088</v>
      </c>
      <c r="L1106" s="275">
        <f t="shared" si="168"/>
        <v>27.489862411900088</v>
      </c>
      <c r="N1106" s="334">
        <v>26.432560011442391</v>
      </c>
      <c r="O1106" s="332">
        <f t="shared" si="173"/>
        <v>27.489862411900088</v>
      </c>
      <c r="P1106" s="360"/>
      <c r="Q1106" s="360"/>
    </row>
    <row r="1107" spans="2:18" s="8" customFormat="1" ht="16.2" customHeight="1">
      <c r="B1107" s="295">
        <v>913380370</v>
      </c>
      <c r="C1107" s="307" t="s">
        <v>370</v>
      </c>
      <c r="D1107" s="294" t="s">
        <v>92</v>
      </c>
      <c r="E1107" s="294" t="s">
        <v>361</v>
      </c>
      <c r="F1107" s="295">
        <v>5</v>
      </c>
      <c r="G1107" s="296" t="s">
        <v>7</v>
      </c>
      <c r="H1107" s="293">
        <v>5.8</v>
      </c>
      <c r="I1107" s="293">
        <f t="shared" si="174"/>
        <v>3.1068506999874335</v>
      </c>
      <c r="J1107" s="293">
        <v>18.019734059927114</v>
      </c>
      <c r="K1107" s="275">
        <f t="shared" si="167"/>
        <v>18.019734059927114</v>
      </c>
      <c r="L1107" s="275">
        <f t="shared" si="168"/>
        <v>18.019734059927114</v>
      </c>
      <c r="N1107" s="334">
        <v>17.326667365314531</v>
      </c>
      <c r="O1107" s="332">
        <f t="shared" si="173"/>
        <v>18.019734059927114</v>
      </c>
      <c r="P1107" s="360"/>
      <c r="Q1107" s="360"/>
    </row>
    <row r="1108" spans="2:18" s="8" customFormat="1" ht="16.2" customHeight="1">
      <c r="B1108" s="295">
        <v>913380360</v>
      </c>
      <c r="C1108" s="307" t="s">
        <v>370</v>
      </c>
      <c r="D1108" s="294" t="s">
        <v>92</v>
      </c>
      <c r="E1108" s="294" t="s">
        <v>2574</v>
      </c>
      <c r="F1108" s="295">
        <v>5</v>
      </c>
      <c r="G1108" s="296" t="s">
        <v>7</v>
      </c>
      <c r="H1108" s="293">
        <v>5.8</v>
      </c>
      <c r="I1108" s="293">
        <f t="shared" si="174"/>
        <v>2.7984862162423743</v>
      </c>
      <c r="J1108" s="293">
        <v>16.231220054205771</v>
      </c>
      <c r="K1108" s="275">
        <f t="shared" si="167"/>
        <v>16.231220054205771</v>
      </c>
      <c r="L1108" s="275">
        <f t="shared" si="168"/>
        <v>16.231220054205771</v>
      </c>
      <c r="N1108" s="334">
        <v>15.606942359813242</v>
      </c>
      <c r="O1108" s="332">
        <f t="shared" si="173"/>
        <v>16.231220054205771</v>
      </c>
      <c r="P1108" s="360"/>
      <c r="Q1108" s="360"/>
    </row>
    <row r="1109" spans="2:18" s="8" customFormat="1" ht="16.2" customHeight="1">
      <c r="B1109" s="295">
        <v>913380390</v>
      </c>
      <c r="C1109" s="307" t="s">
        <v>370</v>
      </c>
      <c r="D1109" s="294" t="s">
        <v>92</v>
      </c>
      <c r="E1109" s="294" t="s">
        <v>2503</v>
      </c>
      <c r="F1109" s="295">
        <v>5</v>
      </c>
      <c r="G1109" s="296" t="s">
        <v>7</v>
      </c>
      <c r="H1109" s="293">
        <v>5.8</v>
      </c>
      <c r="I1109" s="293">
        <f t="shared" si="174"/>
        <v>3.1068506999874335</v>
      </c>
      <c r="J1109" s="293">
        <v>18.019734059927114</v>
      </c>
      <c r="K1109" s="275">
        <f t="shared" si="167"/>
        <v>18.019734059927114</v>
      </c>
      <c r="L1109" s="275">
        <f t="shared" si="168"/>
        <v>18.019734059927114</v>
      </c>
      <c r="N1109" s="334">
        <v>17.326667365314531</v>
      </c>
      <c r="O1109" s="332">
        <f t="shared" si="173"/>
        <v>18.019734059927114</v>
      </c>
      <c r="P1109" s="360"/>
      <c r="Q1109" s="360"/>
    </row>
    <row r="1110" spans="2:18" s="8" customFormat="1" ht="16.2" customHeight="1">
      <c r="B1110" s="295">
        <v>913380240</v>
      </c>
      <c r="C1110" s="307" t="s">
        <v>370</v>
      </c>
      <c r="D1110" s="294" t="s">
        <v>92</v>
      </c>
      <c r="E1110" s="294" t="s">
        <v>2506</v>
      </c>
      <c r="F1110" s="295">
        <v>5</v>
      </c>
      <c r="G1110" s="296" t="s">
        <v>7</v>
      </c>
      <c r="H1110" s="293">
        <v>5.8</v>
      </c>
      <c r="I1110" s="293">
        <f t="shared" si="174"/>
        <v>5.4207519563695774</v>
      </c>
      <c r="J1110" s="293">
        <v>31.440361346943547</v>
      </c>
      <c r="K1110" s="275">
        <f t="shared" si="167"/>
        <v>31.440361346943547</v>
      </c>
      <c r="L1110" s="275">
        <f t="shared" si="168"/>
        <v>31.440361346943547</v>
      </c>
      <c r="N1110" s="334">
        <v>30.231116679753409</v>
      </c>
      <c r="O1110" s="332">
        <f t="shared" si="173"/>
        <v>31.440361346943547</v>
      </c>
      <c r="P1110" s="360"/>
      <c r="Q1110" s="360"/>
    </row>
    <row r="1111" spans="2:18" s="8" customFormat="1" ht="16.2" customHeight="1">
      <c r="B1111" s="295">
        <v>913380180</v>
      </c>
      <c r="C1111" s="307" t="s">
        <v>370</v>
      </c>
      <c r="D1111" s="294" t="s">
        <v>92</v>
      </c>
      <c r="E1111" s="294" t="s">
        <v>287</v>
      </c>
      <c r="F1111" s="295">
        <v>5</v>
      </c>
      <c r="G1111" s="296" t="s">
        <v>7</v>
      </c>
      <c r="H1111" s="293">
        <v>5.8</v>
      </c>
      <c r="I1111" s="293">
        <f t="shared" si="174"/>
        <v>2.9069136120248182</v>
      </c>
      <c r="J1111" s="293">
        <v>16.860098949743946</v>
      </c>
      <c r="K1111" s="275">
        <f t="shared" si="167"/>
        <v>16.860098949743946</v>
      </c>
      <c r="L1111" s="275">
        <f t="shared" si="168"/>
        <v>16.860098949743946</v>
      </c>
      <c r="N1111" s="334">
        <v>22.272333342974793</v>
      </c>
      <c r="O1111" s="332">
        <f t="shared" si="173"/>
        <v>23.163226676693785</v>
      </c>
      <c r="P1111" s="360"/>
      <c r="Q1111" s="360"/>
      <c r="R1111" s="353"/>
    </row>
    <row r="1112" spans="2:18" s="8" customFormat="1" ht="16.2" customHeight="1">
      <c r="B1112" s="295">
        <v>913380410</v>
      </c>
      <c r="C1112" s="307" t="s">
        <v>370</v>
      </c>
      <c r="D1112" s="294" t="s">
        <v>92</v>
      </c>
      <c r="E1112" s="294" t="s">
        <v>2540</v>
      </c>
      <c r="F1112" s="295">
        <v>5</v>
      </c>
      <c r="G1112" s="296" t="s">
        <v>7</v>
      </c>
      <c r="H1112" s="293">
        <v>5.8</v>
      </c>
      <c r="I1112" s="293">
        <f t="shared" si="174"/>
        <v>3.304222249799313</v>
      </c>
      <c r="J1112" s="293">
        <v>19.164489048836014</v>
      </c>
      <c r="K1112" s="275">
        <f t="shared" si="167"/>
        <v>19.164489048836014</v>
      </c>
      <c r="L1112" s="275">
        <f t="shared" si="168"/>
        <v>19.164489048836014</v>
      </c>
      <c r="N1112" s="334">
        <v>18.427393316188475</v>
      </c>
      <c r="O1112" s="332">
        <f t="shared" si="173"/>
        <v>19.164489048836014</v>
      </c>
      <c r="P1112" s="360"/>
      <c r="Q1112" s="360"/>
    </row>
    <row r="1113" spans="2:18" s="8" customFormat="1" ht="16.2" customHeight="1">
      <c r="B1113" s="295">
        <v>913380520</v>
      </c>
      <c r="C1113" s="307" t="s">
        <v>370</v>
      </c>
      <c r="D1113" s="294" t="s">
        <v>92</v>
      </c>
      <c r="E1113" s="294" t="s">
        <v>2767</v>
      </c>
      <c r="F1113" s="295">
        <v>5</v>
      </c>
      <c r="G1113" s="296" t="s">
        <v>7</v>
      </c>
      <c r="H1113" s="293">
        <v>5.8</v>
      </c>
      <c r="I1113" s="293">
        <f t="shared" si="174"/>
        <v>3.1037177080516538</v>
      </c>
      <c r="J1113" s="293">
        <v>18.001562706699591</v>
      </c>
      <c r="K1113" s="275">
        <f t="shared" si="167"/>
        <v>18.001562706699591</v>
      </c>
      <c r="L1113" s="275">
        <f t="shared" si="168"/>
        <v>18.001562706699591</v>
      </c>
      <c r="N1113" s="334">
        <v>17.309194910288067</v>
      </c>
      <c r="O1113" s="332">
        <f t="shared" si="173"/>
        <v>18.001562706699591</v>
      </c>
      <c r="P1113" s="360"/>
      <c r="Q1113" s="360"/>
    </row>
    <row r="1114" spans="2:18" s="8" customFormat="1" ht="16.2" customHeight="1">
      <c r="B1114" s="297">
        <v>913380050</v>
      </c>
      <c r="C1114" s="308" t="s">
        <v>3013</v>
      </c>
      <c r="D1114" s="294" t="s">
        <v>92</v>
      </c>
      <c r="E1114" s="294" t="s">
        <v>2994</v>
      </c>
      <c r="F1114" s="295">
        <v>5</v>
      </c>
      <c r="G1114" s="296" t="s">
        <v>7</v>
      </c>
      <c r="H1114" s="293">
        <v>5.8</v>
      </c>
      <c r="I1114" s="293">
        <f t="shared" si="174"/>
        <v>3.1310275862068968</v>
      </c>
      <c r="J1114" s="293">
        <v>18.159960000000002</v>
      </c>
      <c r="K1114" s="275">
        <f t="shared" si="167"/>
        <v>18.159960000000002</v>
      </c>
      <c r="L1114" s="275">
        <f t="shared" si="168"/>
        <v>18.159960000000002</v>
      </c>
      <c r="N1114" s="334">
        <v>17.461500000000001</v>
      </c>
      <c r="O1114" s="332">
        <f t="shared" si="173"/>
        <v>18.159960000000002</v>
      </c>
      <c r="P1114" s="360"/>
      <c r="Q1114" s="360"/>
    </row>
    <row r="1115" spans="2:18" s="8" customFormat="1" ht="16.2" customHeight="1">
      <c r="B1115" s="289">
        <v>610351000</v>
      </c>
      <c r="C1115" s="307" t="s">
        <v>281</v>
      </c>
      <c r="D1115" s="294" t="s">
        <v>4</v>
      </c>
      <c r="E1115" s="294" t="s">
        <v>268</v>
      </c>
      <c r="F1115" s="295">
        <v>1</v>
      </c>
      <c r="G1115" s="296" t="s">
        <v>7</v>
      </c>
      <c r="H1115" s="293">
        <v>5.8</v>
      </c>
      <c r="I1115" s="293">
        <f t="shared" si="174"/>
        <v>2.7112919551966792</v>
      </c>
      <c r="J1115" s="293">
        <v>15.725493340140739</v>
      </c>
      <c r="K1115" s="275">
        <f t="shared" ref="K1115:K1177" si="177">J1115</f>
        <v>15.725493340140739</v>
      </c>
      <c r="L1115" s="275">
        <f t="shared" ref="L1115:L1177" si="178">+J1115-K1115*$B$2</f>
        <v>15.725493340140739</v>
      </c>
      <c r="N1115" s="334">
        <v>15.120666673212249</v>
      </c>
      <c r="O1115" s="332">
        <f t="shared" si="173"/>
        <v>15.725493340140739</v>
      </c>
      <c r="P1115" s="360"/>
      <c r="Q1115" s="360"/>
    </row>
    <row r="1116" spans="2:18" s="8" customFormat="1" ht="16.2" customHeight="1">
      <c r="B1116" s="289">
        <v>610151000</v>
      </c>
      <c r="C1116" s="307" t="s">
        <v>302</v>
      </c>
      <c r="D1116" s="294" t="s">
        <v>81</v>
      </c>
      <c r="E1116" s="294" t="s">
        <v>268</v>
      </c>
      <c r="F1116" s="295">
        <v>1</v>
      </c>
      <c r="G1116" s="296" t="s">
        <v>7</v>
      </c>
      <c r="H1116" s="293">
        <v>5.8</v>
      </c>
      <c r="I1116" s="293">
        <f t="shared" si="174"/>
        <v>3.8851778403956199</v>
      </c>
      <c r="J1116" s="293">
        <v>22.534031474294594</v>
      </c>
      <c r="K1116" s="275">
        <f t="shared" si="177"/>
        <v>22.534031474294594</v>
      </c>
      <c r="L1116" s="275">
        <f t="shared" si="178"/>
        <v>22.534031474294594</v>
      </c>
      <c r="N1116" s="334">
        <v>21.667337956052492</v>
      </c>
      <c r="O1116" s="332">
        <f t="shared" si="173"/>
        <v>22.534031474294594</v>
      </c>
      <c r="P1116" s="360"/>
      <c r="Q1116" s="360"/>
    </row>
    <row r="1117" spans="2:18" s="8" customFormat="1" ht="16.2" customHeight="1">
      <c r="B1117" s="289">
        <v>610152000</v>
      </c>
      <c r="C1117" s="307" t="s">
        <v>302</v>
      </c>
      <c r="D1117" s="294" t="s">
        <v>1</v>
      </c>
      <c r="E1117" s="294" t="s">
        <v>268</v>
      </c>
      <c r="F1117" s="295">
        <v>1</v>
      </c>
      <c r="G1117" s="296" t="s">
        <v>7</v>
      </c>
      <c r="H1117" s="293">
        <v>5.8</v>
      </c>
      <c r="I1117" s="293">
        <f t="shared" si="174"/>
        <v>4.2516116185045858</v>
      </c>
      <c r="J1117" s="293">
        <v>24.659347387326598</v>
      </c>
      <c r="K1117" s="275">
        <f t="shared" si="177"/>
        <v>24.659347387326598</v>
      </c>
      <c r="L1117" s="275">
        <f t="shared" si="178"/>
        <v>24.659347387326598</v>
      </c>
      <c r="N1117" s="334">
        <v>23.710910949352495</v>
      </c>
      <c r="O1117" s="332">
        <f t="shared" si="173"/>
        <v>24.659347387326598</v>
      </c>
      <c r="P1117" s="360"/>
      <c r="Q1117" s="360"/>
    </row>
    <row r="1118" spans="2:18" s="8" customFormat="1" ht="16.2" customHeight="1">
      <c r="B1118" s="289">
        <v>610154010</v>
      </c>
      <c r="C1118" s="307" t="s">
        <v>302</v>
      </c>
      <c r="D1118" s="294" t="s">
        <v>91</v>
      </c>
      <c r="E1118" s="294" t="s">
        <v>2</v>
      </c>
      <c r="F1118" s="295">
        <v>1</v>
      </c>
      <c r="G1118" s="296" t="s">
        <v>7</v>
      </c>
      <c r="H1118" s="293">
        <v>5.8</v>
      </c>
      <c r="I1118" s="293">
        <f t="shared" si="174"/>
        <v>5.7273595221096008</v>
      </c>
      <c r="J1118" s="293">
        <v>33.218685228235685</v>
      </c>
      <c r="K1118" s="275">
        <f t="shared" si="177"/>
        <v>33.218685228235685</v>
      </c>
      <c r="L1118" s="275">
        <f t="shared" si="178"/>
        <v>33.218685228235685</v>
      </c>
      <c r="N1118" s="334">
        <v>31.941043488688159</v>
      </c>
      <c r="O1118" s="332">
        <f t="shared" si="173"/>
        <v>33.218685228235685</v>
      </c>
      <c r="P1118" s="360"/>
      <c r="Q1118" s="360"/>
    </row>
    <row r="1119" spans="2:18" s="8" customFormat="1" ht="16.2" customHeight="1">
      <c r="B1119" s="289">
        <v>610153090</v>
      </c>
      <c r="C1119" s="307" t="s">
        <v>302</v>
      </c>
      <c r="D1119" s="294" t="s">
        <v>17</v>
      </c>
      <c r="E1119" s="294" t="s">
        <v>10</v>
      </c>
      <c r="F1119" s="295">
        <v>1</v>
      </c>
      <c r="G1119" s="296" t="s">
        <v>7</v>
      </c>
      <c r="H1119" s="293">
        <v>5.8</v>
      </c>
      <c r="I1119" s="293">
        <f t="shared" si="174"/>
        <v>6.0139488109812653</v>
      </c>
      <c r="J1119" s="293">
        <v>34.880903103691338</v>
      </c>
      <c r="K1119" s="275">
        <f t="shared" si="177"/>
        <v>34.880903103691338</v>
      </c>
      <c r="L1119" s="275">
        <f t="shared" si="178"/>
        <v>34.880903103691338</v>
      </c>
      <c r="N1119" s="334">
        <v>33.539329907395519</v>
      </c>
      <c r="O1119" s="332">
        <f t="shared" si="173"/>
        <v>34.880903103691338</v>
      </c>
      <c r="P1119" s="360"/>
      <c r="Q1119" s="360"/>
    </row>
    <row r="1120" spans="2:18" s="8" customFormat="1" ht="16.2" customHeight="1">
      <c r="B1120" s="289">
        <v>610154100</v>
      </c>
      <c r="C1120" s="307" t="s">
        <v>302</v>
      </c>
      <c r="D1120" s="294" t="s">
        <v>91</v>
      </c>
      <c r="E1120" s="294" t="s">
        <v>14</v>
      </c>
      <c r="F1120" s="295">
        <v>1</v>
      </c>
      <c r="G1120" s="296" t="s">
        <v>7</v>
      </c>
      <c r="H1120" s="293">
        <v>5.8</v>
      </c>
      <c r="I1120" s="293">
        <f t="shared" si="174"/>
        <v>5.7273595221096008</v>
      </c>
      <c r="J1120" s="293">
        <v>33.218685228235685</v>
      </c>
      <c r="K1120" s="275">
        <f t="shared" si="177"/>
        <v>33.218685228235685</v>
      </c>
      <c r="L1120" s="275">
        <f t="shared" si="178"/>
        <v>33.218685228235685</v>
      </c>
      <c r="N1120" s="334">
        <v>31.941043488688159</v>
      </c>
      <c r="O1120" s="332">
        <f t="shared" si="173"/>
        <v>33.218685228235685</v>
      </c>
      <c r="P1120" s="360"/>
      <c r="Q1120" s="360"/>
    </row>
    <row r="1121" spans="2:18" s="8" customFormat="1" ht="16.2" customHeight="1">
      <c r="B1121" s="289">
        <v>610152140</v>
      </c>
      <c r="C1121" s="307" t="s">
        <v>302</v>
      </c>
      <c r="D1121" s="294" t="s">
        <v>1</v>
      </c>
      <c r="E1121" s="294" t="s">
        <v>0</v>
      </c>
      <c r="F1121" s="295">
        <v>1</v>
      </c>
      <c r="G1121" s="296" t="s">
        <v>7</v>
      </c>
      <c r="H1121" s="293">
        <v>5.8</v>
      </c>
      <c r="I1121" s="293">
        <f t="shared" si="174"/>
        <v>6.6363318775172297</v>
      </c>
      <c r="J1121" s="293">
        <v>38.490724889599932</v>
      </c>
      <c r="K1121" s="275">
        <f t="shared" si="177"/>
        <v>38.490724889599932</v>
      </c>
      <c r="L1121" s="275">
        <f t="shared" si="178"/>
        <v>38.490724889599932</v>
      </c>
      <c r="N1121" s="334">
        <v>37.010312393846085</v>
      </c>
      <c r="O1121" s="332">
        <f t="shared" si="173"/>
        <v>38.490724889599932</v>
      </c>
      <c r="P1121" s="360"/>
      <c r="Q1121" s="360"/>
    </row>
    <row r="1122" spans="2:18" s="8" customFormat="1" ht="16.2" customHeight="1">
      <c r="B1122" s="289">
        <v>612151000</v>
      </c>
      <c r="C1122" s="307" t="s">
        <v>303</v>
      </c>
      <c r="D1122" s="294" t="s">
        <v>81</v>
      </c>
      <c r="E1122" s="294" t="s">
        <v>268</v>
      </c>
      <c r="F1122" s="295">
        <v>1</v>
      </c>
      <c r="G1122" s="296" t="s">
        <v>7</v>
      </c>
      <c r="H1122" s="293">
        <v>5.8</v>
      </c>
      <c r="I1122" s="293">
        <f t="shared" si="174"/>
        <v>6.8634113949677511</v>
      </c>
      <c r="J1122" s="293">
        <v>39.807786090812954</v>
      </c>
      <c r="K1122" s="275">
        <f t="shared" si="177"/>
        <v>39.807786090812954</v>
      </c>
      <c r="L1122" s="275">
        <f t="shared" si="178"/>
        <v>39.807786090812954</v>
      </c>
      <c r="N1122" s="334">
        <v>38.276717395012454</v>
      </c>
      <c r="O1122" s="332">
        <f t="shared" si="173"/>
        <v>39.807786090812954</v>
      </c>
      <c r="P1122" s="360"/>
      <c r="Q1122" s="360"/>
    </row>
    <row r="1123" spans="2:18" s="8" customFormat="1" ht="16.2" customHeight="1">
      <c r="B1123" s="295">
        <v>612152000</v>
      </c>
      <c r="C1123" s="307" t="s">
        <v>303</v>
      </c>
      <c r="D1123" s="294" t="s">
        <v>1</v>
      </c>
      <c r="E1123" s="294" t="s">
        <v>268</v>
      </c>
      <c r="F1123" s="295">
        <v>1</v>
      </c>
      <c r="G1123" s="296" t="s">
        <v>7</v>
      </c>
      <c r="H1123" s="293">
        <v>5.8</v>
      </c>
      <c r="I1123" s="293">
        <f t="shared" si="174"/>
        <v>6.7554784100531213</v>
      </c>
      <c r="J1123" s="293">
        <v>39.181774778308103</v>
      </c>
      <c r="K1123" s="275">
        <f t="shared" si="177"/>
        <v>39.181774778308103</v>
      </c>
      <c r="L1123" s="275">
        <f t="shared" si="178"/>
        <v>39.181774778308103</v>
      </c>
      <c r="N1123" s="334">
        <v>37.674783440680869</v>
      </c>
      <c r="O1123" s="332">
        <f t="shared" si="173"/>
        <v>39.181774778308103</v>
      </c>
      <c r="P1123" s="360"/>
      <c r="Q1123" s="360"/>
    </row>
    <row r="1124" spans="2:18" s="8" customFormat="1" ht="16.2" customHeight="1">
      <c r="B1124" s="295">
        <v>612154013</v>
      </c>
      <c r="C1124" s="307" t="s">
        <v>303</v>
      </c>
      <c r="D1124" s="294" t="s">
        <v>1</v>
      </c>
      <c r="E1124" s="294" t="s">
        <v>2</v>
      </c>
      <c r="F1124" s="295">
        <v>1</v>
      </c>
      <c r="G1124" s="296" t="s">
        <v>7</v>
      </c>
      <c r="H1124" s="293">
        <v>5.8</v>
      </c>
      <c r="I1124" s="293">
        <f t="shared" si="174"/>
        <v>10.126854280545075</v>
      </c>
      <c r="J1124" s="293">
        <v>58.735754827161436</v>
      </c>
      <c r="K1124" s="275">
        <f t="shared" si="177"/>
        <v>58.735754827161436</v>
      </c>
      <c r="L1124" s="275">
        <f t="shared" si="178"/>
        <v>58.735754827161436</v>
      </c>
      <c r="N1124" s="334">
        <v>56.476687333809075</v>
      </c>
      <c r="O1124" s="332">
        <f t="shared" si="173"/>
        <v>58.735754827161436</v>
      </c>
      <c r="P1124" s="360"/>
      <c r="Q1124" s="360"/>
    </row>
    <row r="1125" spans="2:18" s="8" customFormat="1" ht="16.2" customHeight="1">
      <c r="B1125" s="295">
        <v>612153093</v>
      </c>
      <c r="C1125" s="307" t="s">
        <v>303</v>
      </c>
      <c r="D1125" s="294" t="s">
        <v>17</v>
      </c>
      <c r="E1125" s="294" t="s">
        <v>10</v>
      </c>
      <c r="F1125" s="295">
        <v>1</v>
      </c>
      <c r="G1125" s="296" t="s">
        <v>7</v>
      </c>
      <c r="H1125" s="293">
        <v>5.8</v>
      </c>
      <c r="I1125" s="293">
        <f t="shared" si="174"/>
        <v>11.280242512466469</v>
      </c>
      <c r="J1125" s="293">
        <v>65.425406572305519</v>
      </c>
      <c r="K1125" s="275">
        <f t="shared" si="177"/>
        <v>65.425406572305519</v>
      </c>
      <c r="L1125" s="275">
        <f t="shared" si="178"/>
        <v>65.425406572305519</v>
      </c>
      <c r="N1125" s="334">
        <v>62.909044781062995</v>
      </c>
      <c r="O1125" s="332">
        <f t="shared" si="173"/>
        <v>65.425406572305519</v>
      </c>
      <c r="P1125" s="360"/>
      <c r="Q1125" s="360"/>
    </row>
    <row r="1126" spans="2:18" s="8" customFormat="1" ht="16.2" customHeight="1">
      <c r="B1126" s="295">
        <v>612154103</v>
      </c>
      <c r="C1126" s="307" t="s">
        <v>303</v>
      </c>
      <c r="D1126" s="294" t="s">
        <v>91</v>
      </c>
      <c r="E1126" s="294" t="s">
        <v>14</v>
      </c>
      <c r="F1126" s="295">
        <v>1</v>
      </c>
      <c r="G1126" s="296" t="s">
        <v>7</v>
      </c>
      <c r="H1126" s="293">
        <v>5.8</v>
      </c>
      <c r="I1126" s="293">
        <f t="shared" si="174"/>
        <v>10.126854280545075</v>
      </c>
      <c r="J1126" s="293">
        <v>58.735754827161436</v>
      </c>
      <c r="K1126" s="275">
        <f t="shared" si="177"/>
        <v>58.735754827161436</v>
      </c>
      <c r="L1126" s="275">
        <f t="shared" si="178"/>
        <v>58.735754827161436</v>
      </c>
      <c r="N1126" s="334">
        <v>56.476687333809075</v>
      </c>
      <c r="O1126" s="332">
        <f t="shared" si="173"/>
        <v>58.735754827161436</v>
      </c>
      <c r="P1126" s="360"/>
      <c r="Q1126" s="360"/>
    </row>
    <row r="1127" spans="2:18" s="8" customFormat="1" ht="16.2" customHeight="1">
      <c r="B1127" s="295">
        <v>612152143</v>
      </c>
      <c r="C1127" s="307" t="s">
        <v>303</v>
      </c>
      <c r="D1127" s="294" t="s">
        <v>1</v>
      </c>
      <c r="E1127" s="294" t="s">
        <v>0</v>
      </c>
      <c r="F1127" s="295">
        <v>1</v>
      </c>
      <c r="G1127" s="296" t="s">
        <v>7</v>
      </c>
      <c r="H1127" s="293">
        <v>5.8</v>
      </c>
      <c r="I1127" s="293">
        <f t="shared" si="174"/>
        <v>11.623781343277283</v>
      </c>
      <c r="J1127" s="293">
        <v>67.417931791008243</v>
      </c>
      <c r="K1127" s="275">
        <f t="shared" si="177"/>
        <v>67.417931791008243</v>
      </c>
      <c r="L1127" s="275">
        <f t="shared" si="178"/>
        <v>67.417931791008243</v>
      </c>
      <c r="N1127" s="334">
        <v>64.824934414430999</v>
      </c>
      <c r="O1127" s="332">
        <f t="shared" si="173"/>
        <v>67.417931791008243</v>
      </c>
      <c r="P1127" s="360"/>
      <c r="Q1127" s="360"/>
    </row>
    <row r="1128" spans="2:18" s="8" customFormat="1" ht="16.2" customHeight="1">
      <c r="B1128" s="295">
        <v>612155283</v>
      </c>
      <c r="C1128" s="307" t="s">
        <v>303</v>
      </c>
      <c r="D1128" s="294" t="s">
        <v>327</v>
      </c>
      <c r="E1128" s="294" t="s">
        <v>244</v>
      </c>
      <c r="F1128" s="295">
        <v>1</v>
      </c>
      <c r="G1128" s="296" t="s">
        <v>7</v>
      </c>
      <c r="H1128" s="293">
        <v>5.8</v>
      </c>
      <c r="I1128" s="293">
        <f t="shared" si="174"/>
        <v>10.487823773937237</v>
      </c>
      <c r="J1128" s="293">
        <v>60.829377888835971</v>
      </c>
      <c r="K1128" s="275">
        <f t="shared" si="177"/>
        <v>60.829377888835971</v>
      </c>
      <c r="L1128" s="275">
        <f t="shared" si="178"/>
        <v>60.829377888835971</v>
      </c>
      <c r="N1128" s="334">
        <v>58.489786431573044</v>
      </c>
      <c r="O1128" s="332">
        <f t="shared" si="173"/>
        <v>60.829377888835971</v>
      </c>
      <c r="P1128" s="360"/>
      <c r="Q1128" s="360"/>
    </row>
    <row r="1129" spans="2:18" s="8" customFormat="1" ht="16.2" customHeight="1">
      <c r="B1129" s="295">
        <v>612152243</v>
      </c>
      <c r="C1129" s="307" t="s">
        <v>303</v>
      </c>
      <c r="D1129" s="294" t="s">
        <v>1</v>
      </c>
      <c r="E1129" s="294" t="s">
        <v>2506</v>
      </c>
      <c r="F1129" s="295">
        <v>1</v>
      </c>
      <c r="G1129" s="296" t="s">
        <v>7</v>
      </c>
      <c r="H1129" s="293">
        <v>5.8</v>
      </c>
      <c r="I1129" s="293">
        <f t="shared" si="174"/>
        <v>12.655047708172839</v>
      </c>
      <c r="J1129" s="293">
        <v>73.399276707402464</v>
      </c>
      <c r="K1129" s="275">
        <f t="shared" si="177"/>
        <v>73.399276707402464</v>
      </c>
      <c r="L1129" s="275">
        <f t="shared" si="178"/>
        <v>73.399276707402464</v>
      </c>
      <c r="N1129" s="334">
        <v>70.576227603271604</v>
      </c>
      <c r="O1129" s="332">
        <f t="shared" si="173"/>
        <v>73.399276707402464</v>
      </c>
      <c r="P1129" s="360"/>
      <c r="Q1129" s="360"/>
    </row>
    <row r="1130" spans="2:18" s="8" customFormat="1" ht="16.2" customHeight="1">
      <c r="B1130" s="295">
        <v>612154183</v>
      </c>
      <c r="C1130" s="307" t="s">
        <v>303</v>
      </c>
      <c r="D1130" s="294" t="s">
        <v>91</v>
      </c>
      <c r="E1130" s="294" t="s">
        <v>287</v>
      </c>
      <c r="F1130" s="295">
        <v>1</v>
      </c>
      <c r="G1130" s="296" t="s">
        <v>7</v>
      </c>
      <c r="H1130" s="293">
        <v>5.8</v>
      </c>
      <c r="I1130" s="293">
        <f t="shared" si="174"/>
        <v>9.6921753080581485</v>
      </c>
      <c r="J1130" s="293">
        <v>56.21461678673726</v>
      </c>
      <c r="K1130" s="275">
        <f t="shared" si="177"/>
        <v>56.21461678673726</v>
      </c>
      <c r="L1130" s="275">
        <f t="shared" si="178"/>
        <v>56.21461678673726</v>
      </c>
      <c r="N1130" s="334">
        <v>60.241870295010663</v>
      </c>
      <c r="O1130" s="332">
        <f t="shared" si="173"/>
        <v>62.651545106811092</v>
      </c>
      <c r="P1130" s="360"/>
      <c r="Q1130" s="360"/>
      <c r="R1130" s="353"/>
    </row>
    <row r="1131" spans="2:18" s="8" customFormat="1" ht="16.2" customHeight="1">
      <c r="B1131" s="295">
        <v>612153113</v>
      </c>
      <c r="C1131" s="307" t="s">
        <v>303</v>
      </c>
      <c r="D1131" s="294" t="s">
        <v>17</v>
      </c>
      <c r="E1131" s="294" t="s">
        <v>13</v>
      </c>
      <c r="F1131" s="295">
        <v>1</v>
      </c>
      <c r="G1131" s="296" t="s">
        <v>7</v>
      </c>
      <c r="H1131" s="293">
        <v>5.8</v>
      </c>
      <c r="I1131" s="293">
        <f t="shared" si="174"/>
        <v>10.649622521077401</v>
      </c>
      <c r="J1131" s="293">
        <v>61.767810622248923</v>
      </c>
      <c r="K1131" s="275">
        <f t="shared" si="177"/>
        <v>61.767810622248923</v>
      </c>
      <c r="L1131" s="275">
        <f t="shared" si="178"/>
        <v>61.767810622248923</v>
      </c>
      <c r="N1131" s="334">
        <v>59.392125598316269</v>
      </c>
      <c r="O1131" s="332">
        <f t="shared" si="173"/>
        <v>61.767810622248923</v>
      </c>
      <c r="P1131" s="360"/>
      <c r="Q1131" s="360"/>
    </row>
    <row r="1132" spans="2:18" s="8" customFormat="1" ht="16.2" customHeight="1">
      <c r="B1132" s="295">
        <v>612155413</v>
      </c>
      <c r="C1132" s="307" t="s">
        <v>303</v>
      </c>
      <c r="D1132" s="294" t="s">
        <v>327</v>
      </c>
      <c r="E1132" s="294" t="s">
        <v>2540</v>
      </c>
      <c r="F1132" s="295">
        <v>1</v>
      </c>
      <c r="G1132" s="296" t="s">
        <v>7</v>
      </c>
      <c r="H1132" s="293">
        <v>5.8</v>
      </c>
      <c r="I1132" s="293">
        <f t="shared" si="174"/>
        <v>10.584602249238927</v>
      </c>
      <c r="J1132" s="293">
        <v>61.39069304558577</v>
      </c>
      <c r="K1132" s="275">
        <f t="shared" si="177"/>
        <v>61.39069304558577</v>
      </c>
      <c r="L1132" s="275">
        <f t="shared" si="178"/>
        <v>61.39069304558577</v>
      </c>
      <c r="N1132" s="334">
        <v>59.029512543832467</v>
      </c>
      <c r="O1132" s="332">
        <f t="shared" si="173"/>
        <v>61.39069304558577</v>
      </c>
      <c r="P1132" s="360"/>
      <c r="Q1132" s="360"/>
    </row>
    <row r="1133" spans="2:18" s="8" customFormat="1" ht="16.2" customHeight="1">
      <c r="B1133" s="297">
        <v>612155053</v>
      </c>
      <c r="C1133" s="308" t="s">
        <v>3008</v>
      </c>
      <c r="D1133" s="294" t="s">
        <v>327</v>
      </c>
      <c r="E1133" s="294" t="s">
        <v>2994</v>
      </c>
      <c r="F1133" s="295">
        <v>1</v>
      </c>
      <c r="G1133" s="296" t="s">
        <v>7</v>
      </c>
      <c r="H1133" s="293">
        <v>5.8</v>
      </c>
      <c r="I1133" s="293">
        <f t="shared" si="174"/>
        <v>10.311868965517244</v>
      </c>
      <c r="J1133" s="293">
        <v>59.808840000000011</v>
      </c>
      <c r="K1133" s="275">
        <f t="shared" si="177"/>
        <v>59.808840000000011</v>
      </c>
      <c r="L1133" s="275">
        <f t="shared" si="178"/>
        <v>59.808840000000011</v>
      </c>
      <c r="N1133" s="334">
        <v>57.508500000000005</v>
      </c>
      <c r="O1133" s="332">
        <f t="shared" si="173"/>
        <v>59.808840000000011</v>
      </c>
      <c r="P1133" s="360"/>
      <c r="Q1133" s="360"/>
    </row>
    <row r="1134" spans="2:18" s="8" customFormat="1" ht="16.2" customHeight="1">
      <c r="B1134" s="289">
        <v>913011000</v>
      </c>
      <c r="C1134" s="307" t="s">
        <v>2729</v>
      </c>
      <c r="D1134" s="294" t="s">
        <v>4</v>
      </c>
      <c r="E1134" s="294" t="s">
        <v>4</v>
      </c>
      <c r="F1134" s="295">
        <v>5</v>
      </c>
      <c r="G1134" s="293" t="s">
        <v>7</v>
      </c>
      <c r="H1134" s="293">
        <v>5.8</v>
      </c>
      <c r="I1134" s="293">
        <f t="shared" si="174"/>
        <v>2.42733908151054</v>
      </c>
      <c r="J1134" s="293">
        <v>14.078566672761132</v>
      </c>
      <c r="K1134" s="275">
        <f t="shared" si="177"/>
        <v>14.078566672761132</v>
      </c>
      <c r="L1134" s="275">
        <f t="shared" si="178"/>
        <v>14.078566672761132</v>
      </c>
      <c r="N1134" s="334">
        <v>13.537083339193396</v>
      </c>
      <c r="O1134" s="332">
        <f t="shared" si="173"/>
        <v>14.078566672761132</v>
      </c>
      <c r="P1134" s="360"/>
      <c r="Q1134" s="360"/>
    </row>
    <row r="1135" spans="2:18" s="8" customFormat="1" ht="16.2" customHeight="1">
      <c r="B1135" s="289">
        <v>913012000</v>
      </c>
      <c r="C1135" s="307" t="s">
        <v>2729</v>
      </c>
      <c r="D1135" s="294" t="s">
        <v>1</v>
      </c>
      <c r="E1135" s="294" t="s">
        <v>1</v>
      </c>
      <c r="F1135" s="295">
        <v>5</v>
      </c>
      <c r="G1135" s="293" t="s">
        <v>7</v>
      </c>
      <c r="H1135" s="293">
        <v>5.8</v>
      </c>
      <c r="I1135" s="293">
        <f t="shared" si="174"/>
        <v>2.42733908151054</v>
      </c>
      <c r="J1135" s="293">
        <v>14.078566672761132</v>
      </c>
      <c r="K1135" s="275">
        <f t="shared" si="177"/>
        <v>14.078566672761132</v>
      </c>
      <c r="L1135" s="275">
        <f t="shared" si="178"/>
        <v>14.078566672761132</v>
      </c>
      <c r="N1135" s="334">
        <v>13.537083339193396</v>
      </c>
      <c r="O1135" s="332">
        <f t="shared" si="173"/>
        <v>14.078566672761132</v>
      </c>
      <c r="P1135" s="360"/>
      <c r="Q1135" s="360"/>
    </row>
    <row r="1136" spans="2:18" s="8" customFormat="1" ht="16.2" customHeight="1">
      <c r="B1136" s="289">
        <v>913010010</v>
      </c>
      <c r="C1136" s="307" t="s">
        <v>2729</v>
      </c>
      <c r="D1136" s="294" t="s">
        <v>92</v>
      </c>
      <c r="E1136" s="294" t="s">
        <v>2</v>
      </c>
      <c r="F1136" s="295">
        <v>5</v>
      </c>
      <c r="G1136" s="293" t="s">
        <v>7</v>
      </c>
      <c r="H1136" s="293">
        <v>5.8</v>
      </c>
      <c r="I1136" s="293">
        <f t="shared" si="174"/>
        <v>6.430158623473206</v>
      </c>
      <c r="J1136" s="293">
        <v>37.294920016144594</v>
      </c>
      <c r="K1136" s="275">
        <f t="shared" si="177"/>
        <v>37.294920016144594</v>
      </c>
      <c r="L1136" s="275">
        <f t="shared" si="178"/>
        <v>37.294920016144594</v>
      </c>
      <c r="N1136" s="334">
        <v>35.860500015523648</v>
      </c>
      <c r="O1136" s="332">
        <f t="shared" si="173"/>
        <v>37.294920016144594</v>
      </c>
      <c r="P1136" s="360"/>
      <c r="Q1136" s="360"/>
    </row>
    <row r="1137" spans="2:18" s="8" customFormat="1" ht="16.2" customHeight="1">
      <c r="B1137" s="345">
        <v>913010070</v>
      </c>
      <c r="C1137" s="344" t="s">
        <v>3146</v>
      </c>
      <c r="D1137" s="343" t="s">
        <v>92</v>
      </c>
      <c r="E1137" s="342" t="s">
        <v>2539</v>
      </c>
      <c r="F1137" s="341">
        <v>5</v>
      </c>
      <c r="G1137" s="340" t="s">
        <v>7</v>
      </c>
      <c r="H1137" s="339">
        <v>5.8</v>
      </c>
      <c r="I1137" s="293">
        <f t="shared" si="174"/>
        <v>5.9655082622736897</v>
      </c>
      <c r="J1137" s="355">
        <v>34.5999479211874</v>
      </c>
      <c r="K1137" s="275">
        <f t="shared" ref="K1137" si="179">J1137</f>
        <v>34.5999479211874</v>
      </c>
      <c r="L1137" s="275">
        <f t="shared" ref="L1137" si="180">+J1137-K1137*$B$2</f>
        <v>34.5999479211874</v>
      </c>
      <c r="N1137" s="334"/>
      <c r="O1137" s="332"/>
      <c r="P1137" s="360"/>
      <c r="Q1137" s="360"/>
    </row>
    <row r="1138" spans="2:18" s="8" customFormat="1" ht="16.2" customHeight="1">
      <c r="B1138" s="295">
        <v>913010280</v>
      </c>
      <c r="C1138" s="307" t="s">
        <v>2729</v>
      </c>
      <c r="D1138" s="294" t="s">
        <v>92</v>
      </c>
      <c r="E1138" s="294" t="s">
        <v>244</v>
      </c>
      <c r="F1138" s="295">
        <v>5</v>
      </c>
      <c r="G1138" s="296" t="s">
        <v>7</v>
      </c>
      <c r="H1138" s="293">
        <v>5.8</v>
      </c>
      <c r="I1138" s="293">
        <f t="shared" si="174"/>
        <v>7.6801374929798261</v>
      </c>
      <c r="J1138" s="293">
        <v>44.544797459282989</v>
      </c>
      <c r="K1138" s="275">
        <f t="shared" si="177"/>
        <v>44.544797459282989</v>
      </c>
      <c r="L1138" s="275">
        <f t="shared" si="178"/>
        <v>44.544797459282989</v>
      </c>
      <c r="N1138" s="334">
        <v>42.831536018541335</v>
      </c>
      <c r="O1138" s="332">
        <f t="shared" si="173"/>
        <v>44.544797459282989</v>
      </c>
      <c r="P1138" s="360"/>
      <c r="Q1138" s="360"/>
    </row>
    <row r="1139" spans="2:18" s="8" customFormat="1" ht="16.2" customHeight="1">
      <c r="B1139" s="295">
        <v>913010090</v>
      </c>
      <c r="C1139" s="307" t="s">
        <v>2729</v>
      </c>
      <c r="D1139" s="294" t="s">
        <v>92</v>
      </c>
      <c r="E1139" s="294" t="s">
        <v>10</v>
      </c>
      <c r="F1139" s="295">
        <v>5</v>
      </c>
      <c r="G1139" s="296" t="s">
        <v>7</v>
      </c>
      <c r="H1139" s="293">
        <v>5.8</v>
      </c>
      <c r="I1139" s="293">
        <f t="shared" si="174"/>
        <v>7.2728574744127128</v>
      </c>
      <c r="J1139" s="293">
        <v>42.182573351593732</v>
      </c>
      <c r="K1139" s="275">
        <f t="shared" si="177"/>
        <v>42.182573351593732</v>
      </c>
      <c r="L1139" s="275">
        <f t="shared" si="178"/>
        <v>42.182573351593732</v>
      </c>
      <c r="N1139" s="334">
        <v>40.56016668422474</v>
      </c>
      <c r="O1139" s="332">
        <f t="shared" si="173"/>
        <v>42.182573351593732</v>
      </c>
      <c r="P1139" s="360"/>
      <c r="Q1139" s="360"/>
    </row>
    <row r="1140" spans="2:18" s="8" customFormat="1" ht="16.2" customHeight="1">
      <c r="B1140" s="295">
        <v>913010100</v>
      </c>
      <c r="C1140" s="307" t="s">
        <v>2729</v>
      </c>
      <c r="D1140" s="294" t="s">
        <v>92</v>
      </c>
      <c r="E1140" s="294" t="s">
        <v>14</v>
      </c>
      <c r="F1140" s="295">
        <v>5</v>
      </c>
      <c r="G1140" s="296" t="s">
        <v>7</v>
      </c>
      <c r="H1140" s="293">
        <v>5.8</v>
      </c>
      <c r="I1140" s="293">
        <f t="shared" si="174"/>
        <v>6.430158623473206</v>
      </c>
      <c r="J1140" s="293">
        <v>37.294920016144594</v>
      </c>
      <c r="K1140" s="275">
        <f t="shared" si="177"/>
        <v>37.294920016144594</v>
      </c>
      <c r="L1140" s="275">
        <f t="shared" si="178"/>
        <v>37.294920016144594</v>
      </c>
      <c r="N1140" s="334">
        <v>35.860500015523648</v>
      </c>
      <c r="O1140" s="332">
        <f t="shared" si="173"/>
        <v>37.294920016144594</v>
      </c>
      <c r="P1140" s="360"/>
      <c r="Q1140" s="360"/>
    </row>
    <row r="1141" spans="2:18" s="8" customFormat="1" ht="16.2" customHeight="1">
      <c r="B1141" s="295">
        <v>913010110</v>
      </c>
      <c r="C1141" s="307" t="s">
        <v>2729</v>
      </c>
      <c r="D1141" s="294" t="s">
        <v>92</v>
      </c>
      <c r="E1141" s="294" t="s">
        <v>13</v>
      </c>
      <c r="F1141" s="295">
        <v>5</v>
      </c>
      <c r="G1141" s="296" t="s">
        <v>7</v>
      </c>
      <c r="H1141" s="293">
        <v>5.8</v>
      </c>
      <c r="I1141" s="293">
        <f t="shared" si="174"/>
        <v>6.430158623473206</v>
      </c>
      <c r="J1141" s="293">
        <v>37.294920016144594</v>
      </c>
      <c r="K1141" s="275">
        <f t="shared" si="177"/>
        <v>37.294920016144594</v>
      </c>
      <c r="L1141" s="275">
        <f t="shared" si="178"/>
        <v>37.294920016144594</v>
      </c>
      <c r="N1141" s="334">
        <v>35.860500015523648</v>
      </c>
      <c r="O1141" s="332">
        <f t="shared" si="173"/>
        <v>37.294920016144594</v>
      </c>
      <c r="P1141" s="360"/>
      <c r="Q1141" s="360"/>
    </row>
    <row r="1142" spans="2:18" s="8" customFormat="1" ht="16.2" customHeight="1">
      <c r="B1142" s="295">
        <v>913010140</v>
      </c>
      <c r="C1142" s="307" t="s">
        <v>2729</v>
      </c>
      <c r="D1142" s="294" t="s">
        <v>92</v>
      </c>
      <c r="E1142" s="294" t="s">
        <v>0</v>
      </c>
      <c r="F1142" s="295">
        <v>5</v>
      </c>
      <c r="G1142" s="296" t="s">
        <v>7</v>
      </c>
      <c r="H1142" s="293">
        <v>5.8</v>
      </c>
      <c r="I1142" s="293">
        <f t="shared" si="174"/>
        <v>7.2728574744127128</v>
      </c>
      <c r="J1142" s="293">
        <v>42.182573351593732</v>
      </c>
      <c r="K1142" s="275">
        <f t="shared" si="177"/>
        <v>42.182573351593732</v>
      </c>
      <c r="L1142" s="275">
        <f t="shared" si="178"/>
        <v>42.182573351593732</v>
      </c>
      <c r="N1142" s="334">
        <v>40.56016668422474</v>
      </c>
      <c r="O1142" s="332">
        <f t="shared" si="173"/>
        <v>42.182573351593732</v>
      </c>
      <c r="P1142" s="360"/>
      <c r="Q1142" s="360"/>
    </row>
    <row r="1143" spans="2:18" s="8" customFormat="1" ht="16.2" customHeight="1">
      <c r="B1143" s="289">
        <v>913010270</v>
      </c>
      <c r="C1143" s="307" t="s">
        <v>2729</v>
      </c>
      <c r="D1143" s="294" t="s">
        <v>92</v>
      </c>
      <c r="E1143" s="294" t="s">
        <v>83</v>
      </c>
      <c r="F1143" s="295">
        <v>5</v>
      </c>
      <c r="G1143" s="296" t="s">
        <v>7</v>
      </c>
      <c r="H1143" s="293">
        <v>5.8</v>
      </c>
      <c r="I1143" s="293">
        <f t="shared" si="174"/>
        <v>7.2728574744127128</v>
      </c>
      <c r="J1143" s="293">
        <v>42.182573351593732</v>
      </c>
      <c r="K1143" s="275">
        <f t="shared" si="177"/>
        <v>42.182573351593732</v>
      </c>
      <c r="L1143" s="275">
        <f t="shared" si="178"/>
        <v>42.182573351593732</v>
      </c>
      <c r="N1143" s="334">
        <v>40.56016668422474</v>
      </c>
      <c r="O1143" s="332">
        <f t="shared" si="173"/>
        <v>42.182573351593732</v>
      </c>
      <c r="P1143" s="360"/>
      <c r="Q1143" s="360"/>
    </row>
    <row r="1144" spans="2:18" s="8" customFormat="1" ht="16.2" customHeight="1">
      <c r="B1144" s="289">
        <v>913010370</v>
      </c>
      <c r="C1144" s="307" t="s">
        <v>2729</v>
      </c>
      <c r="D1144" s="294" t="s">
        <v>92</v>
      </c>
      <c r="E1144" s="294" t="s">
        <v>361</v>
      </c>
      <c r="F1144" s="295">
        <v>5</v>
      </c>
      <c r="G1144" s="293" t="s">
        <v>7</v>
      </c>
      <c r="H1144" s="293">
        <v>5.8</v>
      </c>
      <c r="I1144" s="293">
        <f t="shared" si="174"/>
        <v>3.8035410584592149</v>
      </c>
      <c r="J1144" s="293">
        <v>22.060538139063446</v>
      </c>
      <c r="K1144" s="275">
        <f t="shared" si="177"/>
        <v>22.060538139063446</v>
      </c>
      <c r="L1144" s="275">
        <f t="shared" si="178"/>
        <v>22.060538139063446</v>
      </c>
      <c r="N1144" s="334">
        <v>21.212055902945622</v>
      </c>
      <c r="O1144" s="332">
        <f t="shared" si="173"/>
        <v>22.060538139063446</v>
      </c>
      <c r="P1144" s="360"/>
      <c r="Q1144" s="360"/>
    </row>
    <row r="1145" spans="2:18" s="8" customFormat="1" ht="16.2" customHeight="1">
      <c r="B1145" s="289">
        <v>913010360</v>
      </c>
      <c r="C1145" s="307" t="s">
        <v>2729</v>
      </c>
      <c r="D1145" s="294" t="s">
        <v>92</v>
      </c>
      <c r="E1145" s="294" t="s">
        <v>2574</v>
      </c>
      <c r="F1145" s="295">
        <v>5</v>
      </c>
      <c r="G1145" s="293" t="s">
        <v>7</v>
      </c>
      <c r="H1145" s="293">
        <v>5.8</v>
      </c>
      <c r="I1145" s="293">
        <f t="shared" si="174"/>
        <v>3.2969383954467166</v>
      </c>
      <c r="J1145" s="293">
        <v>19.122242693590955</v>
      </c>
      <c r="K1145" s="275">
        <f t="shared" si="177"/>
        <v>19.122242693590955</v>
      </c>
      <c r="L1145" s="275">
        <f t="shared" si="178"/>
        <v>19.122242693590955</v>
      </c>
      <c r="N1145" s="334">
        <v>18.386771820760533</v>
      </c>
      <c r="O1145" s="332">
        <f t="shared" si="173"/>
        <v>19.122242693590955</v>
      </c>
      <c r="P1145" s="360"/>
      <c r="Q1145" s="360"/>
    </row>
    <row r="1146" spans="2:18" s="8" customFormat="1" ht="16.2" customHeight="1">
      <c r="B1146" s="289">
        <v>913010390</v>
      </c>
      <c r="C1146" s="307" t="s">
        <v>2729</v>
      </c>
      <c r="D1146" s="294" t="s">
        <v>92</v>
      </c>
      <c r="E1146" s="294" t="s">
        <v>2503</v>
      </c>
      <c r="F1146" s="295">
        <v>5</v>
      </c>
      <c r="G1146" s="293" t="s">
        <v>7</v>
      </c>
      <c r="H1146" s="293">
        <v>5.8</v>
      </c>
      <c r="I1146" s="293">
        <f t="shared" si="174"/>
        <v>3.8035410584592149</v>
      </c>
      <c r="J1146" s="293">
        <v>22.060538139063446</v>
      </c>
      <c r="K1146" s="275">
        <f t="shared" si="177"/>
        <v>22.060538139063446</v>
      </c>
      <c r="L1146" s="275">
        <f t="shared" si="178"/>
        <v>22.060538139063446</v>
      </c>
      <c r="N1146" s="334">
        <v>21.212055902945622</v>
      </c>
      <c r="O1146" s="332">
        <f t="shared" si="173"/>
        <v>22.060538139063446</v>
      </c>
      <c r="P1146" s="360"/>
      <c r="Q1146" s="360"/>
    </row>
    <row r="1147" spans="2:18" s="8" customFormat="1" ht="16.2" customHeight="1">
      <c r="B1147" s="289">
        <v>913010240</v>
      </c>
      <c r="C1147" s="307" t="s">
        <v>2729</v>
      </c>
      <c r="D1147" s="294" t="s">
        <v>92</v>
      </c>
      <c r="E1147" s="294" t="s">
        <v>2506</v>
      </c>
      <c r="F1147" s="295">
        <v>5</v>
      </c>
      <c r="G1147" s="293" t="s">
        <v>7</v>
      </c>
      <c r="H1147" s="293">
        <v>5.8</v>
      </c>
      <c r="I1147" s="293">
        <f t="shared" si="174"/>
        <v>8.8062029923178642</v>
      </c>
      <c r="J1147" s="293">
        <v>51.075977355443612</v>
      </c>
      <c r="K1147" s="275">
        <f t="shared" si="177"/>
        <v>51.075977355443612</v>
      </c>
      <c r="L1147" s="275">
        <f t="shared" si="178"/>
        <v>51.075977355443612</v>
      </c>
      <c r="N1147" s="334">
        <v>49.111516687926546</v>
      </c>
      <c r="O1147" s="332">
        <f t="shared" si="173"/>
        <v>51.075977355443612</v>
      </c>
      <c r="P1147" s="360"/>
      <c r="Q1147" s="360"/>
    </row>
    <row r="1148" spans="2:18" s="8" customFormat="1" ht="16.2" customHeight="1">
      <c r="B1148" s="289">
        <v>913010180</v>
      </c>
      <c r="C1148" s="307" t="s">
        <v>2729</v>
      </c>
      <c r="D1148" s="294" t="s">
        <v>92</v>
      </c>
      <c r="E1148" s="294" t="s">
        <v>287</v>
      </c>
      <c r="F1148" s="295">
        <v>5</v>
      </c>
      <c r="G1148" s="293" t="s">
        <v>7</v>
      </c>
      <c r="H1148" s="293">
        <v>5.8</v>
      </c>
      <c r="I1148" s="293">
        <f t="shared" si="174"/>
        <v>5.9430964146431258</v>
      </c>
      <c r="J1148" s="293">
        <v>34.469959204930127</v>
      </c>
      <c r="K1148" s="275">
        <f t="shared" si="177"/>
        <v>34.469959204930127</v>
      </c>
      <c r="L1148" s="275">
        <f t="shared" si="178"/>
        <v>34.469959204930127</v>
      </c>
      <c r="N1148" s="334">
        <v>35.860500015523648</v>
      </c>
      <c r="O1148" s="332">
        <f t="shared" si="173"/>
        <v>37.294920016144594</v>
      </c>
      <c r="P1148" s="360"/>
      <c r="Q1148" s="360"/>
      <c r="R1148" s="353"/>
    </row>
    <row r="1149" spans="2:18" s="8" customFormat="1" ht="16.2" customHeight="1">
      <c r="B1149" s="295">
        <v>913010410</v>
      </c>
      <c r="C1149" s="307" t="s">
        <v>2729</v>
      </c>
      <c r="D1149" s="294" t="s">
        <v>92</v>
      </c>
      <c r="E1149" s="294" t="s">
        <v>2540</v>
      </c>
      <c r="F1149" s="295">
        <v>5</v>
      </c>
      <c r="G1149" s="296" t="s">
        <v>7</v>
      </c>
      <c r="H1149" s="293">
        <v>5.8</v>
      </c>
      <c r="I1149" s="293">
        <f t="shared" si="174"/>
        <v>4.3587796274146244</v>
      </c>
      <c r="J1149" s="293">
        <v>25.280921839004822</v>
      </c>
      <c r="K1149" s="275">
        <f t="shared" si="177"/>
        <v>25.280921839004822</v>
      </c>
      <c r="L1149" s="275">
        <f t="shared" si="178"/>
        <v>25.280921839004822</v>
      </c>
      <c r="N1149" s="334">
        <v>24.308578691350789</v>
      </c>
      <c r="O1149" s="332">
        <f t="shared" si="173"/>
        <v>25.280921839004822</v>
      </c>
      <c r="P1149" s="360"/>
      <c r="Q1149" s="360"/>
    </row>
    <row r="1150" spans="2:18" s="8" customFormat="1" ht="16.2" customHeight="1">
      <c r="B1150" s="295">
        <v>913010520</v>
      </c>
      <c r="C1150" s="307" t="s">
        <v>2729</v>
      </c>
      <c r="D1150" s="294" t="s">
        <v>92</v>
      </c>
      <c r="E1150" s="294" t="s">
        <v>2767</v>
      </c>
      <c r="F1150" s="295">
        <v>5</v>
      </c>
      <c r="G1150" s="296" t="s">
        <v>7</v>
      </c>
      <c r="H1150" s="293">
        <v>5.8</v>
      </c>
      <c r="I1150" s="293">
        <f t="shared" si="174"/>
        <v>3.8414547591883061</v>
      </c>
      <c r="J1150" s="293">
        <v>22.280437603292174</v>
      </c>
      <c r="K1150" s="275">
        <f t="shared" si="177"/>
        <v>22.280437603292174</v>
      </c>
      <c r="L1150" s="275">
        <f t="shared" si="178"/>
        <v>22.280437603292174</v>
      </c>
      <c r="N1150" s="334">
        <v>21.423497695473245</v>
      </c>
      <c r="O1150" s="332">
        <f t="shared" si="173"/>
        <v>22.280437603292174</v>
      </c>
      <c r="P1150" s="360"/>
      <c r="Q1150" s="360"/>
    </row>
    <row r="1151" spans="2:18" s="8" customFormat="1" ht="16.2" customHeight="1">
      <c r="B1151" s="297">
        <v>913010050</v>
      </c>
      <c r="C1151" s="307" t="s">
        <v>2729</v>
      </c>
      <c r="D1151" s="294" t="s">
        <v>327</v>
      </c>
      <c r="E1151" s="294" t="s">
        <v>2994</v>
      </c>
      <c r="F1151" s="295">
        <v>5</v>
      </c>
      <c r="G1151" s="296" t="s">
        <v>7</v>
      </c>
      <c r="H1151" s="293">
        <v>5.8</v>
      </c>
      <c r="I1151" s="293">
        <f t="shared" si="174"/>
        <v>6.2187517241379311</v>
      </c>
      <c r="J1151" s="293">
        <v>36.068759999999997</v>
      </c>
      <c r="K1151" s="275">
        <f t="shared" si="177"/>
        <v>36.068759999999997</v>
      </c>
      <c r="L1151" s="275">
        <f t="shared" si="178"/>
        <v>36.068759999999997</v>
      </c>
      <c r="N1151" s="334">
        <v>34.6815</v>
      </c>
      <c r="O1151" s="332">
        <f t="shared" si="173"/>
        <v>36.068759999999997</v>
      </c>
      <c r="P1151" s="360"/>
      <c r="Q1151" s="360"/>
    </row>
    <row r="1152" spans="2:18" s="8" customFormat="1" ht="16.2" customHeight="1">
      <c r="B1152" s="295">
        <v>913021000</v>
      </c>
      <c r="C1152" s="307" t="s">
        <v>93</v>
      </c>
      <c r="D1152" s="294" t="s">
        <v>4</v>
      </c>
      <c r="E1152" s="294" t="s">
        <v>4</v>
      </c>
      <c r="F1152" s="295">
        <v>2</v>
      </c>
      <c r="G1152" s="296" t="s">
        <v>7</v>
      </c>
      <c r="H1152" s="293">
        <v>5.8</v>
      </c>
      <c r="I1152" s="293">
        <f t="shared" si="174"/>
        <v>3.0410436794773568</v>
      </c>
      <c r="J1152" s="293">
        <v>17.638053340968668</v>
      </c>
      <c r="K1152" s="275">
        <f t="shared" si="177"/>
        <v>17.638053340968668</v>
      </c>
      <c r="L1152" s="275">
        <f t="shared" si="178"/>
        <v>17.638053340968668</v>
      </c>
      <c r="N1152" s="334">
        <v>16.959666674008332</v>
      </c>
      <c r="O1152" s="332">
        <f t="shared" si="173"/>
        <v>17.638053340968668</v>
      </c>
      <c r="P1152" s="360"/>
      <c r="Q1152" s="360"/>
    </row>
    <row r="1153" spans="2:18" s="8" customFormat="1" ht="16.2" customHeight="1">
      <c r="B1153" s="295">
        <v>913022000</v>
      </c>
      <c r="C1153" s="307" t="s">
        <v>93</v>
      </c>
      <c r="D1153" s="294" t="s">
        <v>1</v>
      </c>
      <c r="E1153" s="294" t="s">
        <v>1</v>
      </c>
      <c r="F1153" s="295">
        <v>2</v>
      </c>
      <c r="G1153" s="296" t="s">
        <v>7</v>
      </c>
      <c r="H1153" s="293">
        <v>5.8</v>
      </c>
      <c r="I1153" s="293">
        <f t="shared" si="174"/>
        <v>3.0410436794773568</v>
      </c>
      <c r="J1153" s="293">
        <v>17.638053340968668</v>
      </c>
      <c r="K1153" s="275">
        <f t="shared" si="177"/>
        <v>17.638053340968668</v>
      </c>
      <c r="L1153" s="275">
        <f t="shared" si="178"/>
        <v>17.638053340968668</v>
      </c>
      <c r="N1153" s="334">
        <v>16.959666674008332</v>
      </c>
      <c r="O1153" s="332">
        <f t="shared" si="173"/>
        <v>17.638053340968668</v>
      </c>
      <c r="P1153" s="360"/>
      <c r="Q1153" s="360"/>
    </row>
    <row r="1154" spans="2:18" s="8" customFormat="1" ht="16.2" customHeight="1">
      <c r="B1154" s="295">
        <v>913020010</v>
      </c>
      <c r="C1154" s="307" t="s">
        <v>93</v>
      </c>
      <c r="D1154" s="294" t="s">
        <v>92</v>
      </c>
      <c r="E1154" s="294" t="s">
        <v>2</v>
      </c>
      <c r="F1154" s="295">
        <v>2</v>
      </c>
      <c r="G1154" s="296" t="s">
        <v>7</v>
      </c>
      <c r="H1154" s="293">
        <v>5.8</v>
      </c>
      <c r="I1154" s="293">
        <f t="shared" si="174"/>
        <v>7.282017244531624</v>
      </c>
      <c r="J1154" s="293">
        <v>42.235700018283417</v>
      </c>
      <c r="K1154" s="275">
        <f t="shared" si="177"/>
        <v>42.235700018283417</v>
      </c>
      <c r="L1154" s="275">
        <f t="shared" si="178"/>
        <v>42.235700018283417</v>
      </c>
      <c r="N1154" s="334">
        <v>40.611250017580204</v>
      </c>
      <c r="O1154" s="332">
        <f t="shared" ref="O1154:O1216" si="181">N1154*1.04</f>
        <v>42.235700018283417</v>
      </c>
      <c r="P1154" s="360"/>
      <c r="Q1154" s="360"/>
    </row>
    <row r="1155" spans="2:18" s="8" customFormat="1" ht="16.2" customHeight="1">
      <c r="B1155" s="289">
        <v>913020280</v>
      </c>
      <c r="C1155" s="307" t="s">
        <v>93</v>
      </c>
      <c r="D1155" s="294" t="s">
        <v>92</v>
      </c>
      <c r="E1155" s="294" t="s">
        <v>244</v>
      </c>
      <c r="F1155" s="295">
        <v>2</v>
      </c>
      <c r="G1155" s="293" t="s">
        <v>7</v>
      </c>
      <c r="H1155" s="293">
        <v>5.8</v>
      </c>
      <c r="I1155" s="293">
        <f t="shared" si="174"/>
        <v>8.7247909555010121</v>
      </c>
      <c r="J1155" s="293">
        <v>50.603787541905866</v>
      </c>
      <c r="K1155" s="275">
        <f t="shared" si="177"/>
        <v>50.603787541905866</v>
      </c>
      <c r="L1155" s="275">
        <f t="shared" si="178"/>
        <v>50.603787541905866</v>
      </c>
      <c r="N1155" s="334">
        <v>48.65748802106333</v>
      </c>
      <c r="O1155" s="332">
        <f t="shared" si="181"/>
        <v>50.603787541905866</v>
      </c>
      <c r="P1155" s="360"/>
      <c r="Q1155" s="360"/>
    </row>
    <row r="1156" spans="2:18" s="8" customFormat="1" ht="16.2" customHeight="1">
      <c r="B1156" s="343">
        <v>913020070</v>
      </c>
      <c r="C1156" s="344" t="s">
        <v>93</v>
      </c>
      <c r="D1156" s="343" t="s">
        <v>92</v>
      </c>
      <c r="E1156" s="342" t="s">
        <v>2539</v>
      </c>
      <c r="F1156" s="341">
        <v>2</v>
      </c>
      <c r="G1156" s="339" t="s">
        <v>7</v>
      </c>
      <c r="H1156" s="339">
        <v>5.8</v>
      </c>
      <c r="I1156" s="293">
        <f t="shared" si="174"/>
        <v>6.8325636244459149</v>
      </c>
      <c r="J1156" s="355">
        <v>39.628869021786308</v>
      </c>
      <c r="K1156" s="275">
        <f t="shared" ref="K1156" si="182">J1156</f>
        <v>39.628869021786308</v>
      </c>
      <c r="L1156" s="275">
        <f t="shared" ref="L1156" si="183">+J1156-K1156*$B$2</f>
        <v>39.628869021786308</v>
      </c>
      <c r="N1156" s="334"/>
      <c r="O1156" s="332"/>
      <c r="P1156" s="360"/>
      <c r="Q1156" s="360"/>
    </row>
    <row r="1157" spans="2:18" s="8" customFormat="1" ht="16.2" customHeight="1">
      <c r="B1157" s="289">
        <v>913020090</v>
      </c>
      <c r="C1157" s="307" t="s">
        <v>93</v>
      </c>
      <c r="D1157" s="294" t="s">
        <v>92</v>
      </c>
      <c r="E1157" s="294" t="s">
        <v>10</v>
      </c>
      <c r="F1157" s="295">
        <v>2</v>
      </c>
      <c r="G1157" s="293" t="s">
        <v>7</v>
      </c>
      <c r="H1157" s="293">
        <v>5.8</v>
      </c>
      <c r="I1157" s="293">
        <f t="shared" si="174"/>
        <v>8.2621126472547424</v>
      </c>
      <c r="J1157" s="293">
        <v>47.920253354077502</v>
      </c>
      <c r="K1157" s="275">
        <f t="shared" si="177"/>
        <v>47.920253354077502</v>
      </c>
      <c r="L1157" s="275">
        <f t="shared" si="178"/>
        <v>47.920253354077502</v>
      </c>
      <c r="N1157" s="334">
        <v>46.077166686612983</v>
      </c>
      <c r="O1157" s="332">
        <f t="shared" si="181"/>
        <v>47.920253354077502</v>
      </c>
      <c r="P1157" s="360"/>
      <c r="Q1157" s="360"/>
    </row>
    <row r="1158" spans="2:18" s="8" customFormat="1" ht="16.2" customHeight="1">
      <c r="B1158" s="289">
        <v>913020100</v>
      </c>
      <c r="C1158" s="307" t="s">
        <v>93</v>
      </c>
      <c r="D1158" s="294" t="s">
        <v>92</v>
      </c>
      <c r="E1158" s="294" t="s">
        <v>14</v>
      </c>
      <c r="F1158" s="295">
        <v>2</v>
      </c>
      <c r="G1158" s="293" t="s">
        <v>7</v>
      </c>
      <c r="H1158" s="293">
        <v>5.8</v>
      </c>
      <c r="I1158" s="293">
        <f t="shared" si="174"/>
        <v>7.282017244531624</v>
      </c>
      <c r="J1158" s="293">
        <v>42.235700018283417</v>
      </c>
      <c r="K1158" s="275">
        <f t="shared" si="177"/>
        <v>42.235700018283417</v>
      </c>
      <c r="L1158" s="275">
        <f t="shared" si="178"/>
        <v>42.235700018283417</v>
      </c>
      <c r="N1158" s="334">
        <v>40.611250017580204</v>
      </c>
      <c r="O1158" s="332">
        <f t="shared" si="181"/>
        <v>42.235700018283417</v>
      </c>
      <c r="P1158" s="360"/>
      <c r="Q1158" s="360"/>
    </row>
    <row r="1159" spans="2:18" s="8" customFormat="1" ht="16.2" customHeight="1">
      <c r="B1159" s="289">
        <v>913020110</v>
      </c>
      <c r="C1159" s="307" t="s">
        <v>93</v>
      </c>
      <c r="D1159" s="294" t="s">
        <v>92</v>
      </c>
      <c r="E1159" s="294" t="s">
        <v>13</v>
      </c>
      <c r="F1159" s="295">
        <v>2</v>
      </c>
      <c r="G1159" s="293" t="s">
        <v>7</v>
      </c>
      <c r="H1159" s="293">
        <v>5.8</v>
      </c>
      <c r="I1159" s="293">
        <f t="shared" ref="I1159:I1169" si="184">J1159/H1159</f>
        <v>7.282017244531624</v>
      </c>
      <c r="J1159" s="293">
        <v>42.235700018283417</v>
      </c>
      <c r="K1159" s="275">
        <f t="shared" si="177"/>
        <v>42.235700018283417</v>
      </c>
      <c r="L1159" s="275">
        <f t="shared" si="178"/>
        <v>42.235700018283417</v>
      </c>
      <c r="N1159" s="334">
        <v>40.611250017580204</v>
      </c>
      <c r="O1159" s="332">
        <f t="shared" si="181"/>
        <v>42.235700018283417</v>
      </c>
      <c r="P1159" s="360"/>
      <c r="Q1159" s="360"/>
    </row>
    <row r="1160" spans="2:18" s="8" customFormat="1" ht="16.2" customHeight="1">
      <c r="B1160" s="295">
        <v>913020140</v>
      </c>
      <c r="C1160" s="307" t="s">
        <v>93</v>
      </c>
      <c r="D1160" s="294" t="s">
        <v>92</v>
      </c>
      <c r="E1160" s="294" t="s">
        <v>0</v>
      </c>
      <c r="F1160" s="295">
        <v>2</v>
      </c>
      <c r="G1160" s="296" t="s">
        <v>7</v>
      </c>
      <c r="H1160" s="293">
        <v>5.8</v>
      </c>
      <c r="I1160" s="293">
        <f t="shared" si="184"/>
        <v>8.2621126472547424</v>
      </c>
      <c r="J1160" s="293">
        <v>47.920253354077502</v>
      </c>
      <c r="K1160" s="275">
        <f t="shared" si="177"/>
        <v>47.920253354077502</v>
      </c>
      <c r="L1160" s="275">
        <f t="shared" si="178"/>
        <v>47.920253354077502</v>
      </c>
      <c r="N1160" s="334">
        <v>46.077166686612983</v>
      </c>
      <c r="O1160" s="332">
        <f t="shared" si="181"/>
        <v>47.920253354077502</v>
      </c>
      <c r="P1160" s="360"/>
      <c r="Q1160" s="360"/>
    </row>
    <row r="1161" spans="2:18" s="8" customFormat="1" ht="16.2" customHeight="1">
      <c r="B1161" s="295">
        <v>913020270</v>
      </c>
      <c r="C1161" s="307" t="s">
        <v>93</v>
      </c>
      <c r="D1161" s="294" t="s">
        <v>92</v>
      </c>
      <c r="E1161" s="294" t="s">
        <v>83</v>
      </c>
      <c r="F1161" s="295">
        <v>2</v>
      </c>
      <c r="G1161" s="296" t="s">
        <v>7</v>
      </c>
      <c r="H1161" s="293">
        <v>5.8</v>
      </c>
      <c r="I1161" s="293">
        <f t="shared" si="184"/>
        <v>8.2621126472547424</v>
      </c>
      <c r="J1161" s="293">
        <v>47.920253354077502</v>
      </c>
      <c r="K1161" s="275">
        <f t="shared" si="177"/>
        <v>47.920253354077502</v>
      </c>
      <c r="L1161" s="275">
        <f t="shared" si="178"/>
        <v>47.920253354077502</v>
      </c>
      <c r="N1161" s="334">
        <v>46.077166686612983</v>
      </c>
      <c r="O1161" s="332">
        <f t="shared" si="181"/>
        <v>47.920253354077502</v>
      </c>
      <c r="P1161" s="360"/>
      <c r="Q1161" s="360"/>
    </row>
    <row r="1162" spans="2:18" s="8" customFormat="1" ht="16.2" customHeight="1">
      <c r="B1162" s="289">
        <v>913020370</v>
      </c>
      <c r="C1162" s="307" t="s">
        <v>93</v>
      </c>
      <c r="D1162" s="294" t="s">
        <v>92</v>
      </c>
      <c r="E1162" s="294" t="s">
        <v>361</v>
      </c>
      <c r="F1162" s="295">
        <v>2</v>
      </c>
      <c r="G1162" s="293" t="s">
        <v>7</v>
      </c>
      <c r="H1162" s="293">
        <v>5.8</v>
      </c>
      <c r="I1162" s="293">
        <f t="shared" si="184"/>
        <v>6.7520936576410975</v>
      </c>
      <c r="J1162" s="293">
        <v>39.162143214318363</v>
      </c>
      <c r="K1162" s="275">
        <f t="shared" si="177"/>
        <v>39.162143214318363</v>
      </c>
      <c r="L1162" s="275">
        <f t="shared" si="178"/>
        <v>39.162143214318363</v>
      </c>
      <c r="N1162" s="334">
        <v>37.65590693684458</v>
      </c>
      <c r="O1162" s="332">
        <f t="shared" si="181"/>
        <v>39.162143214318363</v>
      </c>
      <c r="P1162" s="360"/>
      <c r="Q1162" s="360"/>
    </row>
    <row r="1163" spans="2:18" s="8" customFormat="1" ht="16.2" customHeight="1">
      <c r="B1163" s="289">
        <v>913020360</v>
      </c>
      <c r="C1163" s="307" t="s">
        <v>93</v>
      </c>
      <c r="D1163" s="294" t="s">
        <v>92</v>
      </c>
      <c r="E1163" s="294" t="s">
        <v>2574</v>
      </c>
      <c r="F1163" s="295">
        <v>2</v>
      </c>
      <c r="G1163" s="293" t="s">
        <v>7</v>
      </c>
      <c r="H1163" s="293">
        <v>5.8</v>
      </c>
      <c r="I1163" s="293">
        <f t="shared" si="184"/>
        <v>6.1574061978580792</v>
      </c>
      <c r="J1163" s="293">
        <v>35.712955947576859</v>
      </c>
      <c r="K1163" s="275">
        <f t="shared" si="177"/>
        <v>35.712955947576859</v>
      </c>
      <c r="L1163" s="275">
        <f t="shared" si="178"/>
        <v>35.712955947576859</v>
      </c>
      <c r="N1163" s="334">
        <v>34.339380718823904</v>
      </c>
      <c r="O1163" s="332">
        <f t="shared" si="181"/>
        <v>35.712955947576859</v>
      </c>
      <c r="P1163" s="360"/>
      <c r="Q1163" s="360"/>
    </row>
    <row r="1164" spans="2:18" s="8" customFormat="1" ht="16.2" customHeight="1">
      <c r="B1164" s="289">
        <v>913020390</v>
      </c>
      <c r="C1164" s="307" t="s">
        <v>93</v>
      </c>
      <c r="D1164" s="294" t="s">
        <v>92</v>
      </c>
      <c r="E1164" s="294" t="s">
        <v>2503</v>
      </c>
      <c r="F1164" s="295">
        <v>2</v>
      </c>
      <c r="G1164" s="293" t="s">
        <v>7</v>
      </c>
      <c r="H1164" s="293">
        <v>5.8</v>
      </c>
      <c r="I1164" s="293">
        <f t="shared" si="184"/>
        <v>6.7520936576410975</v>
      </c>
      <c r="J1164" s="293">
        <v>39.162143214318363</v>
      </c>
      <c r="K1164" s="275">
        <f t="shared" si="177"/>
        <v>39.162143214318363</v>
      </c>
      <c r="L1164" s="275">
        <f t="shared" si="178"/>
        <v>39.162143214318363</v>
      </c>
      <c r="N1164" s="334">
        <v>37.65590693684458</v>
      </c>
      <c r="O1164" s="332">
        <f t="shared" si="181"/>
        <v>39.162143214318363</v>
      </c>
      <c r="P1164" s="360"/>
      <c r="Q1164" s="360"/>
    </row>
    <row r="1165" spans="2:18" s="8" customFormat="1" ht="16.2" customHeight="1">
      <c r="B1165" s="289">
        <v>913020240</v>
      </c>
      <c r="C1165" s="307" t="s">
        <v>93</v>
      </c>
      <c r="D1165" s="294" t="s">
        <v>92</v>
      </c>
      <c r="E1165" s="294" t="s">
        <v>2506</v>
      </c>
      <c r="F1165" s="295">
        <v>2</v>
      </c>
      <c r="G1165" s="293" t="s">
        <v>7</v>
      </c>
      <c r="H1165" s="293">
        <v>5.8</v>
      </c>
      <c r="I1165" s="293">
        <f t="shared" si="184"/>
        <v>9.9850654066212829</v>
      </c>
      <c r="J1165" s="293">
        <v>57.913379358403439</v>
      </c>
      <c r="K1165" s="275">
        <f t="shared" si="177"/>
        <v>57.913379358403439</v>
      </c>
      <c r="L1165" s="275">
        <f t="shared" si="178"/>
        <v>57.913379358403439</v>
      </c>
      <c r="N1165" s="334">
        <v>55.685941690772538</v>
      </c>
      <c r="O1165" s="332">
        <f t="shared" si="181"/>
        <v>57.913379358403439</v>
      </c>
      <c r="P1165" s="360"/>
      <c r="Q1165" s="360"/>
    </row>
    <row r="1166" spans="2:18" s="8" customFormat="1" ht="16.2" customHeight="1">
      <c r="B1166" s="289">
        <v>913020180</v>
      </c>
      <c r="C1166" s="307" t="s">
        <v>93</v>
      </c>
      <c r="D1166" s="294" t="s">
        <v>92</v>
      </c>
      <c r="E1166" s="294" t="s">
        <v>287</v>
      </c>
      <c r="F1166" s="295">
        <v>2</v>
      </c>
      <c r="G1166" s="293" t="s">
        <v>7</v>
      </c>
      <c r="H1166" s="293">
        <v>5.8</v>
      </c>
      <c r="I1166" s="293">
        <f t="shared" si="184"/>
        <v>6.8162007009688468</v>
      </c>
      <c r="J1166" s="293">
        <v>39.533964065619308</v>
      </c>
      <c r="K1166" s="275">
        <f t="shared" si="177"/>
        <v>39.533964065619308</v>
      </c>
      <c r="L1166" s="275">
        <f t="shared" si="178"/>
        <v>39.533964065619308</v>
      </c>
      <c r="N1166" s="334">
        <v>40.611250017580204</v>
      </c>
      <c r="O1166" s="332">
        <f t="shared" si="181"/>
        <v>42.235700018283417</v>
      </c>
      <c r="P1166" s="360"/>
      <c r="Q1166" s="360"/>
      <c r="R1166" s="353"/>
    </row>
    <row r="1167" spans="2:18" s="8" customFormat="1" ht="16.2" customHeight="1">
      <c r="B1167" s="295">
        <v>913020410</v>
      </c>
      <c r="C1167" s="307" t="s">
        <v>93</v>
      </c>
      <c r="D1167" s="294" t="s">
        <v>92</v>
      </c>
      <c r="E1167" s="294" t="s">
        <v>2540</v>
      </c>
      <c r="F1167" s="295">
        <v>2</v>
      </c>
      <c r="G1167" s="296" t="s">
        <v>7</v>
      </c>
      <c r="H1167" s="293">
        <v>5.8</v>
      </c>
      <c r="I1167" s="293">
        <f t="shared" si="184"/>
        <v>6.9958277618134668</v>
      </c>
      <c r="J1167" s="293">
        <v>40.575801018518106</v>
      </c>
      <c r="K1167" s="275">
        <f t="shared" si="177"/>
        <v>40.575801018518106</v>
      </c>
      <c r="L1167" s="275">
        <f t="shared" si="178"/>
        <v>40.575801018518106</v>
      </c>
      <c r="N1167" s="334">
        <v>39.015193287036638</v>
      </c>
      <c r="O1167" s="332">
        <f t="shared" si="181"/>
        <v>40.575801018518106</v>
      </c>
      <c r="P1167" s="360"/>
      <c r="Q1167" s="360"/>
    </row>
    <row r="1168" spans="2:18" s="8" customFormat="1" ht="16.2" customHeight="1">
      <c r="B1168" s="295">
        <v>913020520</v>
      </c>
      <c r="C1168" s="307" t="s">
        <v>93</v>
      </c>
      <c r="D1168" s="294" t="s">
        <v>92</v>
      </c>
      <c r="E1168" s="294" t="s">
        <v>2767</v>
      </c>
      <c r="F1168" s="295">
        <v>2</v>
      </c>
      <c r="G1168" s="296" t="s">
        <v>7</v>
      </c>
      <c r="H1168" s="293">
        <v>5.8</v>
      </c>
      <c r="I1168" s="293">
        <f t="shared" si="184"/>
        <v>6.8714306932992759</v>
      </c>
      <c r="J1168" s="293">
        <v>39.854298021135797</v>
      </c>
      <c r="K1168" s="275">
        <f t="shared" si="177"/>
        <v>39.854298021135797</v>
      </c>
      <c r="L1168" s="275">
        <f t="shared" si="178"/>
        <v>39.854298021135797</v>
      </c>
      <c r="N1168" s="334">
        <v>38.321440404938265</v>
      </c>
      <c r="O1168" s="332">
        <f t="shared" si="181"/>
        <v>39.854298021135797</v>
      </c>
      <c r="P1168" s="360"/>
      <c r="Q1168" s="360"/>
    </row>
    <row r="1169" spans="2:18" s="8" customFormat="1" ht="16.2" customHeight="1">
      <c r="B1169" s="297">
        <v>913020050</v>
      </c>
      <c r="C1169" s="307" t="s">
        <v>93</v>
      </c>
      <c r="D1169" s="294" t="s">
        <v>327</v>
      </c>
      <c r="E1169" s="294" t="s">
        <v>2994</v>
      </c>
      <c r="F1169" s="295">
        <v>2</v>
      </c>
      <c r="G1169" s="293" t="s">
        <v>7</v>
      </c>
      <c r="H1169" s="293">
        <v>5.8</v>
      </c>
      <c r="I1169" s="293">
        <f t="shared" si="184"/>
        <v>7.2523862068965528</v>
      </c>
      <c r="J1169" s="293">
        <v>42.063840000000006</v>
      </c>
      <c r="K1169" s="275">
        <f t="shared" si="177"/>
        <v>42.063840000000006</v>
      </c>
      <c r="L1169" s="275">
        <f t="shared" si="178"/>
        <v>42.063840000000006</v>
      </c>
      <c r="N1169" s="334">
        <v>40.446000000000005</v>
      </c>
      <c r="O1169" s="332">
        <f t="shared" si="181"/>
        <v>42.063840000000006</v>
      </c>
      <c r="P1169" s="360"/>
      <c r="Q1169" s="360"/>
    </row>
    <row r="1170" spans="2:18" s="8" customFormat="1" ht="16.2" customHeight="1">
      <c r="B1170" s="295">
        <v>913031000</v>
      </c>
      <c r="C1170" s="307" t="s">
        <v>94</v>
      </c>
      <c r="D1170" s="294" t="s">
        <v>4</v>
      </c>
      <c r="E1170" s="294" t="s">
        <v>268</v>
      </c>
      <c r="F1170" s="295">
        <v>1</v>
      </c>
      <c r="G1170" s="296" t="s">
        <v>3038</v>
      </c>
      <c r="H1170" s="293">
        <v>5.8</v>
      </c>
      <c r="I1170" s="293">
        <f t="shared" ref="I1170:I1192" si="185">(J1170/10)/5.8</f>
        <v>0.8701781612962316</v>
      </c>
      <c r="J1170" s="293">
        <v>50.470333355181431</v>
      </c>
      <c r="K1170" s="275">
        <f t="shared" si="177"/>
        <v>50.470333355181431</v>
      </c>
      <c r="L1170" s="275">
        <f t="shared" si="178"/>
        <v>50.470333355181431</v>
      </c>
      <c r="N1170" s="334">
        <v>48.529166687674454</v>
      </c>
      <c r="O1170" s="332">
        <f t="shared" si="181"/>
        <v>50.470333355181431</v>
      </c>
      <c r="P1170" s="360"/>
      <c r="Q1170" s="360"/>
    </row>
    <row r="1171" spans="2:18" s="8" customFormat="1" ht="16.2" customHeight="1">
      <c r="B1171" s="295">
        <v>913032000</v>
      </c>
      <c r="C1171" s="307" t="s">
        <v>94</v>
      </c>
      <c r="D1171" s="294" t="s">
        <v>1</v>
      </c>
      <c r="E1171" s="294" t="s">
        <v>268</v>
      </c>
      <c r="F1171" s="295">
        <v>1</v>
      </c>
      <c r="G1171" s="296" t="s">
        <v>3038</v>
      </c>
      <c r="H1171" s="293">
        <v>5.8</v>
      </c>
      <c r="I1171" s="293">
        <f t="shared" si="185"/>
        <v>0.8701781612962316</v>
      </c>
      <c r="J1171" s="293">
        <v>50.470333355181431</v>
      </c>
      <c r="K1171" s="275">
        <f t="shared" si="177"/>
        <v>50.470333355181431</v>
      </c>
      <c r="L1171" s="275">
        <f t="shared" si="178"/>
        <v>50.470333355181431</v>
      </c>
      <c r="N1171" s="334">
        <v>48.529166687674454</v>
      </c>
      <c r="O1171" s="332">
        <f t="shared" si="181"/>
        <v>50.470333355181431</v>
      </c>
      <c r="P1171" s="360"/>
      <c r="Q1171" s="360"/>
    </row>
    <row r="1172" spans="2:18" s="8" customFormat="1" ht="16.2" customHeight="1">
      <c r="B1172" s="295">
        <v>913030010</v>
      </c>
      <c r="C1172" s="307" t="s">
        <v>94</v>
      </c>
      <c r="D1172" s="294" t="s">
        <v>92</v>
      </c>
      <c r="E1172" s="294" t="s">
        <v>2</v>
      </c>
      <c r="F1172" s="295">
        <v>1</v>
      </c>
      <c r="G1172" s="296" t="s">
        <v>3038</v>
      </c>
      <c r="H1172" s="293">
        <v>5.8</v>
      </c>
      <c r="I1172" s="293">
        <f t="shared" si="185"/>
        <v>2.3540609205592791</v>
      </c>
      <c r="J1172" s="293">
        <v>136.5355333924382</v>
      </c>
      <c r="K1172" s="275">
        <f t="shared" si="177"/>
        <v>136.5355333924382</v>
      </c>
      <c r="L1172" s="275">
        <f t="shared" si="178"/>
        <v>136.5355333924382</v>
      </c>
      <c r="N1172" s="334">
        <v>131.28416672349826</v>
      </c>
      <c r="O1172" s="332">
        <f t="shared" si="181"/>
        <v>136.5355333924382</v>
      </c>
      <c r="P1172" s="360"/>
      <c r="Q1172" s="360"/>
    </row>
    <row r="1173" spans="2:18" s="8" customFormat="1" ht="16.2" customHeight="1">
      <c r="B1173" s="289">
        <v>913030090</v>
      </c>
      <c r="C1173" s="307" t="s">
        <v>94</v>
      </c>
      <c r="D1173" s="294" t="s">
        <v>92</v>
      </c>
      <c r="E1173" s="294" t="s">
        <v>10</v>
      </c>
      <c r="F1173" s="295">
        <v>1</v>
      </c>
      <c r="G1173" s="296" t="s">
        <v>3038</v>
      </c>
      <c r="H1173" s="293">
        <v>5.8</v>
      </c>
      <c r="I1173" s="293">
        <f t="shared" si="185"/>
        <v>2.6746528747210481</v>
      </c>
      <c r="J1173" s="293">
        <v>155.12986673382079</v>
      </c>
      <c r="K1173" s="275">
        <f t="shared" si="177"/>
        <v>155.12986673382079</v>
      </c>
      <c r="L1173" s="275">
        <f t="shared" si="178"/>
        <v>155.12986673382079</v>
      </c>
      <c r="N1173" s="334">
        <v>149.16333339790461</v>
      </c>
      <c r="O1173" s="332">
        <f t="shared" si="181"/>
        <v>155.12986673382079</v>
      </c>
      <c r="P1173" s="360"/>
      <c r="Q1173" s="360"/>
    </row>
    <row r="1174" spans="2:18" s="8" customFormat="1" ht="16.2" customHeight="1">
      <c r="B1174" s="289">
        <v>913030100</v>
      </c>
      <c r="C1174" s="307" t="s">
        <v>94</v>
      </c>
      <c r="D1174" s="294" t="s">
        <v>92</v>
      </c>
      <c r="E1174" s="294" t="s">
        <v>14</v>
      </c>
      <c r="F1174" s="295">
        <v>1</v>
      </c>
      <c r="G1174" s="296" t="s">
        <v>3038</v>
      </c>
      <c r="H1174" s="293">
        <v>5.8</v>
      </c>
      <c r="I1174" s="293">
        <f t="shared" si="185"/>
        <v>2.6746528747210481</v>
      </c>
      <c r="J1174" s="293">
        <v>155.12986673382079</v>
      </c>
      <c r="K1174" s="275">
        <f t="shared" si="177"/>
        <v>155.12986673382079</v>
      </c>
      <c r="L1174" s="275">
        <f t="shared" si="178"/>
        <v>155.12986673382079</v>
      </c>
      <c r="N1174" s="334">
        <v>149.16333339790461</v>
      </c>
      <c r="O1174" s="332">
        <f t="shared" si="181"/>
        <v>155.12986673382079</v>
      </c>
      <c r="P1174" s="360"/>
      <c r="Q1174" s="360"/>
    </row>
    <row r="1175" spans="2:18" s="8" customFormat="1" ht="16.2" customHeight="1">
      <c r="B1175" s="289">
        <v>913030110</v>
      </c>
      <c r="C1175" s="307" t="s">
        <v>94</v>
      </c>
      <c r="D1175" s="294" t="s">
        <v>92</v>
      </c>
      <c r="E1175" s="294" t="s">
        <v>13</v>
      </c>
      <c r="F1175" s="295">
        <v>1</v>
      </c>
      <c r="G1175" s="296" t="s">
        <v>3038</v>
      </c>
      <c r="H1175" s="293">
        <v>5.8</v>
      </c>
      <c r="I1175" s="293">
        <f t="shared" si="185"/>
        <v>2.3540609205592791</v>
      </c>
      <c r="J1175" s="293">
        <v>136.5355333924382</v>
      </c>
      <c r="K1175" s="275">
        <f t="shared" si="177"/>
        <v>136.5355333924382</v>
      </c>
      <c r="L1175" s="275">
        <f t="shared" si="178"/>
        <v>136.5355333924382</v>
      </c>
      <c r="N1175" s="334">
        <v>131.28416672349826</v>
      </c>
      <c r="O1175" s="332">
        <f t="shared" si="181"/>
        <v>136.5355333924382</v>
      </c>
      <c r="P1175" s="360"/>
      <c r="Q1175" s="360"/>
    </row>
    <row r="1176" spans="2:18" s="8" customFormat="1" ht="16.2" customHeight="1">
      <c r="B1176" s="289">
        <v>913030140</v>
      </c>
      <c r="C1176" s="307" t="s">
        <v>94</v>
      </c>
      <c r="D1176" s="294" t="s">
        <v>92</v>
      </c>
      <c r="E1176" s="294" t="s">
        <v>0</v>
      </c>
      <c r="F1176" s="295">
        <v>1</v>
      </c>
      <c r="G1176" s="296" t="s">
        <v>3038</v>
      </c>
      <c r="H1176" s="293">
        <v>5.8</v>
      </c>
      <c r="I1176" s="293">
        <f t="shared" si="185"/>
        <v>2.3082620699647407</v>
      </c>
      <c r="J1176" s="293">
        <v>133.87920005795496</v>
      </c>
      <c r="K1176" s="275">
        <f t="shared" si="177"/>
        <v>133.87920005795496</v>
      </c>
      <c r="L1176" s="275">
        <f t="shared" si="178"/>
        <v>133.87920005795496</v>
      </c>
      <c r="N1176" s="334">
        <v>128.73000005572592</v>
      </c>
      <c r="O1176" s="332">
        <f t="shared" si="181"/>
        <v>133.87920005795496</v>
      </c>
      <c r="P1176" s="360"/>
      <c r="Q1176" s="360"/>
    </row>
    <row r="1177" spans="2:18" s="8" customFormat="1" ht="16.2" customHeight="1">
      <c r="B1177" s="289">
        <v>913030270</v>
      </c>
      <c r="C1177" s="307" t="s">
        <v>94</v>
      </c>
      <c r="D1177" s="294" t="s">
        <v>92</v>
      </c>
      <c r="E1177" s="294" t="s">
        <v>83</v>
      </c>
      <c r="F1177" s="295">
        <v>1</v>
      </c>
      <c r="G1177" s="296" t="s">
        <v>3038</v>
      </c>
      <c r="H1177" s="293">
        <v>5.8</v>
      </c>
      <c r="I1177" s="293">
        <f t="shared" si="185"/>
        <v>2.6746528747210481</v>
      </c>
      <c r="J1177" s="293">
        <v>155.12986673382079</v>
      </c>
      <c r="K1177" s="275">
        <f t="shared" si="177"/>
        <v>155.12986673382079</v>
      </c>
      <c r="L1177" s="275">
        <f t="shared" si="178"/>
        <v>155.12986673382079</v>
      </c>
      <c r="N1177" s="334">
        <v>149.16333339790461</v>
      </c>
      <c r="O1177" s="332">
        <f t="shared" si="181"/>
        <v>155.12986673382079</v>
      </c>
      <c r="P1177" s="360"/>
      <c r="Q1177" s="360"/>
    </row>
    <row r="1178" spans="2:18" s="8" customFormat="1" ht="16.2" customHeight="1">
      <c r="B1178" s="289">
        <v>913030280</v>
      </c>
      <c r="C1178" s="307" t="s">
        <v>94</v>
      </c>
      <c r="D1178" s="294" t="s">
        <v>92</v>
      </c>
      <c r="E1178" s="294" t="s">
        <v>244</v>
      </c>
      <c r="F1178" s="295">
        <v>1</v>
      </c>
      <c r="G1178" s="296" t="s">
        <v>3038</v>
      </c>
      <c r="H1178" s="293">
        <v>5.8</v>
      </c>
      <c r="I1178" s="293">
        <f t="shared" si="185"/>
        <v>2.8244334357054273</v>
      </c>
      <c r="J1178" s="293">
        <v>163.81713927091479</v>
      </c>
      <c r="K1178" s="275">
        <f t="shared" ref="K1178:K1241" si="186">J1178</f>
        <v>163.81713927091479</v>
      </c>
      <c r="L1178" s="275">
        <f t="shared" ref="L1178:L1241" si="187">+J1178-K1178*$B$2</f>
        <v>163.81713927091479</v>
      </c>
      <c r="N1178" s="334">
        <v>157.51648006818729</v>
      </c>
      <c r="O1178" s="332">
        <f t="shared" si="181"/>
        <v>163.81713927091479</v>
      </c>
      <c r="P1178" s="360"/>
      <c r="Q1178" s="360"/>
    </row>
    <row r="1179" spans="2:18" s="8" customFormat="1" ht="16.2" customHeight="1">
      <c r="B1179" s="289">
        <v>913030370</v>
      </c>
      <c r="C1179" s="307" t="s">
        <v>2730</v>
      </c>
      <c r="D1179" s="294" t="s">
        <v>92</v>
      </c>
      <c r="E1179" s="294" t="s">
        <v>361</v>
      </c>
      <c r="F1179" s="295">
        <v>1</v>
      </c>
      <c r="G1179" s="296" t="s">
        <v>3038</v>
      </c>
      <c r="H1179" s="293">
        <v>5.8</v>
      </c>
      <c r="I1179" s="293">
        <f t="shared" si="185"/>
        <v>2.9421181621931534</v>
      </c>
      <c r="J1179" s="293">
        <v>170.64285340720289</v>
      </c>
      <c r="K1179" s="275">
        <f t="shared" si="186"/>
        <v>170.64285340720289</v>
      </c>
      <c r="L1179" s="275">
        <f t="shared" si="187"/>
        <v>170.64285340720289</v>
      </c>
      <c r="N1179" s="334">
        <v>164.07966673769508</v>
      </c>
      <c r="O1179" s="332">
        <f t="shared" si="181"/>
        <v>170.64285340720289</v>
      </c>
      <c r="P1179" s="360"/>
      <c r="Q1179" s="360"/>
    </row>
    <row r="1180" spans="2:18" s="8" customFormat="1" ht="16.2" customHeight="1">
      <c r="B1180" s="289">
        <v>913030360</v>
      </c>
      <c r="C1180" s="307" t="s">
        <v>94</v>
      </c>
      <c r="D1180" s="294" t="s">
        <v>92</v>
      </c>
      <c r="E1180" s="294" t="s">
        <v>2574</v>
      </c>
      <c r="F1180" s="295">
        <v>1</v>
      </c>
      <c r="G1180" s="296" t="s">
        <v>3038</v>
      </c>
      <c r="H1180" s="293">
        <v>5.8</v>
      </c>
      <c r="I1180" s="293">
        <f t="shared" si="185"/>
        <v>2.9421181621931534</v>
      </c>
      <c r="J1180" s="293">
        <v>170.64285340720289</v>
      </c>
      <c r="K1180" s="275">
        <f t="shared" si="186"/>
        <v>170.64285340720289</v>
      </c>
      <c r="L1180" s="275">
        <f t="shared" si="187"/>
        <v>170.64285340720289</v>
      </c>
      <c r="N1180" s="334">
        <v>164.07966673769508</v>
      </c>
      <c r="O1180" s="332">
        <f t="shared" si="181"/>
        <v>170.64285340720289</v>
      </c>
      <c r="P1180" s="360"/>
      <c r="Q1180" s="360"/>
    </row>
    <row r="1181" spans="2:18" s="8" customFormat="1" ht="16.2" customHeight="1">
      <c r="B1181" s="289">
        <v>913030390</v>
      </c>
      <c r="C1181" s="307" t="s">
        <v>94</v>
      </c>
      <c r="D1181" s="294" t="s">
        <v>92</v>
      </c>
      <c r="E1181" s="294" t="s">
        <v>2503</v>
      </c>
      <c r="F1181" s="295">
        <v>1</v>
      </c>
      <c r="G1181" s="296" t="s">
        <v>3038</v>
      </c>
      <c r="H1181" s="293">
        <v>5.8</v>
      </c>
      <c r="I1181" s="293">
        <f t="shared" si="185"/>
        <v>2.9421181621931534</v>
      </c>
      <c r="J1181" s="293">
        <v>170.64285340720289</v>
      </c>
      <c r="K1181" s="275">
        <f t="shared" si="186"/>
        <v>170.64285340720289</v>
      </c>
      <c r="L1181" s="275">
        <f t="shared" si="187"/>
        <v>170.64285340720289</v>
      </c>
      <c r="N1181" s="334">
        <v>164.07966673769508</v>
      </c>
      <c r="O1181" s="332">
        <f t="shared" si="181"/>
        <v>170.64285340720289</v>
      </c>
      <c r="P1181" s="360"/>
      <c r="Q1181" s="360"/>
    </row>
    <row r="1182" spans="2:18" s="8" customFormat="1" ht="16.2" customHeight="1">
      <c r="B1182" s="289">
        <v>913030240</v>
      </c>
      <c r="C1182" s="307" t="s">
        <v>94</v>
      </c>
      <c r="D1182" s="294" t="s">
        <v>92</v>
      </c>
      <c r="E1182" s="294" t="s">
        <v>2506</v>
      </c>
      <c r="F1182" s="295">
        <v>1</v>
      </c>
      <c r="G1182" s="296" t="s">
        <v>3038</v>
      </c>
      <c r="H1182" s="293">
        <v>5.8</v>
      </c>
      <c r="I1182" s="293">
        <f t="shared" si="185"/>
        <v>3.2343148289863097</v>
      </c>
      <c r="J1182" s="293">
        <v>187.59026008120597</v>
      </c>
      <c r="K1182" s="275">
        <f t="shared" si="186"/>
        <v>187.59026008120597</v>
      </c>
      <c r="L1182" s="275">
        <f t="shared" si="187"/>
        <v>187.59026008120597</v>
      </c>
      <c r="N1182" s="334">
        <v>180.37525007808264</v>
      </c>
      <c r="O1182" s="332">
        <f t="shared" si="181"/>
        <v>187.59026008120597</v>
      </c>
      <c r="P1182" s="360"/>
      <c r="Q1182" s="360"/>
    </row>
    <row r="1183" spans="2:18" s="8" customFormat="1" ht="16.2" customHeight="1">
      <c r="B1183" s="295">
        <v>913030180</v>
      </c>
      <c r="C1183" s="307" t="s">
        <v>94</v>
      </c>
      <c r="D1183" s="294" t="s">
        <v>92</v>
      </c>
      <c r="E1183" s="294" t="s">
        <v>287</v>
      </c>
      <c r="F1183" s="295">
        <v>1</v>
      </c>
      <c r="G1183" s="296" t="s">
        <v>3038</v>
      </c>
      <c r="H1183" s="293">
        <v>5.8</v>
      </c>
      <c r="I1183" s="293">
        <f t="shared" si="185"/>
        <v>1.8952347886468965</v>
      </c>
      <c r="J1183" s="293">
        <v>109.92361774152</v>
      </c>
      <c r="K1183" s="275">
        <f t="shared" si="186"/>
        <v>109.92361774152</v>
      </c>
      <c r="L1183" s="275">
        <f t="shared" si="187"/>
        <v>109.92361774152</v>
      </c>
      <c r="N1183" s="334">
        <v>131.28416672349826</v>
      </c>
      <c r="O1183" s="332">
        <f t="shared" si="181"/>
        <v>136.5355333924382</v>
      </c>
      <c r="P1183" s="360"/>
      <c r="Q1183" s="360"/>
      <c r="R1183" s="353"/>
    </row>
    <row r="1184" spans="2:18" s="8" customFormat="1" ht="16.2" customHeight="1">
      <c r="B1184" s="295">
        <v>913030410</v>
      </c>
      <c r="C1184" s="307" t="s">
        <v>94</v>
      </c>
      <c r="D1184" s="294" t="s">
        <v>92</v>
      </c>
      <c r="E1184" s="294" t="s">
        <v>2540</v>
      </c>
      <c r="F1184" s="295">
        <v>1</v>
      </c>
      <c r="G1184" s="296" t="s">
        <v>3038</v>
      </c>
      <c r="H1184" s="293">
        <v>5.8</v>
      </c>
      <c r="I1184" s="293">
        <f t="shared" si="185"/>
        <v>1.9653804624326421</v>
      </c>
      <c r="J1184" s="293">
        <v>113.99206682109323</v>
      </c>
      <c r="K1184" s="275">
        <f t="shared" si="186"/>
        <v>113.99206682109323</v>
      </c>
      <c r="L1184" s="275">
        <f t="shared" si="187"/>
        <v>113.99206682109323</v>
      </c>
      <c r="N1184" s="334">
        <v>109.60775655874349</v>
      </c>
      <c r="O1184" s="332">
        <f t="shared" si="181"/>
        <v>113.99206682109323</v>
      </c>
      <c r="P1184" s="360"/>
      <c r="Q1184" s="360"/>
    </row>
    <row r="1185" spans="2:17" s="8" customFormat="1" ht="16.2" customHeight="1">
      <c r="B1185" s="295">
        <v>913030520</v>
      </c>
      <c r="C1185" s="307" t="s">
        <v>94</v>
      </c>
      <c r="D1185" s="294" t="s">
        <v>92</v>
      </c>
      <c r="E1185" s="294" t="s">
        <v>2767</v>
      </c>
      <c r="F1185" s="295">
        <v>1</v>
      </c>
      <c r="G1185" s="296" t="s">
        <v>3038</v>
      </c>
      <c r="H1185" s="293">
        <v>5.8</v>
      </c>
      <c r="I1185" s="293">
        <f t="shared" si="185"/>
        <v>1.8859474073847027</v>
      </c>
      <c r="J1185" s="293">
        <v>109.38494962831274</v>
      </c>
      <c r="K1185" s="275">
        <f t="shared" si="186"/>
        <v>109.38494962831274</v>
      </c>
      <c r="L1185" s="275">
        <f t="shared" si="187"/>
        <v>109.38494962831274</v>
      </c>
      <c r="N1185" s="334">
        <v>105.17783618106994</v>
      </c>
      <c r="O1185" s="332">
        <f t="shared" si="181"/>
        <v>109.38494962831274</v>
      </c>
      <c r="P1185" s="360"/>
      <c r="Q1185" s="360"/>
    </row>
    <row r="1186" spans="2:17" s="8" customFormat="1" ht="16.2" customHeight="1">
      <c r="B1186" s="297">
        <v>913030050</v>
      </c>
      <c r="C1186" s="307" t="s">
        <v>94</v>
      </c>
      <c r="D1186" s="294" t="s">
        <v>92</v>
      </c>
      <c r="E1186" s="294" t="s">
        <v>2994</v>
      </c>
      <c r="F1186" s="295">
        <v>1</v>
      </c>
      <c r="G1186" s="296" t="s">
        <v>3038</v>
      </c>
      <c r="H1186" s="293">
        <v>5.8</v>
      </c>
      <c r="I1186" s="293">
        <f t="shared" si="185"/>
        <v>1.9957241379310346</v>
      </c>
      <c r="J1186" s="293">
        <v>115.75200000000001</v>
      </c>
      <c r="K1186" s="275">
        <f t="shared" si="186"/>
        <v>115.75200000000001</v>
      </c>
      <c r="L1186" s="275">
        <f t="shared" si="187"/>
        <v>115.75200000000001</v>
      </c>
      <c r="N1186" s="334">
        <v>111.30000000000001</v>
      </c>
      <c r="O1186" s="332">
        <f t="shared" si="181"/>
        <v>115.75200000000001</v>
      </c>
      <c r="P1186" s="360"/>
      <c r="Q1186" s="360"/>
    </row>
    <row r="1187" spans="2:17" s="8" customFormat="1" ht="16.2" customHeight="1">
      <c r="B1187" s="295">
        <v>913041000</v>
      </c>
      <c r="C1187" s="307" t="s">
        <v>2535</v>
      </c>
      <c r="D1187" s="294" t="s">
        <v>4</v>
      </c>
      <c r="E1187" s="294" t="s">
        <v>4</v>
      </c>
      <c r="F1187" s="295">
        <v>1</v>
      </c>
      <c r="G1187" s="296" t="s">
        <v>3038</v>
      </c>
      <c r="H1187" s="293">
        <v>5.8</v>
      </c>
      <c r="I1187" s="293">
        <f t="shared" si="185"/>
        <v>1.0716931039122006</v>
      </c>
      <c r="J1187" s="293">
        <v>62.158200026907636</v>
      </c>
      <c r="K1187" s="275">
        <f t="shared" si="186"/>
        <v>62.158200026907636</v>
      </c>
      <c r="L1187" s="275">
        <f t="shared" si="187"/>
        <v>62.158200026907636</v>
      </c>
      <c r="N1187" s="334">
        <v>59.767500025872728</v>
      </c>
      <c r="O1187" s="332">
        <f t="shared" si="181"/>
        <v>62.158200026907636</v>
      </c>
      <c r="P1187" s="360"/>
      <c r="Q1187" s="360"/>
    </row>
    <row r="1188" spans="2:17" s="8" customFormat="1" ht="16.2" customHeight="1">
      <c r="B1188" s="295">
        <v>913042000</v>
      </c>
      <c r="C1188" s="307" t="s">
        <v>2535</v>
      </c>
      <c r="D1188" s="294" t="s">
        <v>1</v>
      </c>
      <c r="E1188" s="294" t="s">
        <v>1</v>
      </c>
      <c r="F1188" s="295">
        <v>1</v>
      </c>
      <c r="G1188" s="296" t="s">
        <v>3038</v>
      </c>
      <c r="H1188" s="293">
        <v>5.8</v>
      </c>
      <c r="I1188" s="293">
        <f t="shared" si="185"/>
        <v>1.0716931039122006</v>
      </c>
      <c r="J1188" s="293">
        <v>62.158200026907636</v>
      </c>
      <c r="K1188" s="275">
        <f t="shared" si="186"/>
        <v>62.158200026907636</v>
      </c>
      <c r="L1188" s="275">
        <f t="shared" si="187"/>
        <v>62.158200026907636</v>
      </c>
      <c r="N1188" s="334">
        <v>59.767500025872728</v>
      </c>
      <c r="O1188" s="332">
        <f t="shared" si="181"/>
        <v>62.158200026907636</v>
      </c>
      <c r="P1188" s="360"/>
      <c r="Q1188" s="360"/>
    </row>
    <row r="1189" spans="2:17" s="8" customFormat="1" ht="16.2" customHeight="1">
      <c r="B1189" s="295">
        <v>913040010</v>
      </c>
      <c r="C1189" s="307" t="s">
        <v>2535</v>
      </c>
      <c r="D1189" s="294" t="s">
        <v>92</v>
      </c>
      <c r="E1189" s="294" t="s">
        <v>2</v>
      </c>
      <c r="F1189" s="295">
        <v>1</v>
      </c>
      <c r="G1189" s="296" t="s">
        <v>3038</v>
      </c>
      <c r="H1189" s="293">
        <v>5.8</v>
      </c>
      <c r="I1189" s="293">
        <f t="shared" si="185"/>
        <v>2.564735633294156</v>
      </c>
      <c r="J1189" s="293">
        <v>148.75466673106104</v>
      </c>
      <c r="K1189" s="275">
        <f t="shared" si="186"/>
        <v>148.75466673106104</v>
      </c>
      <c r="L1189" s="275">
        <f t="shared" si="187"/>
        <v>148.75466673106104</v>
      </c>
      <c r="N1189" s="334">
        <v>143.03333339525099</v>
      </c>
      <c r="O1189" s="332">
        <f t="shared" si="181"/>
        <v>148.75466673106104</v>
      </c>
      <c r="P1189" s="360"/>
      <c r="Q1189" s="360"/>
    </row>
    <row r="1190" spans="2:17" s="8" customFormat="1" ht="16.2" customHeight="1">
      <c r="B1190" s="295">
        <v>913040280</v>
      </c>
      <c r="C1190" s="307" t="s">
        <v>2535</v>
      </c>
      <c r="D1190" s="294" t="s">
        <v>92</v>
      </c>
      <c r="E1190" s="294" t="s">
        <v>244</v>
      </c>
      <c r="F1190" s="295">
        <v>1</v>
      </c>
      <c r="G1190" s="296" t="s">
        <v>3038</v>
      </c>
      <c r="H1190" s="293">
        <v>5.8</v>
      </c>
      <c r="I1190" s="293">
        <f t="shared" si="185"/>
        <v>3.0759240840901581</v>
      </c>
      <c r="J1190" s="293">
        <v>178.40359687722915</v>
      </c>
      <c r="K1190" s="275">
        <f t="shared" si="186"/>
        <v>178.40359687722915</v>
      </c>
      <c r="L1190" s="275">
        <f t="shared" si="187"/>
        <v>178.40359687722915</v>
      </c>
      <c r="N1190" s="334">
        <v>171.5419200742588</v>
      </c>
      <c r="O1190" s="332">
        <f t="shared" si="181"/>
        <v>178.40359687722915</v>
      </c>
      <c r="P1190" s="360"/>
      <c r="Q1190" s="360"/>
    </row>
    <row r="1191" spans="2:17" s="8" customFormat="1" ht="16.2" customHeight="1">
      <c r="B1191" s="345">
        <v>913040070</v>
      </c>
      <c r="C1191" s="344" t="s">
        <v>2535</v>
      </c>
      <c r="D1191" s="343" t="s">
        <v>92</v>
      </c>
      <c r="E1191" s="342" t="s">
        <v>2539</v>
      </c>
      <c r="F1191" s="341">
        <v>1</v>
      </c>
      <c r="G1191" s="296" t="s">
        <v>3038</v>
      </c>
      <c r="H1191" s="339">
        <v>5.8</v>
      </c>
      <c r="I1191" s="293">
        <f t="shared" si="185"/>
        <v>0.18660377302018205</v>
      </c>
      <c r="J1191" s="355">
        <v>10.82301883517056</v>
      </c>
      <c r="K1191" s="275">
        <f t="shared" ref="K1191" si="188">J1191</f>
        <v>10.82301883517056</v>
      </c>
      <c r="L1191" s="275">
        <f t="shared" ref="L1191" si="189">+J1191-K1191*$B$2</f>
        <v>10.82301883517056</v>
      </c>
      <c r="N1191" s="334"/>
      <c r="O1191" s="332"/>
      <c r="P1191" s="360"/>
      <c r="Q1191" s="360"/>
    </row>
    <row r="1192" spans="2:17" s="8" customFormat="1" ht="16.2" customHeight="1">
      <c r="B1192" s="289">
        <v>913040090</v>
      </c>
      <c r="C1192" s="307" t="s">
        <v>2535</v>
      </c>
      <c r="D1192" s="294" t="s">
        <v>92</v>
      </c>
      <c r="E1192" s="294" t="s">
        <v>10</v>
      </c>
      <c r="F1192" s="295">
        <v>1</v>
      </c>
      <c r="G1192" s="296" t="s">
        <v>3038</v>
      </c>
      <c r="H1192" s="293">
        <v>5.8</v>
      </c>
      <c r="I1192" s="293">
        <f t="shared" si="185"/>
        <v>2.912806897812648</v>
      </c>
      <c r="J1192" s="293">
        <v>168.94280007313358</v>
      </c>
      <c r="K1192" s="275">
        <f t="shared" si="186"/>
        <v>168.94280007313358</v>
      </c>
      <c r="L1192" s="275">
        <f t="shared" si="187"/>
        <v>168.94280007313358</v>
      </c>
      <c r="N1192" s="334">
        <v>162.44500007032076</v>
      </c>
      <c r="O1192" s="332">
        <f t="shared" si="181"/>
        <v>168.94280007313358</v>
      </c>
      <c r="P1192" s="360"/>
      <c r="Q1192" s="360"/>
    </row>
    <row r="1193" spans="2:17" s="8" customFormat="1" ht="16.2" customHeight="1">
      <c r="B1193" s="289">
        <v>913040100</v>
      </c>
      <c r="C1193" s="307" t="s">
        <v>2535</v>
      </c>
      <c r="D1193" s="294" t="s">
        <v>92</v>
      </c>
      <c r="E1193" s="294" t="s">
        <v>14</v>
      </c>
      <c r="F1193" s="295">
        <v>1</v>
      </c>
      <c r="G1193" s="296" t="s">
        <v>3038</v>
      </c>
      <c r="H1193" s="293">
        <v>5.8</v>
      </c>
      <c r="I1193" s="293">
        <f t="shared" ref="I1193:I1204" si="190">(J1193/10)/H1193</f>
        <v>2.564735633294156</v>
      </c>
      <c r="J1193" s="293">
        <v>148.75466673106104</v>
      </c>
      <c r="K1193" s="275">
        <f t="shared" si="186"/>
        <v>148.75466673106104</v>
      </c>
      <c r="L1193" s="275">
        <f t="shared" si="187"/>
        <v>148.75466673106104</v>
      </c>
      <c r="N1193" s="334">
        <v>143.03333339525099</v>
      </c>
      <c r="O1193" s="332">
        <f t="shared" si="181"/>
        <v>148.75466673106104</v>
      </c>
      <c r="P1193" s="360"/>
      <c r="Q1193" s="360"/>
    </row>
    <row r="1194" spans="2:17" s="8" customFormat="1" ht="16.2" customHeight="1">
      <c r="B1194" s="289">
        <v>913040110</v>
      </c>
      <c r="C1194" s="307" t="s">
        <v>2535</v>
      </c>
      <c r="D1194" s="294" t="s">
        <v>92</v>
      </c>
      <c r="E1194" s="294" t="s">
        <v>13</v>
      </c>
      <c r="F1194" s="295">
        <v>1</v>
      </c>
      <c r="G1194" s="296" t="s">
        <v>3038</v>
      </c>
      <c r="H1194" s="293">
        <v>5.8</v>
      </c>
      <c r="I1194" s="293">
        <f t="shared" si="190"/>
        <v>2.564735633294156</v>
      </c>
      <c r="J1194" s="293">
        <v>148.75466673106104</v>
      </c>
      <c r="K1194" s="275">
        <f t="shared" si="186"/>
        <v>148.75466673106104</v>
      </c>
      <c r="L1194" s="275">
        <f t="shared" si="187"/>
        <v>148.75466673106104</v>
      </c>
      <c r="N1194" s="334">
        <v>143.03333339525099</v>
      </c>
      <c r="O1194" s="332">
        <f t="shared" si="181"/>
        <v>148.75466673106104</v>
      </c>
      <c r="P1194" s="360"/>
      <c r="Q1194" s="360"/>
    </row>
    <row r="1195" spans="2:17" s="8" customFormat="1" ht="16.2" customHeight="1">
      <c r="B1195" s="289">
        <v>913040140</v>
      </c>
      <c r="C1195" s="307" t="s">
        <v>2535</v>
      </c>
      <c r="D1195" s="294" t="s">
        <v>92</v>
      </c>
      <c r="E1195" s="294" t="s">
        <v>0</v>
      </c>
      <c r="F1195" s="295">
        <v>1</v>
      </c>
      <c r="G1195" s="296" t="s">
        <v>3038</v>
      </c>
      <c r="H1195" s="293">
        <v>5.8</v>
      </c>
      <c r="I1195" s="293">
        <f t="shared" si="190"/>
        <v>2.912806897812648</v>
      </c>
      <c r="J1195" s="293">
        <v>168.94280007313358</v>
      </c>
      <c r="K1195" s="275">
        <f t="shared" si="186"/>
        <v>168.94280007313358</v>
      </c>
      <c r="L1195" s="275">
        <f t="shared" si="187"/>
        <v>168.94280007313358</v>
      </c>
      <c r="N1195" s="334">
        <v>162.44500007032076</v>
      </c>
      <c r="O1195" s="332">
        <f t="shared" si="181"/>
        <v>168.94280007313358</v>
      </c>
      <c r="P1195" s="360"/>
      <c r="Q1195" s="360"/>
    </row>
    <row r="1196" spans="2:17" s="8" customFormat="1" ht="16.2" customHeight="1">
      <c r="B1196" s="289">
        <v>913040270</v>
      </c>
      <c r="C1196" s="307" t="s">
        <v>2535</v>
      </c>
      <c r="D1196" s="294" t="s">
        <v>92</v>
      </c>
      <c r="E1196" s="294" t="s">
        <v>83</v>
      </c>
      <c r="F1196" s="295">
        <v>1</v>
      </c>
      <c r="G1196" s="296" t="s">
        <v>3038</v>
      </c>
      <c r="H1196" s="293">
        <v>5.8</v>
      </c>
      <c r="I1196" s="293">
        <f t="shared" si="190"/>
        <v>2.912806897812648</v>
      </c>
      <c r="J1196" s="293">
        <v>168.94280007313358</v>
      </c>
      <c r="K1196" s="275">
        <f t="shared" si="186"/>
        <v>168.94280007313358</v>
      </c>
      <c r="L1196" s="275">
        <f t="shared" si="187"/>
        <v>168.94280007313358</v>
      </c>
      <c r="N1196" s="334">
        <v>162.44500007032076</v>
      </c>
      <c r="O1196" s="332">
        <f t="shared" si="181"/>
        <v>168.94280007313358</v>
      </c>
      <c r="P1196" s="360"/>
      <c r="Q1196" s="360"/>
    </row>
    <row r="1197" spans="2:17" s="8" customFormat="1" ht="16.2" customHeight="1">
      <c r="B1197" s="289">
        <v>913040370</v>
      </c>
      <c r="C1197" s="307" t="s">
        <v>2535</v>
      </c>
      <c r="D1197" s="294" t="s">
        <v>92</v>
      </c>
      <c r="E1197" s="294" t="s">
        <v>361</v>
      </c>
      <c r="F1197" s="295">
        <v>1</v>
      </c>
      <c r="G1197" s="296" t="s">
        <v>3038</v>
      </c>
      <c r="H1197" s="293">
        <v>5.8</v>
      </c>
      <c r="I1197" s="293">
        <f t="shared" si="190"/>
        <v>0.82363211293233896</v>
      </c>
      <c r="J1197" s="293">
        <v>47.770662550075656</v>
      </c>
      <c r="K1197" s="275">
        <f t="shared" si="186"/>
        <v>47.770662550075656</v>
      </c>
      <c r="L1197" s="275">
        <f t="shared" si="187"/>
        <v>47.770662550075656</v>
      </c>
      <c r="N1197" s="334">
        <v>45.933329375072745</v>
      </c>
      <c r="O1197" s="332">
        <f t="shared" si="181"/>
        <v>47.770662550075656</v>
      </c>
      <c r="P1197" s="360"/>
      <c r="Q1197" s="360"/>
    </row>
    <row r="1198" spans="2:17" s="8" customFormat="1" ht="16.2" customHeight="1">
      <c r="B1198" s="289">
        <v>913040360</v>
      </c>
      <c r="C1198" s="307" t="s">
        <v>2535</v>
      </c>
      <c r="D1198" s="294" t="s">
        <v>92</v>
      </c>
      <c r="E1198" s="294" t="s">
        <v>2574</v>
      </c>
      <c r="F1198" s="295">
        <v>1</v>
      </c>
      <c r="G1198" s="296" t="s">
        <v>3038</v>
      </c>
      <c r="H1198" s="293">
        <v>5.8</v>
      </c>
      <c r="I1198" s="293">
        <f t="shared" si="190"/>
        <v>0.74627021180337882</v>
      </c>
      <c r="J1198" s="293">
        <v>43.283672284595973</v>
      </c>
      <c r="K1198" s="275">
        <f t="shared" si="186"/>
        <v>43.283672284595973</v>
      </c>
      <c r="L1198" s="275">
        <f t="shared" si="187"/>
        <v>43.283672284595973</v>
      </c>
      <c r="N1198" s="334">
        <v>41.618915658265358</v>
      </c>
      <c r="O1198" s="332">
        <f t="shared" si="181"/>
        <v>43.283672284595973</v>
      </c>
      <c r="P1198" s="360"/>
      <c r="Q1198" s="360"/>
    </row>
    <row r="1199" spans="2:17" s="8" customFormat="1" ht="16.2" customHeight="1">
      <c r="B1199" s="289">
        <v>913040390</v>
      </c>
      <c r="C1199" s="307" t="s">
        <v>2535</v>
      </c>
      <c r="D1199" s="294" t="s">
        <v>92</v>
      </c>
      <c r="E1199" s="294" t="s">
        <v>2503</v>
      </c>
      <c r="F1199" s="295">
        <v>1</v>
      </c>
      <c r="G1199" s="296" t="s">
        <v>3038</v>
      </c>
      <c r="H1199" s="293">
        <v>5.8</v>
      </c>
      <c r="I1199" s="293">
        <f t="shared" si="190"/>
        <v>0.87843802398783588</v>
      </c>
      <c r="J1199" s="293">
        <v>50.949405391294484</v>
      </c>
      <c r="K1199" s="275">
        <f t="shared" si="186"/>
        <v>50.949405391294484</v>
      </c>
      <c r="L1199" s="275">
        <f t="shared" si="187"/>
        <v>50.949405391294484</v>
      </c>
      <c r="N1199" s="334">
        <v>48.989812876244692</v>
      </c>
      <c r="O1199" s="332">
        <f t="shared" si="181"/>
        <v>50.949405391294484</v>
      </c>
      <c r="P1199" s="360"/>
      <c r="Q1199" s="360"/>
    </row>
    <row r="1200" spans="2:17" s="8" customFormat="1" ht="16.2" customHeight="1">
      <c r="B1200" s="289">
        <v>913040240</v>
      </c>
      <c r="C1200" s="307" t="s">
        <v>2535</v>
      </c>
      <c r="D1200" s="294" t="s">
        <v>92</v>
      </c>
      <c r="E1200" s="294" t="s">
        <v>2506</v>
      </c>
      <c r="F1200" s="295">
        <v>1</v>
      </c>
      <c r="G1200" s="296" t="s">
        <v>3038</v>
      </c>
      <c r="H1200" s="293">
        <v>5.8</v>
      </c>
      <c r="I1200" s="293">
        <f t="shared" si="190"/>
        <v>3.5164357486486666</v>
      </c>
      <c r="J1200" s="293">
        <v>203.95327342162264</v>
      </c>
      <c r="K1200" s="275">
        <f t="shared" si="186"/>
        <v>203.95327342162264</v>
      </c>
      <c r="L1200" s="275">
        <f t="shared" si="187"/>
        <v>203.95327342162264</v>
      </c>
      <c r="N1200" s="334">
        <v>196.10891675156023</v>
      </c>
      <c r="O1200" s="332">
        <f t="shared" si="181"/>
        <v>203.95327342162264</v>
      </c>
      <c r="P1200" s="360"/>
      <c r="Q1200" s="360"/>
    </row>
    <row r="1201" spans="2:18" s="8" customFormat="1" ht="16.2" customHeight="1">
      <c r="B1201" s="289">
        <v>913040180</v>
      </c>
      <c r="C1201" s="307" t="s">
        <v>2535</v>
      </c>
      <c r="D1201" s="294" t="s">
        <v>92</v>
      </c>
      <c r="E1201" s="294" t="s">
        <v>287</v>
      </c>
      <c r="F1201" s="295">
        <v>1</v>
      </c>
      <c r="G1201" s="296" t="s">
        <v>3038</v>
      </c>
      <c r="H1201" s="293">
        <v>5.8</v>
      </c>
      <c r="I1201" s="293">
        <f t="shared" si="190"/>
        <v>1.8980542278118819</v>
      </c>
      <c r="J1201" s="293">
        <v>110.08714521308916</v>
      </c>
      <c r="K1201" s="275">
        <f t="shared" si="186"/>
        <v>110.08714521308916</v>
      </c>
      <c r="L1201" s="275">
        <f t="shared" si="187"/>
        <v>110.08714521308916</v>
      </c>
      <c r="N1201" s="334">
        <v>143.03333339525099</v>
      </c>
      <c r="O1201" s="332">
        <f t="shared" si="181"/>
        <v>148.75466673106104</v>
      </c>
      <c r="P1201" s="360"/>
      <c r="Q1201" s="360"/>
      <c r="R1201" s="353"/>
    </row>
    <row r="1202" spans="2:18" s="8" customFormat="1" ht="16.2" customHeight="1">
      <c r="B1202" s="295">
        <v>913040410</v>
      </c>
      <c r="C1202" s="307" t="s">
        <v>2535</v>
      </c>
      <c r="D1202" s="294" t="s">
        <v>92</v>
      </c>
      <c r="E1202" s="294" t="s">
        <v>2540</v>
      </c>
      <c r="F1202" s="295">
        <v>1</v>
      </c>
      <c r="G1202" s="296" t="s">
        <v>3038</v>
      </c>
      <c r="H1202" s="293">
        <v>5.8</v>
      </c>
      <c r="I1202" s="293">
        <f t="shared" si="190"/>
        <v>1.253508850596859</v>
      </c>
      <c r="J1202" s="293">
        <v>72.703513334617824</v>
      </c>
      <c r="K1202" s="275">
        <f t="shared" si="186"/>
        <v>72.703513334617824</v>
      </c>
      <c r="L1202" s="275">
        <f t="shared" si="187"/>
        <v>72.703513334617824</v>
      </c>
      <c r="N1202" s="334">
        <v>69.90722436020944</v>
      </c>
      <c r="O1202" s="332">
        <f t="shared" si="181"/>
        <v>72.703513334617824</v>
      </c>
      <c r="P1202" s="360"/>
      <c r="Q1202" s="360"/>
    </row>
    <row r="1203" spans="2:18" s="8" customFormat="1" ht="16.2" customHeight="1">
      <c r="B1203" s="295">
        <v>913040520</v>
      </c>
      <c r="C1203" s="307" t="s">
        <v>2535</v>
      </c>
      <c r="D1203" s="294" t="s">
        <v>92</v>
      </c>
      <c r="E1203" s="294" t="s">
        <v>2767</v>
      </c>
      <c r="F1203" s="295">
        <v>1</v>
      </c>
      <c r="G1203" s="296" t="s">
        <v>3038</v>
      </c>
      <c r="H1203" s="293">
        <v>5.8</v>
      </c>
      <c r="I1203" s="293">
        <f t="shared" si="190"/>
        <v>1.930951125642117</v>
      </c>
      <c r="J1203" s="293">
        <v>111.99516528724278</v>
      </c>
      <c r="K1203" s="275">
        <f t="shared" si="186"/>
        <v>111.99516528724278</v>
      </c>
      <c r="L1203" s="275">
        <f t="shared" si="187"/>
        <v>111.99516528724278</v>
      </c>
      <c r="N1203" s="334">
        <v>107.68765893004114</v>
      </c>
      <c r="O1203" s="332">
        <f t="shared" si="181"/>
        <v>111.99516528724278</v>
      </c>
      <c r="P1203" s="360"/>
      <c r="Q1203" s="360"/>
    </row>
    <row r="1204" spans="2:18" s="8" customFormat="1" ht="16.2" customHeight="1">
      <c r="B1204" s="297">
        <v>913040050</v>
      </c>
      <c r="C1204" s="307" t="s">
        <v>2535</v>
      </c>
      <c r="D1204" s="294" t="s">
        <v>92</v>
      </c>
      <c r="E1204" s="294" t="s">
        <v>2994</v>
      </c>
      <c r="F1204" s="295">
        <v>1</v>
      </c>
      <c r="G1204" s="296" t="s">
        <v>3038</v>
      </c>
      <c r="H1204" s="293">
        <v>5.8</v>
      </c>
      <c r="I1204" s="293">
        <f t="shared" si="190"/>
        <v>1.9693655172413798</v>
      </c>
      <c r="J1204" s="293">
        <v>114.22320000000002</v>
      </c>
      <c r="K1204" s="275">
        <f t="shared" si="186"/>
        <v>114.22320000000002</v>
      </c>
      <c r="L1204" s="275">
        <f t="shared" si="187"/>
        <v>114.22320000000002</v>
      </c>
      <c r="N1204" s="334">
        <v>109.83000000000001</v>
      </c>
      <c r="O1204" s="332">
        <f t="shared" si="181"/>
        <v>114.22320000000002</v>
      </c>
      <c r="P1204" s="360"/>
      <c r="Q1204" s="360"/>
    </row>
    <row r="1205" spans="2:18" s="8" customFormat="1" ht="16.2" customHeight="1">
      <c r="B1205" s="295" t="s">
        <v>358</v>
      </c>
      <c r="C1205" s="307" t="s">
        <v>2976</v>
      </c>
      <c r="D1205" s="294" t="s">
        <v>4</v>
      </c>
      <c r="E1205" s="294" t="s">
        <v>4</v>
      </c>
      <c r="F1205" s="295">
        <v>1</v>
      </c>
      <c r="G1205" s="296" t="s">
        <v>3036</v>
      </c>
      <c r="H1205" s="293">
        <v>5.8</v>
      </c>
      <c r="I1205" s="293">
        <f>J1205/H1205</f>
        <v>657.85468993995084</v>
      </c>
      <c r="J1205" s="293">
        <v>3815.5572016517149</v>
      </c>
      <c r="K1205" s="275">
        <f t="shared" si="186"/>
        <v>3815.5572016517149</v>
      </c>
      <c r="L1205" s="275">
        <f t="shared" si="187"/>
        <v>3815.5572016517149</v>
      </c>
      <c r="N1205" s="334">
        <v>3668.8050015881872</v>
      </c>
      <c r="O1205" s="332">
        <f t="shared" si="181"/>
        <v>3815.5572016517149</v>
      </c>
      <c r="P1205" s="360"/>
      <c r="Q1205" s="360"/>
    </row>
    <row r="1206" spans="2:18" s="8" customFormat="1" ht="16.2" customHeight="1">
      <c r="B1206" s="295">
        <v>913051000</v>
      </c>
      <c r="C1206" s="307" t="s">
        <v>95</v>
      </c>
      <c r="D1206" s="294" t="s">
        <v>4</v>
      </c>
      <c r="E1206" s="294" t="s">
        <v>4</v>
      </c>
      <c r="F1206" s="295">
        <v>1</v>
      </c>
      <c r="G1206" s="296" t="s">
        <v>3038</v>
      </c>
      <c r="H1206" s="293">
        <v>5.8</v>
      </c>
      <c r="I1206" s="293">
        <f t="shared" ref="I1206:I1242" si="191">J1206/10/H1206</f>
        <v>1.2182494258147238</v>
      </c>
      <c r="J1206" s="293">
        <v>70.658466697253985</v>
      </c>
      <c r="K1206" s="275">
        <f t="shared" si="186"/>
        <v>70.658466697253985</v>
      </c>
      <c r="L1206" s="275">
        <f t="shared" si="187"/>
        <v>70.658466697253985</v>
      </c>
      <c r="N1206" s="334">
        <v>67.940833362744215</v>
      </c>
      <c r="O1206" s="332">
        <f t="shared" si="181"/>
        <v>70.658466697253985</v>
      </c>
      <c r="P1206" s="360"/>
      <c r="Q1206" s="360"/>
    </row>
    <row r="1207" spans="2:18" s="8" customFormat="1" ht="16.2" customHeight="1">
      <c r="B1207" s="295">
        <v>913052830</v>
      </c>
      <c r="C1207" s="307" t="s">
        <v>95</v>
      </c>
      <c r="D1207" s="294" t="s">
        <v>91</v>
      </c>
      <c r="E1207" s="294" t="s">
        <v>1</v>
      </c>
      <c r="F1207" s="295">
        <v>1</v>
      </c>
      <c r="G1207" s="296" t="s">
        <v>3038</v>
      </c>
      <c r="H1207" s="293">
        <v>5.8</v>
      </c>
      <c r="I1207" s="293">
        <f t="shared" si="191"/>
        <v>1.2732080465281701</v>
      </c>
      <c r="J1207" s="293">
        <v>73.846066698633862</v>
      </c>
      <c r="K1207" s="275">
        <f t="shared" si="186"/>
        <v>73.846066698633862</v>
      </c>
      <c r="L1207" s="275">
        <f t="shared" si="187"/>
        <v>73.846066698633862</v>
      </c>
      <c r="N1207" s="334">
        <v>71.005833364071023</v>
      </c>
      <c r="O1207" s="332">
        <f t="shared" si="181"/>
        <v>73.846066698633862</v>
      </c>
      <c r="P1207" s="360"/>
      <c r="Q1207" s="360"/>
    </row>
    <row r="1208" spans="2:18" s="8" customFormat="1" ht="16.2" customHeight="1">
      <c r="B1208" s="295">
        <v>913050010</v>
      </c>
      <c r="C1208" s="307" t="s">
        <v>95</v>
      </c>
      <c r="D1208" s="294" t="s">
        <v>92</v>
      </c>
      <c r="E1208" s="294" t="s">
        <v>2</v>
      </c>
      <c r="F1208" s="295">
        <v>1</v>
      </c>
      <c r="G1208" s="296" t="s">
        <v>3038</v>
      </c>
      <c r="H1208" s="293">
        <v>5.8</v>
      </c>
      <c r="I1208" s="293">
        <f t="shared" si="191"/>
        <v>2.5555758631752492</v>
      </c>
      <c r="J1208" s="293">
        <v>148.22340006416445</v>
      </c>
      <c r="K1208" s="275">
        <f t="shared" si="186"/>
        <v>148.22340006416445</v>
      </c>
      <c r="L1208" s="275">
        <f t="shared" si="187"/>
        <v>148.22340006416445</v>
      </c>
      <c r="N1208" s="334">
        <v>142.52250006169658</v>
      </c>
      <c r="O1208" s="332">
        <f t="shared" si="181"/>
        <v>148.22340006416445</v>
      </c>
      <c r="P1208" s="360"/>
      <c r="Q1208" s="360"/>
    </row>
    <row r="1209" spans="2:18" s="8" customFormat="1" ht="16.2" customHeight="1">
      <c r="B1209" s="295">
        <v>913050280</v>
      </c>
      <c r="C1209" s="307" t="s">
        <v>95</v>
      </c>
      <c r="D1209" s="294" t="s">
        <v>92</v>
      </c>
      <c r="E1209" s="294" t="s">
        <v>244</v>
      </c>
      <c r="F1209" s="295">
        <v>1</v>
      </c>
      <c r="G1209" s="296" t="s">
        <v>3038</v>
      </c>
      <c r="H1209" s="293">
        <v>5.8</v>
      </c>
      <c r="I1209" s="293">
        <f t="shared" si="191"/>
        <v>2.8727970219332604</v>
      </c>
      <c r="J1209" s="293">
        <v>166.62222727212909</v>
      </c>
      <c r="K1209" s="275">
        <f t="shared" si="186"/>
        <v>166.62222727212909</v>
      </c>
      <c r="L1209" s="275">
        <f t="shared" si="187"/>
        <v>166.62222727212909</v>
      </c>
      <c r="N1209" s="334">
        <v>160.21368006935489</v>
      </c>
      <c r="O1209" s="332">
        <f t="shared" si="181"/>
        <v>166.62222727212909</v>
      </c>
      <c r="P1209" s="360"/>
      <c r="Q1209" s="360"/>
    </row>
    <row r="1210" spans="2:18" s="8" customFormat="1" ht="16.2" customHeight="1">
      <c r="B1210" s="345">
        <v>913050070</v>
      </c>
      <c r="C1210" s="344" t="s">
        <v>95</v>
      </c>
      <c r="D1210" s="343" t="s">
        <v>92</v>
      </c>
      <c r="E1210" s="342" t="s">
        <v>2539</v>
      </c>
      <c r="F1210" s="295">
        <v>1</v>
      </c>
      <c r="G1210" s="296" t="s">
        <v>3038</v>
      </c>
      <c r="H1210" s="293">
        <v>5.8</v>
      </c>
      <c r="I1210" s="293">
        <f t="shared" ref="I1210" si="192">J1210/10/H1210</f>
        <v>0.25665037457835621</v>
      </c>
      <c r="J1210" s="355">
        <v>14.885721725544657</v>
      </c>
      <c r="K1210" s="275">
        <f t="shared" ref="K1210" si="193">J1210</f>
        <v>14.885721725544657</v>
      </c>
      <c r="L1210" s="275">
        <f t="shared" ref="L1210" si="194">+J1210-K1210*$B$2</f>
        <v>14.885721725544657</v>
      </c>
      <c r="N1210" s="334"/>
      <c r="O1210" s="332"/>
      <c r="P1210" s="360"/>
      <c r="Q1210" s="360"/>
    </row>
    <row r="1211" spans="2:18" s="8" customFormat="1" ht="16.2" customHeight="1">
      <c r="B1211" s="289">
        <v>913050090</v>
      </c>
      <c r="C1211" s="307" t="s">
        <v>95</v>
      </c>
      <c r="D1211" s="294" t="s">
        <v>92</v>
      </c>
      <c r="E1211" s="294" t="s">
        <v>10</v>
      </c>
      <c r="F1211" s="295">
        <v>1</v>
      </c>
      <c r="G1211" s="296" t="s">
        <v>3038</v>
      </c>
      <c r="H1211" s="293">
        <v>5.8</v>
      </c>
      <c r="I1211" s="293">
        <f t="shared" si="191"/>
        <v>2.7204517253155878</v>
      </c>
      <c r="J1211" s="293">
        <v>157.78620006830408</v>
      </c>
      <c r="K1211" s="275">
        <f t="shared" si="186"/>
        <v>157.78620006830408</v>
      </c>
      <c r="L1211" s="275">
        <f t="shared" si="187"/>
        <v>157.78620006830408</v>
      </c>
      <c r="N1211" s="334">
        <v>151.717500065677</v>
      </c>
      <c r="O1211" s="332">
        <f t="shared" si="181"/>
        <v>157.78620006830408</v>
      </c>
      <c r="P1211" s="360"/>
      <c r="Q1211" s="360"/>
    </row>
    <row r="1212" spans="2:18" s="8" customFormat="1" ht="16.2" customHeight="1">
      <c r="B1212" s="289">
        <v>913050100</v>
      </c>
      <c r="C1212" s="307" t="s">
        <v>95</v>
      </c>
      <c r="D1212" s="294" t="s">
        <v>92</v>
      </c>
      <c r="E1212" s="294" t="s">
        <v>14</v>
      </c>
      <c r="F1212" s="295">
        <v>1</v>
      </c>
      <c r="G1212" s="296" t="s">
        <v>3038</v>
      </c>
      <c r="H1212" s="293">
        <v>5.8</v>
      </c>
      <c r="I1212" s="293">
        <f t="shared" si="191"/>
        <v>2.5006172424618027</v>
      </c>
      <c r="J1212" s="293">
        <v>145.03580006278455</v>
      </c>
      <c r="K1212" s="275">
        <f t="shared" si="186"/>
        <v>145.03580006278455</v>
      </c>
      <c r="L1212" s="275">
        <f t="shared" si="187"/>
        <v>145.03580006278455</v>
      </c>
      <c r="N1212" s="334">
        <v>139.45750006036974</v>
      </c>
      <c r="O1212" s="332">
        <f t="shared" si="181"/>
        <v>145.03580006278455</v>
      </c>
      <c r="P1212" s="360"/>
      <c r="Q1212" s="360"/>
    </row>
    <row r="1213" spans="2:18" s="8" customFormat="1" ht="16.2" customHeight="1">
      <c r="B1213" s="289">
        <v>913050110</v>
      </c>
      <c r="C1213" s="307" t="s">
        <v>95</v>
      </c>
      <c r="D1213" s="294" t="s">
        <v>92</v>
      </c>
      <c r="E1213" s="294" t="s">
        <v>13</v>
      </c>
      <c r="F1213" s="295">
        <v>1</v>
      </c>
      <c r="G1213" s="296" t="s">
        <v>3038</v>
      </c>
      <c r="H1213" s="293">
        <v>5.8</v>
      </c>
      <c r="I1213" s="293">
        <f t="shared" si="191"/>
        <v>2.5006172424618027</v>
      </c>
      <c r="J1213" s="293">
        <v>145.03580006278455</v>
      </c>
      <c r="K1213" s="275">
        <f t="shared" si="186"/>
        <v>145.03580006278455</v>
      </c>
      <c r="L1213" s="275">
        <f t="shared" si="187"/>
        <v>145.03580006278455</v>
      </c>
      <c r="N1213" s="334">
        <v>139.45750006036974</v>
      </c>
      <c r="O1213" s="332">
        <f t="shared" si="181"/>
        <v>145.03580006278455</v>
      </c>
      <c r="P1213" s="360"/>
      <c r="Q1213" s="360"/>
    </row>
    <row r="1214" spans="2:18" s="8" customFormat="1" ht="16.2" customHeight="1">
      <c r="B1214" s="289">
        <v>913050140</v>
      </c>
      <c r="C1214" s="307" t="s">
        <v>95</v>
      </c>
      <c r="D1214" s="294" t="s">
        <v>92</v>
      </c>
      <c r="E1214" s="294" t="s">
        <v>0</v>
      </c>
      <c r="F1214" s="295">
        <v>1</v>
      </c>
      <c r="G1214" s="296" t="s">
        <v>3038</v>
      </c>
      <c r="H1214" s="293">
        <v>5.8</v>
      </c>
      <c r="I1214" s="293">
        <f t="shared" si="191"/>
        <v>2.7204517253155878</v>
      </c>
      <c r="J1214" s="293">
        <v>157.78620006830408</v>
      </c>
      <c r="K1214" s="275">
        <f t="shared" si="186"/>
        <v>157.78620006830408</v>
      </c>
      <c r="L1214" s="275">
        <f t="shared" si="187"/>
        <v>157.78620006830408</v>
      </c>
      <c r="N1214" s="334">
        <v>151.717500065677</v>
      </c>
      <c r="O1214" s="332">
        <f t="shared" si="181"/>
        <v>157.78620006830408</v>
      </c>
      <c r="P1214" s="360"/>
      <c r="Q1214" s="360"/>
    </row>
    <row r="1215" spans="2:18" s="8" customFormat="1" ht="16.2" customHeight="1">
      <c r="B1215" s="289">
        <v>913050270</v>
      </c>
      <c r="C1215" s="307" t="s">
        <v>95</v>
      </c>
      <c r="D1215" s="294" t="s">
        <v>92</v>
      </c>
      <c r="E1215" s="294" t="s">
        <v>83</v>
      </c>
      <c r="F1215" s="295">
        <v>1</v>
      </c>
      <c r="G1215" s="296" t="s">
        <v>3038</v>
      </c>
      <c r="H1215" s="293">
        <v>5.8</v>
      </c>
      <c r="I1215" s="293">
        <f t="shared" si="191"/>
        <v>2.7204517253155878</v>
      </c>
      <c r="J1215" s="293">
        <v>157.78620006830408</v>
      </c>
      <c r="K1215" s="275">
        <f t="shared" si="186"/>
        <v>157.78620006830408</v>
      </c>
      <c r="L1215" s="275">
        <f t="shared" si="187"/>
        <v>157.78620006830408</v>
      </c>
      <c r="N1215" s="334">
        <v>151.717500065677</v>
      </c>
      <c r="O1215" s="332">
        <f t="shared" si="181"/>
        <v>157.78620006830408</v>
      </c>
      <c r="P1215" s="360"/>
      <c r="Q1215" s="360"/>
    </row>
    <row r="1216" spans="2:18" s="8" customFormat="1" ht="16.2" customHeight="1">
      <c r="B1216" s="289">
        <v>913050370</v>
      </c>
      <c r="C1216" s="307" t="s">
        <v>2731</v>
      </c>
      <c r="D1216" s="294" t="s">
        <v>92</v>
      </c>
      <c r="E1216" s="294" t="s">
        <v>361</v>
      </c>
      <c r="F1216" s="295">
        <v>1</v>
      </c>
      <c r="G1216" s="296" t="s">
        <v>3038</v>
      </c>
      <c r="H1216" s="293">
        <v>5.8</v>
      </c>
      <c r="I1216" s="293">
        <f t="shared" si="191"/>
        <v>1.1942489630393489</v>
      </c>
      <c r="J1216" s="293">
        <v>69.266439856282233</v>
      </c>
      <c r="K1216" s="275">
        <f t="shared" si="186"/>
        <v>69.266439856282233</v>
      </c>
      <c r="L1216" s="275">
        <f t="shared" si="187"/>
        <v>69.266439856282233</v>
      </c>
      <c r="N1216" s="334">
        <v>66.602346015655996</v>
      </c>
      <c r="O1216" s="332">
        <f t="shared" si="181"/>
        <v>69.266439856282233</v>
      </c>
      <c r="P1216" s="360"/>
      <c r="Q1216" s="360"/>
    </row>
    <row r="1217" spans="2:18" s="8" customFormat="1" ht="16.2" customHeight="1">
      <c r="B1217" s="289">
        <v>913050360</v>
      </c>
      <c r="C1217" s="307" t="s">
        <v>95</v>
      </c>
      <c r="D1217" s="294" t="s">
        <v>92</v>
      </c>
      <c r="E1217" s="294" t="s">
        <v>2574</v>
      </c>
      <c r="F1217" s="295">
        <v>1</v>
      </c>
      <c r="G1217" s="296" t="s">
        <v>3038</v>
      </c>
      <c r="H1217" s="293">
        <v>5.8</v>
      </c>
      <c r="I1217" s="293">
        <f t="shared" si="191"/>
        <v>1.1726948596795783</v>
      </c>
      <c r="J1217" s="293">
        <v>68.016301861415542</v>
      </c>
      <c r="K1217" s="275">
        <f t="shared" si="186"/>
        <v>68.016301861415542</v>
      </c>
      <c r="L1217" s="275">
        <f t="shared" si="187"/>
        <v>68.016301861415542</v>
      </c>
      <c r="N1217" s="334">
        <v>65.400290251361099</v>
      </c>
      <c r="O1217" s="332">
        <f t="shared" ref="O1217:O1280" si="195">N1217*1.04</f>
        <v>68.016301861415542</v>
      </c>
      <c r="P1217" s="360"/>
      <c r="Q1217" s="360"/>
    </row>
    <row r="1218" spans="2:18" s="8" customFormat="1" ht="16.2" customHeight="1">
      <c r="B1218" s="289">
        <v>913050390</v>
      </c>
      <c r="C1218" s="307" t="s">
        <v>95</v>
      </c>
      <c r="D1218" s="294" t="s">
        <v>92</v>
      </c>
      <c r="E1218" s="294" t="s">
        <v>2503</v>
      </c>
      <c r="F1218" s="295">
        <v>1</v>
      </c>
      <c r="G1218" s="296" t="s">
        <v>3038</v>
      </c>
      <c r="H1218" s="293">
        <v>5.8</v>
      </c>
      <c r="I1218" s="293">
        <f t="shared" si="191"/>
        <v>1.405809527800514</v>
      </c>
      <c r="J1218" s="293">
        <v>81.536952612429815</v>
      </c>
      <c r="K1218" s="275">
        <f t="shared" si="186"/>
        <v>81.536952612429815</v>
      </c>
      <c r="L1218" s="275">
        <f t="shared" si="187"/>
        <v>81.536952612429815</v>
      </c>
      <c r="N1218" s="334">
        <v>78.4009159734902</v>
      </c>
      <c r="O1218" s="332">
        <f t="shared" si="195"/>
        <v>81.536952612429815</v>
      </c>
      <c r="P1218" s="360"/>
      <c r="Q1218" s="360"/>
    </row>
    <row r="1219" spans="2:18" s="8" customFormat="1" ht="16.2" customHeight="1">
      <c r="B1219" s="289">
        <v>913050240</v>
      </c>
      <c r="C1219" s="307" t="s">
        <v>95</v>
      </c>
      <c r="D1219" s="294" t="s">
        <v>92</v>
      </c>
      <c r="E1219" s="294" t="s">
        <v>2506</v>
      </c>
      <c r="F1219" s="295">
        <v>1</v>
      </c>
      <c r="G1219" s="296" t="s">
        <v>3038</v>
      </c>
      <c r="H1219" s="293">
        <v>5.8</v>
      </c>
      <c r="I1219" s="293">
        <f t="shared" si="191"/>
        <v>3.2846935646403006</v>
      </c>
      <c r="J1219" s="293">
        <v>190.51222674913743</v>
      </c>
      <c r="K1219" s="275">
        <f t="shared" si="186"/>
        <v>190.51222674913743</v>
      </c>
      <c r="L1219" s="275">
        <f t="shared" si="187"/>
        <v>190.51222674913743</v>
      </c>
      <c r="N1219" s="334">
        <v>183.18483341263214</v>
      </c>
      <c r="O1219" s="332">
        <f t="shared" si="195"/>
        <v>190.51222674913743</v>
      </c>
      <c r="P1219" s="360"/>
      <c r="Q1219" s="360"/>
    </row>
    <row r="1220" spans="2:18" s="8" customFormat="1" ht="16.2" customHeight="1">
      <c r="B1220" s="295">
        <v>913050180</v>
      </c>
      <c r="C1220" s="307" t="s">
        <v>95</v>
      </c>
      <c r="D1220" s="294" t="s">
        <v>92</v>
      </c>
      <c r="E1220" s="294" t="s">
        <v>287</v>
      </c>
      <c r="F1220" s="295">
        <v>1</v>
      </c>
      <c r="G1220" s="296" t="s">
        <v>3038</v>
      </c>
      <c r="H1220" s="293">
        <v>5.8</v>
      </c>
      <c r="I1220" s="293">
        <f t="shared" si="191"/>
        <v>2.5943748896318271</v>
      </c>
      <c r="J1220" s="293">
        <v>150.47374359864597</v>
      </c>
      <c r="K1220" s="275">
        <f t="shared" si="186"/>
        <v>150.47374359864597</v>
      </c>
      <c r="L1220" s="275">
        <f t="shared" si="187"/>
        <v>150.47374359864597</v>
      </c>
      <c r="N1220" s="334">
        <v>142.52250006169658</v>
      </c>
      <c r="O1220" s="332">
        <f t="shared" si="195"/>
        <v>148.22340006416445</v>
      </c>
      <c r="P1220" s="360"/>
      <c r="Q1220" s="360"/>
      <c r="R1220" s="353"/>
    </row>
    <row r="1221" spans="2:18" s="8" customFormat="1" ht="16.2" customHeight="1">
      <c r="B1221" s="295">
        <v>913050410</v>
      </c>
      <c r="C1221" s="307" t="s">
        <v>95</v>
      </c>
      <c r="D1221" s="294" t="s">
        <v>92</v>
      </c>
      <c r="E1221" s="294" t="s">
        <v>2540</v>
      </c>
      <c r="F1221" s="295">
        <v>1</v>
      </c>
      <c r="G1221" s="296" t="s">
        <v>3038</v>
      </c>
      <c r="H1221" s="293">
        <v>5.8</v>
      </c>
      <c r="I1221" s="293">
        <f t="shared" si="191"/>
        <v>2.0515466414795451</v>
      </c>
      <c r="J1221" s="293">
        <v>118.98970520581361</v>
      </c>
      <c r="K1221" s="275">
        <f t="shared" si="186"/>
        <v>118.98970520581361</v>
      </c>
      <c r="L1221" s="275">
        <f t="shared" si="187"/>
        <v>118.98970520581361</v>
      </c>
      <c r="N1221" s="334">
        <v>114.41317808251308</v>
      </c>
      <c r="O1221" s="332">
        <f t="shared" si="195"/>
        <v>118.98970520581361</v>
      </c>
      <c r="P1221" s="360"/>
      <c r="Q1221" s="360"/>
    </row>
    <row r="1222" spans="2:18" s="8" customFormat="1" ht="16.2" customHeight="1">
      <c r="B1222" s="295">
        <v>913050520</v>
      </c>
      <c r="C1222" s="307" t="s">
        <v>95</v>
      </c>
      <c r="D1222" s="294" t="s">
        <v>92</v>
      </c>
      <c r="E1222" s="294" t="s">
        <v>2767</v>
      </c>
      <c r="F1222" s="295">
        <v>1</v>
      </c>
      <c r="G1222" s="296" t="s">
        <v>3038</v>
      </c>
      <c r="H1222" s="293">
        <v>5.8</v>
      </c>
      <c r="I1222" s="293">
        <f t="shared" si="191"/>
        <v>2.6264313088236126</v>
      </c>
      <c r="J1222" s="293">
        <v>152.33301591176954</v>
      </c>
      <c r="K1222" s="275">
        <f t="shared" si="186"/>
        <v>152.33301591176954</v>
      </c>
      <c r="L1222" s="275">
        <f t="shared" si="187"/>
        <v>152.33301591176954</v>
      </c>
      <c r="N1222" s="334">
        <v>146.47405376131687</v>
      </c>
      <c r="O1222" s="332">
        <f t="shared" si="195"/>
        <v>152.33301591176954</v>
      </c>
      <c r="P1222" s="360"/>
      <c r="Q1222" s="360"/>
    </row>
    <row r="1223" spans="2:18" s="8" customFormat="1" ht="16.2" customHeight="1">
      <c r="B1223" s="297">
        <v>913050050</v>
      </c>
      <c r="C1223" s="307" t="s">
        <v>95</v>
      </c>
      <c r="D1223" s="294" t="s">
        <v>92</v>
      </c>
      <c r="E1223" s="294" t="s">
        <v>2994</v>
      </c>
      <c r="F1223" s="295">
        <v>1</v>
      </c>
      <c r="G1223" s="296" t="s">
        <v>3038</v>
      </c>
      <c r="H1223" s="293">
        <v>5.8</v>
      </c>
      <c r="I1223" s="293">
        <f t="shared" si="191"/>
        <v>2.7168206896551728</v>
      </c>
      <c r="J1223" s="293">
        <v>157.57560000000001</v>
      </c>
      <c r="K1223" s="275">
        <f t="shared" si="186"/>
        <v>157.57560000000001</v>
      </c>
      <c r="L1223" s="275">
        <f t="shared" si="187"/>
        <v>157.57560000000001</v>
      </c>
      <c r="N1223" s="334">
        <v>151.51500000000001</v>
      </c>
      <c r="O1223" s="332">
        <f t="shared" si="195"/>
        <v>157.57560000000001</v>
      </c>
      <c r="P1223" s="360"/>
      <c r="Q1223" s="360"/>
    </row>
    <row r="1224" spans="2:18" s="8" customFormat="1" ht="16.2" customHeight="1">
      <c r="B1224" s="295">
        <v>913061000</v>
      </c>
      <c r="C1224" s="307" t="s">
        <v>316</v>
      </c>
      <c r="D1224" s="294" t="s">
        <v>4</v>
      </c>
      <c r="E1224" s="294" t="s">
        <v>4</v>
      </c>
      <c r="F1224" s="295">
        <v>1</v>
      </c>
      <c r="G1224" s="296" t="s">
        <v>3038</v>
      </c>
      <c r="H1224" s="293">
        <v>5.8</v>
      </c>
      <c r="I1224" s="293">
        <f t="shared" si="191"/>
        <v>2.2649586206896553</v>
      </c>
      <c r="J1224" s="293">
        <v>131.36760000000001</v>
      </c>
      <c r="K1224" s="275">
        <f t="shared" si="186"/>
        <v>131.36760000000001</v>
      </c>
      <c r="L1224" s="275">
        <f t="shared" si="187"/>
        <v>131.36760000000001</v>
      </c>
      <c r="N1224" s="334">
        <v>126.315</v>
      </c>
      <c r="O1224" s="332">
        <f t="shared" si="195"/>
        <v>131.36760000000001</v>
      </c>
      <c r="P1224" s="360"/>
      <c r="Q1224" s="360"/>
    </row>
    <row r="1225" spans="2:18" s="8" customFormat="1" ht="16.2" customHeight="1">
      <c r="B1225" s="295">
        <v>913062000</v>
      </c>
      <c r="C1225" s="307" t="s">
        <v>316</v>
      </c>
      <c r="D1225" s="294" t="s">
        <v>1</v>
      </c>
      <c r="E1225" s="294" t="s">
        <v>1</v>
      </c>
      <c r="F1225" s="295">
        <v>1</v>
      </c>
      <c r="G1225" s="296" t="s">
        <v>3038</v>
      </c>
      <c r="H1225" s="293">
        <v>5.8</v>
      </c>
      <c r="I1225" s="293">
        <f t="shared" si="191"/>
        <v>1.3331193461353732</v>
      </c>
      <c r="J1225" s="293">
        <v>77.320922075851641</v>
      </c>
      <c r="K1225" s="275">
        <f t="shared" si="186"/>
        <v>77.320922075851641</v>
      </c>
      <c r="L1225" s="275">
        <f t="shared" si="187"/>
        <v>77.320922075851641</v>
      </c>
      <c r="N1225" s="334">
        <v>74.347040457549653</v>
      </c>
      <c r="O1225" s="332">
        <f t="shared" si="195"/>
        <v>77.320922075851641</v>
      </c>
      <c r="P1225" s="360"/>
      <c r="Q1225" s="360"/>
    </row>
    <row r="1226" spans="2:18" s="8" customFormat="1" ht="16.2" customHeight="1">
      <c r="B1226" s="295">
        <v>913060010</v>
      </c>
      <c r="C1226" s="307" t="s">
        <v>316</v>
      </c>
      <c r="D1226" s="294" t="s">
        <v>92</v>
      </c>
      <c r="E1226" s="294" t="s">
        <v>2</v>
      </c>
      <c r="F1226" s="295">
        <v>1</v>
      </c>
      <c r="G1226" s="296" t="s">
        <v>3038</v>
      </c>
      <c r="H1226" s="293">
        <v>5.8</v>
      </c>
      <c r="I1226" s="293">
        <f t="shared" si="191"/>
        <v>1.7793059879891597</v>
      </c>
      <c r="J1226" s="293">
        <v>103.19974730337127</v>
      </c>
      <c r="K1226" s="275">
        <f t="shared" si="186"/>
        <v>103.19974730337127</v>
      </c>
      <c r="L1226" s="275">
        <f t="shared" si="187"/>
        <v>103.19974730337127</v>
      </c>
      <c r="N1226" s="334">
        <v>99.230526253241607</v>
      </c>
      <c r="O1226" s="332">
        <f t="shared" si="195"/>
        <v>103.19974730337127</v>
      </c>
      <c r="P1226" s="360"/>
      <c r="Q1226" s="360"/>
    </row>
    <row r="1227" spans="2:18" s="8" customFormat="1" ht="16.2" customHeight="1">
      <c r="B1227" s="343">
        <v>913060070</v>
      </c>
      <c r="C1227" s="344" t="s">
        <v>316</v>
      </c>
      <c r="D1227" s="343" t="s">
        <v>92</v>
      </c>
      <c r="E1227" s="342" t="s">
        <v>2539</v>
      </c>
      <c r="F1227" s="341">
        <v>10</v>
      </c>
      <c r="G1227" s="340" t="s">
        <v>7</v>
      </c>
      <c r="H1227" s="339">
        <v>5.8</v>
      </c>
      <c r="I1227" s="293">
        <f t="shared" si="191"/>
        <v>0.37913674878557602</v>
      </c>
      <c r="J1227" s="355">
        <v>21.989931429563406</v>
      </c>
      <c r="K1227" s="275">
        <f t="shared" ref="K1227" si="196">J1227</f>
        <v>21.989931429563406</v>
      </c>
      <c r="L1227" s="275">
        <f t="shared" ref="L1227" si="197">+J1227-K1227*$B$2</f>
        <v>21.989931429563406</v>
      </c>
      <c r="N1227" s="334"/>
      <c r="O1227" s="332"/>
      <c r="P1227" s="360"/>
      <c r="Q1227" s="360"/>
    </row>
    <row r="1228" spans="2:18" s="8" customFormat="1" ht="16.2" customHeight="1">
      <c r="B1228" s="295">
        <v>913060280</v>
      </c>
      <c r="C1228" s="307" t="s">
        <v>316</v>
      </c>
      <c r="D1228" s="294" t="s">
        <v>92</v>
      </c>
      <c r="E1228" s="294" t="s">
        <v>244</v>
      </c>
      <c r="F1228" s="295">
        <v>1</v>
      </c>
      <c r="G1228" s="296" t="s">
        <v>3038</v>
      </c>
      <c r="H1228" s="293">
        <v>5.8</v>
      </c>
      <c r="I1228" s="293">
        <f t="shared" si="191"/>
        <v>2.2577049636059443</v>
      </c>
      <c r="J1228" s="293">
        <v>130.94688788914476</v>
      </c>
      <c r="K1228" s="275">
        <f t="shared" si="186"/>
        <v>130.94688788914476</v>
      </c>
      <c r="L1228" s="275">
        <f t="shared" si="187"/>
        <v>130.94688788914476</v>
      </c>
      <c r="N1228" s="334">
        <v>125.91046912417765</v>
      </c>
      <c r="O1228" s="332">
        <f t="shared" si="195"/>
        <v>130.94688788914476</v>
      </c>
      <c r="P1228" s="360"/>
      <c r="Q1228" s="360"/>
    </row>
    <row r="1229" spans="2:18" s="8" customFormat="1" ht="16.2" customHeight="1">
      <c r="B1229" s="289">
        <v>913060090</v>
      </c>
      <c r="C1229" s="307" t="s">
        <v>316</v>
      </c>
      <c r="D1229" s="294" t="s">
        <v>92</v>
      </c>
      <c r="E1229" s="294" t="s">
        <v>10</v>
      </c>
      <c r="F1229" s="295">
        <v>1</v>
      </c>
      <c r="G1229" s="296" t="s">
        <v>3038</v>
      </c>
      <c r="H1229" s="293">
        <v>5.8</v>
      </c>
      <c r="I1229" s="293">
        <f t="shared" si="191"/>
        <v>1.9578754503439644</v>
      </c>
      <c r="J1229" s="293">
        <v>113.55677611994993</v>
      </c>
      <c r="K1229" s="275">
        <f t="shared" si="186"/>
        <v>113.55677611994993</v>
      </c>
      <c r="L1229" s="275">
        <f t="shared" si="187"/>
        <v>113.55677611994993</v>
      </c>
      <c r="N1229" s="334">
        <v>109.18920780764417</v>
      </c>
      <c r="O1229" s="332">
        <f t="shared" si="195"/>
        <v>113.55677611994993</v>
      </c>
      <c r="P1229" s="360"/>
      <c r="Q1229" s="360"/>
    </row>
    <row r="1230" spans="2:18" s="8" customFormat="1" ht="16.2" customHeight="1">
      <c r="B1230" s="289">
        <v>913060100</v>
      </c>
      <c r="C1230" s="307" t="s">
        <v>316</v>
      </c>
      <c r="D1230" s="294" t="s">
        <v>92</v>
      </c>
      <c r="E1230" s="294" t="s">
        <v>14</v>
      </c>
      <c r="F1230" s="295">
        <v>1</v>
      </c>
      <c r="G1230" s="296" t="s">
        <v>3038</v>
      </c>
      <c r="H1230" s="293">
        <v>5.8</v>
      </c>
      <c r="I1230" s="293">
        <f t="shared" si="191"/>
        <v>1.7793059879891597</v>
      </c>
      <c r="J1230" s="293">
        <v>103.19974730337127</v>
      </c>
      <c r="K1230" s="275">
        <f t="shared" si="186"/>
        <v>103.19974730337127</v>
      </c>
      <c r="L1230" s="275">
        <f t="shared" si="187"/>
        <v>103.19974730337127</v>
      </c>
      <c r="N1230" s="334">
        <v>99.230526253241607</v>
      </c>
      <c r="O1230" s="332">
        <f t="shared" si="195"/>
        <v>103.19974730337127</v>
      </c>
      <c r="P1230" s="360"/>
      <c r="Q1230" s="360"/>
    </row>
    <row r="1231" spans="2:18" s="8" customFormat="1" ht="16.2" customHeight="1">
      <c r="B1231" s="289">
        <v>913060110</v>
      </c>
      <c r="C1231" s="307" t="s">
        <v>316</v>
      </c>
      <c r="D1231" s="294" t="s">
        <v>92</v>
      </c>
      <c r="E1231" s="294" t="s">
        <v>13</v>
      </c>
      <c r="F1231" s="295">
        <v>1</v>
      </c>
      <c r="G1231" s="296" t="s">
        <v>3038</v>
      </c>
      <c r="H1231" s="293">
        <v>5.8</v>
      </c>
      <c r="I1231" s="293">
        <f t="shared" si="191"/>
        <v>1.7981027735001924</v>
      </c>
      <c r="J1231" s="293">
        <v>104.28996086301116</v>
      </c>
      <c r="K1231" s="275">
        <f t="shared" si="186"/>
        <v>104.28996086301116</v>
      </c>
      <c r="L1231" s="275">
        <f t="shared" si="187"/>
        <v>104.28996086301116</v>
      </c>
      <c r="N1231" s="334">
        <v>100.27880852212611</v>
      </c>
      <c r="O1231" s="332">
        <f t="shared" si="195"/>
        <v>104.28996086301116</v>
      </c>
      <c r="P1231" s="360"/>
      <c r="Q1231" s="360"/>
    </row>
    <row r="1232" spans="2:18" s="8" customFormat="1" ht="16.2" customHeight="1">
      <c r="B1232" s="289">
        <v>913060140</v>
      </c>
      <c r="C1232" s="307" t="s">
        <v>316</v>
      </c>
      <c r="D1232" s="294" t="s">
        <v>92</v>
      </c>
      <c r="E1232" s="294" t="s">
        <v>0</v>
      </c>
      <c r="F1232" s="295">
        <v>1</v>
      </c>
      <c r="G1232" s="296" t="s">
        <v>3038</v>
      </c>
      <c r="H1232" s="293">
        <v>5.8</v>
      </c>
      <c r="I1232" s="293">
        <f t="shared" si="191"/>
        <v>1.9578754503439644</v>
      </c>
      <c r="J1232" s="293">
        <v>113.55677611994993</v>
      </c>
      <c r="K1232" s="275">
        <f t="shared" si="186"/>
        <v>113.55677611994993</v>
      </c>
      <c r="L1232" s="275">
        <f t="shared" si="187"/>
        <v>113.55677611994993</v>
      </c>
      <c r="N1232" s="334">
        <v>109.18920780764417</v>
      </c>
      <c r="O1232" s="332">
        <f t="shared" si="195"/>
        <v>113.55677611994993</v>
      </c>
      <c r="P1232" s="360"/>
      <c r="Q1232" s="360"/>
    </row>
    <row r="1233" spans="2:18" s="8" customFormat="1" ht="16.2" customHeight="1">
      <c r="B1233" s="289">
        <v>913060270</v>
      </c>
      <c r="C1233" s="307" t="s">
        <v>316</v>
      </c>
      <c r="D1233" s="294" t="s">
        <v>92</v>
      </c>
      <c r="E1233" s="294" t="s">
        <v>83</v>
      </c>
      <c r="F1233" s="295">
        <v>1</v>
      </c>
      <c r="G1233" s="296" t="s">
        <v>3038</v>
      </c>
      <c r="H1233" s="293">
        <v>5.8</v>
      </c>
      <c r="I1233" s="293">
        <f t="shared" si="191"/>
        <v>1.9578754503439644</v>
      </c>
      <c r="J1233" s="293">
        <v>113.55677611994993</v>
      </c>
      <c r="K1233" s="275">
        <f t="shared" si="186"/>
        <v>113.55677611994993</v>
      </c>
      <c r="L1233" s="275">
        <f t="shared" si="187"/>
        <v>113.55677611994993</v>
      </c>
      <c r="N1233" s="334">
        <v>109.18920780764417</v>
      </c>
      <c r="O1233" s="332">
        <f t="shared" si="195"/>
        <v>113.55677611994993</v>
      </c>
      <c r="P1233" s="360"/>
      <c r="Q1233" s="360"/>
    </row>
    <row r="1234" spans="2:18" s="8" customFormat="1" ht="16.2" customHeight="1">
      <c r="B1234" s="289">
        <v>913060370</v>
      </c>
      <c r="C1234" s="307" t="s">
        <v>2732</v>
      </c>
      <c r="D1234" s="294" t="s">
        <v>92</v>
      </c>
      <c r="E1234" s="294" t="s">
        <v>361</v>
      </c>
      <c r="F1234" s="295">
        <v>1</v>
      </c>
      <c r="G1234" s="296" t="s">
        <v>3038</v>
      </c>
      <c r="H1234" s="293">
        <v>5.8</v>
      </c>
      <c r="I1234" s="293">
        <f t="shared" si="191"/>
        <v>1.4574202325790606</v>
      </c>
      <c r="J1234" s="293">
        <v>84.530373489585514</v>
      </c>
      <c r="K1234" s="275">
        <f t="shared" si="186"/>
        <v>84.530373489585514</v>
      </c>
      <c r="L1234" s="275">
        <f t="shared" si="187"/>
        <v>84.530373489585514</v>
      </c>
      <c r="N1234" s="334">
        <v>81.279205278447606</v>
      </c>
      <c r="O1234" s="332">
        <f t="shared" si="195"/>
        <v>84.530373489585514</v>
      </c>
      <c r="P1234" s="360"/>
      <c r="Q1234" s="360"/>
    </row>
    <row r="1235" spans="2:18" s="8" customFormat="1" ht="16.2" customHeight="1">
      <c r="B1235" s="289">
        <v>913060360</v>
      </c>
      <c r="C1235" s="307" t="s">
        <v>316</v>
      </c>
      <c r="D1235" s="294" t="s">
        <v>92</v>
      </c>
      <c r="E1235" s="294" t="s">
        <v>2574</v>
      </c>
      <c r="F1235" s="295">
        <v>1</v>
      </c>
      <c r="G1235" s="296" t="s">
        <v>3038</v>
      </c>
      <c r="H1235" s="293">
        <v>5.8</v>
      </c>
      <c r="I1235" s="293">
        <f t="shared" si="191"/>
        <v>1.5452884051952105</v>
      </c>
      <c r="J1235" s="293">
        <v>89.626727501322208</v>
      </c>
      <c r="K1235" s="275">
        <f t="shared" si="186"/>
        <v>89.626727501322208</v>
      </c>
      <c r="L1235" s="275">
        <f t="shared" si="187"/>
        <v>89.626727501322208</v>
      </c>
      <c r="N1235" s="334">
        <v>86.179545674348276</v>
      </c>
      <c r="O1235" s="332">
        <f t="shared" si="195"/>
        <v>89.626727501322208</v>
      </c>
      <c r="P1235" s="360"/>
      <c r="Q1235" s="360"/>
    </row>
    <row r="1236" spans="2:18" s="8" customFormat="1" ht="16.2" customHeight="1">
      <c r="B1236" s="289">
        <v>913060390</v>
      </c>
      <c r="C1236" s="307" t="s">
        <v>316</v>
      </c>
      <c r="D1236" s="294" t="s">
        <v>92</v>
      </c>
      <c r="E1236" s="294" t="s">
        <v>2503</v>
      </c>
      <c r="F1236" s="295">
        <v>1</v>
      </c>
      <c r="G1236" s="296" t="s">
        <v>3038</v>
      </c>
      <c r="H1236" s="293">
        <v>5.8</v>
      </c>
      <c r="I1236" s="293">
        <f t="shared" si="191"/>
        <v>1.8095969515453623</v>
      </c>
      <c r="J1236" s="293">
        <v>104.956623189631</v>
      </c>
      <c r="K1236" s="275">
        <f t="shared" si="186"/>
        <v>104.956623189631</v>
      </c>
      <c r="L1236" s="275">
        <f t="shared" si="187"/>
        <v>104.956623189631</v>
      </c>
      <c r="N1236" s="334">
        <v>100.91982999002981</v>
      </c>
      <c r="O1236" s="332">
        <f t="shared" si="195"/>
        <v>104.956623189631</v>
      </c>
      <c r="P1236" s="360"/>
      <c r="Q1236" s="360"/>
    </row>
    <row r="1237" spans="2:18" s="8" customFormat="1" ht="16.2" customHeight="1">
      <c r="B1237" s="289">
        <v>913060240</v>
      </c>
      <c r="C1237" s="307" t="s">
        <v>316</v>
      </c>
      <c r="D1237" s="294" t="s">
        <v>92</v>
      </c>
      <c r="E1237" s="294" t="s">
        <v>2506</v>
      </c>
      <c r="F1237" s="295">
        <v>1</v>
      </c>
      <c r="G1237" s="296" t="s">
        <v>3038</v>
      </c>
      <c r="H1237" s="293">
        <v>5.8</v>
      </c>
      <c r="I1237" s="293">
        <f t="shared" si="191"/>
        <v>3.0820961232708943</v>
      </c>
      <c r="J1237" s="293">
        <v>178.76157514971186</v>
      </c>
      <c r="K1237" s="275">
        <f t="shared" si="186"/>
        <v>178.76157514971186</v>
      </c>
      <c r="L1237" s="275">
        <f t="shared" si="187"/>
        <v>178.76157514971186</v>
      </c>
      <c r="N1237" s="334">
        <v>171.88612995164601</v>
      </c>
      <c r="O1237" s="332">
        <f t="shared" si="195"/>
        <v>178.76157514971186</v>
      </c>
      <c r="P1237" s="360"/>
      <c r="Q1237" s="360"/>
    </row>
    <row r="1238" spans="2:18" s="8" customFormat="1" ht="16.2" customHeight="1">
      <c r="B1238" s="289">
        <v>913060180</v>
      </c>
      <c r="C1238" s="307" t="s">
        <v>316</v>
      </c>
      <c r="D1238" s="294" t="s">
        <v>92</v>
      </c>
      <c r="E1238" s="294" t="s">
        <v>287</v>
      </c>
      <c r="F1238" s="295">
        <v>1</v>
      </c>
      <c r="G1238" s="296" t="s">
        <v>3038</v>
      </c>
      <c r="H1238" s="293">
        <v>5.8</v>
      </c>
      <c r="I1238" s="293">
        <f t="shared" si="191"/>
        <v>3.8276999422344211</v>
      </c>
      <c r="J1238" s="293">
        <v>222.00659664959642</v>
      </c>
      <c r="K1238" s="275">
        <f t="shared" si="186"/>
        <v>222.00659664959642</v>
      </c>
      <c r="L1238" s="275">
        <f t="shared" si="187"/>
        <v>222.00659664959642</v>
      </c>
      <c r="N1238" s="334">
        <v>108.76957819849861</v>
      </c>
      <c r="O1238" s="332">
        <f t="shared" si="195"/>
        <v>113.12036132643856</v>
      </c>
      <c r="P1238" s="360"/>
      <c r="Q1238" s="360"/>
      <c r="R1238" s="353"/>
    </row>
    <row r="1239" spans="2:18" s="8" customFormat="1" ht="16.2" customHeight="1">
      <c r="B1239" s="295">
        <v>913060410</v>
      </c>
      <c r="C1239" s="307" t="s">
        <v>316</v>
      </c>
      <c r="D1239" s="294" t="s">
        <v>92</v>
      </c>
      <c r="E1239" s="294" t="s">
        <v>2540</v>
      </c>
      <c r="F1239" s="295">
        <v>1</v>
      </c>
      <c r="G1239" s="296" t="s">
        <v>3038</v>
      </c>
      <c r="H1239" s="293">
        <v>5.8</v>
      </c>
      <c r="I1239" s="293">
        <f t="shared" si="191"/>
        <v>2.54882860831197</v>
      </c>
      <c r="J1239" s="293">
        <v>147.83205928209426</v>
      </c>
      <c r="K1239" s="275">
        <f t="shared" si="186"/>
        <v>147.83205928209426</v>
      </c>
      <c r="L1239" s="275">
        <f t="shared" si="187"/>
        <v>147.83205928209426</v>
      </c>
      <c r="N1239" s="334">
        <v>142.14621084816756</v>
      </c>
      <c r="O1239" s="332">
        <f t="shared" si="195"/>
        <v>147.83205928209426</v>
      </c>
      <c r="P1239" s="360"/>
      <c r="Q1239" s="360"/>
    </row>
    <row r="1240" spans="2:18" s="8" customFormat="1" ht="16.2" customHeight="1">
      <c r="B1240" s="295">
        <v>913060520</v>
      </c>
      <c r="C1240" s="307" t="s">
        <v>316</v>
      </c>
      <c r="D1240" s="294" t="s">
        <v>92</v>
      </c>
      <c r="E1240" s="294" t="s">
        <v>2767</v>
      </c>
      <c r="F1240" s="295">
        <v>1</v>
      </c>
      <c r="G1240" s="296" t="s">
        <v>3038</v>
      </c>
      <c r="H1240" s="293">
        <v>5.8</v>
      </c>
      <c r="I1240" s="293">
        <f t="shared" si="191"/>
        <v>3.8415124661274298</v>
      </c>
      <c r="J1240" s="293">
        <v>222.80772303539092</v>
      </c>
      <c r="K1240" s="275">
        <f t="shared" si="186"/>
        <v>222.80772303539092</v>
      </c>
      <c r="L1240" s="275">
        <f t="shared" si="187"/>
        <v>222.80772303539092</v>
      </c>
      <c r="N1240" s="334">
        <v>214.23819522633741</v>
      </c>
      <c r="O1240" s="332">
        <f t="shared" si="195"/>
        <v>222.80772303539092</v>
      </c>
      <c r="P1240" s="360"/>
      <c r="Q1240" s="360"/>
    </row>
    <row r="1241" spans="2:18" s="8" customFormat="1" ht="16.2" customHeight="1">
      <c r="B1241" s="297">
        <v>913060050</v>
      </c>
      <c r="C1241" s="307" t="s">
        <v>316</v>
      </c>
      <c r="D1241" s="294" t="s">
        <v>92</v>
      </c>
      <c r="E1241" s="294" t="s">
        <v>2994</v>
      </c>
      <c r="F1241" s="295">
        <v>1</v>
      </c>
      <c r="G1241" s="296" t="s">
        <v>3038</v>
      </c>
      <c r="H1241" s="293">
        <v>5.8</v>
      </c>
      <c r="I1241" s="293">
        <f t="shared" si="191"/>
        <v>4.0404000000000009</v>
      </c>
      <c r="J1241" s="293">
        <v>234.34320000000005</v>
      </c>
      <c r="K1241" s="275">
        <f t="shared" si="186"/>
        <v>234.34320000000005</v>
      </c>
      <c r="L1241" s="275">
        <f t="shared" si="187"/>
        <v>234.34320000000005</v>
      </c>
      <c r="N1241" s="334">
        <v>225.33000000000004</v>
      </c>
      <c r="O1241" s="332">
        <f t="shared" si="195"/>
        <v>234.34320000000005</v>
      </c>
      <c r="P1241" s="360"/>
      <c r="Q1241" s="360"/>
    </row>
    <row r="1242" spans="2:18" s="8" customFormat="1" ht="16.2" customHeight="1">
      <c r="B1242" s="295">
        <v>913091000</v>
      </c>
      <c r="C1242" s="307" t="s">
        <v>96</v>
      </c>
      <c r="D1242" s="294" t="s">
        <v>4</v>
      </c>
      <c r="E1242" s="294" t="s">
        <v>4</v>
      </c>
      <c r="F1242" s="295">
        <v>10</v>
      </c>
      <c r="G1242" s="296" t="s">
        <v>7</v>
      </c>
      <c r="H1242" s="293">
        <v>5.8</v>
      </c>
      <c r="I1242" s="293">
        <f t="shared" si="191"/>
        <v>8.7548275862068994E-2</v>
      </c>
      <c r="J1242" s="293">
        <v>5.0778000000000008</v>
      </c>
      <c r="K1242" s="275">
        <f t="shared" ref="K1242:K1305" si="198">J1242</f>
        <v>5.0778000000000008</v>
      </c>
      <c r="L1242" s="275">
        <f t="shared" ref="L1242:L1305" si="199">+J1242-K1242*$B$2</f>
        <v>5.0778000000000008</v>
      </c>
      <c r="N1242" s="334">
        <v>4.8825000000000003</v>
      </c>
      <c r="O1242" s="332">
        <f t="shared" si="195"/>
        <v>5.0778000000000008</v>
      </c>
      <c r="P1242" s="360"/>
      <c r="Q1242" s="360"/>
    </row>
    <row r="1243" spans="2:18" s="8" customFormat="1" ht="16.2" customHeight="1">
      <c r="B1243" s="295">
        <v>913092000</v>
      </c>
      <c r="C1243" s="307" t="s">
        <v>96</v>
      </c>
      <c r="D1243" s="294" t="s">
        <v>1</v>
      </c>
      <c r="E1243" s="294" t="s">
        <v>1</v>
      </c>
      <c r="F1243" s="295">
        <v>10</v>
      </c>
      <c r="G1243" s="296" t="s">
        <v>7</v>
      </c>
      <c r="H1243" s="293">
        <v>5.8</v>
      </c>
      <c r="I1243" s="293">
        <f t="shared" ref="I1243:I1274" si="200">J1243/H1243</f>
        <v>0.81521954058278523</v>
      </c>
      <c r="J1243" s="293">
        <v>4.7282733353801545</v>
      </c>
      <c r="K1243" s="275">
        <f t="shared" si="198"/>
        <v>4.7282733353801545</v>
      </c>
      <c r="L1243" s="275">
        <f t="shared" si="199"/>
        <v>4.7282733353801545</v>
      </c>
      <c r="N1243" s="334">
        <v>4.5464166686347633</v>
      </c>
      <c r="O1243" s="332">
        <f t="shared" si="195"/>
        <v>4.7282733353801545</v>
      </c>
      <c r="P1243" s="360"/>
      <c r="Q1243" s="360"/>
    </row>
    <row r="1244" spans="2:18" s="8" customFormat="1" ht="16.2" customHeight="1">
      <c r="B1244" s="295">
        <v>913090010</v>
      </c>
      <c r="C1244" s="307" t="s">
        <v>96</v>
      </c>
      <c r="D1244" s="294" t="s">
        <v>92</v>
      </c>
      <c r="E1244" s="294" t="s">
        <v>2</v>
      </c>
      <c r="F1244" s="295">
        <v>10</v>
      </c>
      <c r="G1244" s="296" t="s">
        <v>7</v>
      </c>
      <c r="H1244" s="293">
        <v>5.8</v>
      </c>
      <c r="I1244" s="293">
        <f t="shared" si="200"/>
        <v>1.502202299500863</v>
      </c>
      <c r="J1244" s="293">
        <v>8.7127733371050056</v>
      </c>
      <c r="K1244" s="275">
        <f t="shared" si="198"/>
        <v>8.7127733371050056</v>
      </c>
      <c r="L1244" s="275">
        <f t="shared" si="199"/>
        <v>8.7127733371050056</v>
      </c>
      <c r="N1244" s="334">
        <v>8.3776666702932747</v>
      </c>
      <c r="O1244" s="332">
        <f t="shared" si="195"/>
        <v>8.7127733371050056</v>
      </c>
      <c r="P1244" s="360"/>
      <c r="Q1244" s="360"/>
    </row>
    <row r="1245" spans="2:18" s="8" customFormat="1" ht="16.2" customHeight="1">
      <c r="B1245" s="343">
        <v>913090070</v>
      </c>
      <c r="C1245" s="344" t="s">
        <v>96</v>
      </c>
      <c r="D1245" s="343" t="s">
        <v>92</v>
      </c>
      <c r="E1245" s="342" t="s">
        <v>2539</v>
      </c>
      <c r="F1245" s="341">
        <v>10</v>
      </c>
      <c r="G1245" s="340" t="s">
        <v>7</v>
      </c>
      <c r="H1245" s="339">
        <v>5.8</v>
      </c>
      <c r="I1245" s="293">
        <f t="shared" ref="I1245" si="201">(J1245/10)/5.8</f>
        <v>0.15248766121235885</v>
      </c>
      <c r="J1245" s="355">
        <v>8.8442843503168138</v>
      </c>
      <c r="K1245" s="275">
        <f t="shared" ref="K1245" si="202">J1245</f>
        <v>8.8442843503168138</v>
      </c>
      <c r="L1245" s="275">
        <f t="shared" ref="L1245" si="203">+J1245-K1245*$B$2</f>
        <v>8.8442843503168138</v>
      </c>
      <c r="N1245" s="334"/>
      <c r="O1245" s="332"/>
      <c r="P1245" s="360"/>
      <c r="Q1245" s="360"/>
    </row>
    <row r="1246" spans="2:18" s="8" customFormat="1" ht="16.2" customHeight="1">
      <c r="B1246" s="295">
        <v>913090280</v>
      </c>
      <c r="C1246" s="307" t="s">
        <v>96</v>
      </c>
      <c r="D1246" s="294" t="s">
        <v>92</v>
      </c>
      <c r="E1246" s="294" t="s">
        <v>244</v>
      </c>
      <c r="F1246" s="295">
        <v>10</v>
      </c>
      <c r="G1246" s="296" t="s">
        <v>7</v>
      </c>
      <c r="H1246" s="293">
        <v>5.8</v>
      </c>
      <c r="I1246" s="293">
        <f t="shared" si="200"/>
        <v>1.7217436697108426</v>
      </c>
      <c r="J1246" s="293">
        <v>9.9861132843228866</v>
      </c>
      <c r="K1246" s="275">
        <f t="shared" si="198"/>
        <v>9.9861132843228866</v>
      </c>
      <c r="L1246" s="275">
        <f t="shared" si="199"/>
        <v>9.9861132843228866</v>
      </c>
      <c r="N1246" s="334">
        <v>9.6020320041566212</v>
      </c>
      <c r="O1246" s="332">
        <f t="shared" si="195"/>
        <v>9.9861132843228866</v>
      </c>
      <c r="P1246" s="360"/>
      <c r="Q1246" s="360"/>
    </row>
    <row r="1247" spans="2:18" s="8" customFormat="1" ht="16.2" customHeight="1">
      <c r="B1247" s="295">
        <v>913090090</v>
      </c>
      <c r="C1247" s="307" t="s">
        <v>96</v>
      </c>
      <c r="D1247" s="294" t="s">
        <v>92</v>
      </c>
      <c r="E1247" s="294" t="s">
        <v>10</v>
      </c>
      <c r="F1247" s="295">
        <v>10</v>
      </c>
      <c r="G1247" s="296" t="s">
        <v>7</v>
      </c>
      <c r="H1247" s="293">
        <v>5.8</v>
      </c>
      <c r="I1247" s="293">
        <f t="shared" si="200"/>
        <v>1.6304390811655705</v>
      </c>
      <c r="J1247" s="293">
        <v>9.456546670760309</v>
      </c>
      <c r="K1247" s="275">
        <f t="shared" si="198"/>
        <v>9.456546670760309</v>
      </c>
      <c r="L1247" s="275">
        <f t="shared" si="199"/>
        <v>9.456546670760309</v>
      </c>
      <c r="N1247" s="334">
        <v>9.0928333372695267</v>
      </c>
      <c r="O1247" s="332">
        <f t="shared" si="195"/>
        <v>9.456546670760309</v>
      </c>
      <c r="P1247" s="360"/>
      <c r="Q1247" s="360"/>
    </row>
    <row r="1248" spans="2:18" s="8" customFormat="1" ht="16.2" customHeight="1">
      <c r="B1248" s="289">
        <v>913090100</v>
      </c>
      <c r="C1248" s="307" t="s">
        <v>96</v>
      </c>
      <c r="D1248" s="294" t="s">
        <v>92</v>
      </c>
      <c r="E1248" s="294" t="s">
        <v>14</v>
      </c>
      <c r="F1248" s="295">
        <v>10</v>
      </c>
      <c r="G1248" s="296" t="s">
        <v>7</v>
      </c>
      <c r="H1248" s="293">
        <v>5.8</v>
      </c>
      <c r="I1248" s="293">
        <f t="shared" si="200"/>
        <v>1.502202299500863</v>
      </c>
      <c r="J1248" s="293">
        <v>8.7127733371050056</v>
      </c>
      <c r="K1248" s="275">
        <f t="shared" si="198"/>
        <v>8.7127733371050056</v>
      </c>
      <c r="L1248" s="275">
        <f t="shared" si="199"/>
        <v>8.7127733371050056</v>
      </c>
      <c r="N1248" s="334">
        <v>8.3776666702932747</v>
      </c>
      <c r="O1248" s="332">
        <f t="shared" si="195"/>
        <v>8.7127733371050056</v>
      </c>
      <c r="P1248" s="360"/>
      <c r="Q1248" s="360"/>
    </row>
    <row r="1249" spans="2:20" s="8" customFormat="1" ht="16.2" customHeight="1">
      <c r="B1249" s="289">
        <v>913090110</v>
      </c>
      <c r="C1249" s="307" t="s">
        <v>96</v>
      </c>
      <c r="D1249" s="294" t="s">
        <v>92</v>
      </c>
      <c r="E1249" s="294" t="s">
        <v>13</v>
      </c>
      <c r="F1249" s="295">
        <v>10</v>
      </c>
      <c r="G1249" s="296" t="s">
        <v>7</v>
      </c>
      <c r="H1249" s="293">
        <v>5.8</v>
      </c>
      <c r="I1249" s="293">
        <f t="shared" si="200"/>
        <v>1.502202299500863</v>
      </c>
      <c r="J1249" s="293">
        <v>8.7127733371050056</v>
      </c>
      <c r="K1249" s="275">
        <f t="shared" si="198"/>
        <v>8.7127733371050056</v>
      </c>
      <c r="L1249" s="275">
        <f t="shared" si="199"/>
        <v>8.7127733371050056</v>
      </c>
      <c r="N1249" s="334">
        <v>8.3776666702932747</v>
      </c>
      <c r="O1249" s="332">
        <f t="shared" si="195"/>
        <v>8.7127733371050056</v>
      </c>
      <c r="P1249" s="360"/>
      <c r="Q1249" s="360"/>
    </row>
    <row r="1250" spans="2:20" s="8" customFormat="1" ht="16.2" customHeight="1">
      <c r="B1250" s="289">
        <v>913090140</v>
      </c>
      <c r="C1250" s="307" t="s">
        <v>96</v>
      </c>
      <c r="D1250" s="294" t="s">
        <v>92</v>
      </c>
      <c r="E1250" s="294" t="s">
        <v>0</v>
      </c>
      <c r="F1250" s="295">
        <v>10</v>
      </c>
      <c r="G1250" s="296" t="s">
        <v>7</v>
      </c>
      <c r="H1250" s="293">
        <v>5.8</v>
      </c>
      <c r="I1250" s="293">
        <f t="shared" si="200"/>
        <v>1.6304390811655705</v>
      </c>
      <c r="J1250" s="293">
        <v>9.456546670760309</v>
      </c>
      <c r="K1250" s="275">
        <f t="shared" si="198"/>
        <v>9.456546670760309</v>
      </c>
      <c r="L1250" s="275">
        <f t="shared" si="199"/>
        <v>9.456546670760309</v>
      </c>
      <c r="N1250" s="334">
        <v>9.0928333372695267</v>
      </c>
      <c r="O1250" s="332">
        <f t="shared" si="195"/>
        <v>9.456546670760309</v>
      </c>
      <c r="P1250" s="360"/>
      <c r="Q1250" s="360"/>
    </row>
    <row r="1251" spans="2:20" s="236" customFormat="1" ht="16.2" customHeight="1">
      <c r="B1251" s="289">
        <v>913090270</v>
      </c>
      <c r="C1251" s="307" t="s">
        <v>96</v>
      </c>
      <c r="D1251" s="294" t="s">
        <v>92</v>
      </c>
      <c r="E1251" s="294" t="s">
        <v>83</v>
      </c>
      <c r="F1251" s="295">
        <v>10</v>
      </c>
      <c r="G1251" s="296" t="s">
        <v>7</v>
      </c>
      <c r="H1251" s="293">
        <v>5.8</v>
      </c>
      <c r="I1251" s="293">
        <f t="shared" si="200"/>
        <v>1.6304390811655705</v>
      </c>
      <c r="J1251" s="293">
        <v>9.456546670760309</v>
      </c>
      <c r="K1251" s="275">
        <f t="shared" si="198"/>
        <v>9.456546670760309</v>
      </c>
      <c r="L1251" s="275">
        <f t="shared" si="199"/>
        <v>9.456546670760309</v>
      </c>
      <c r="N1251" s="335">
        <v>9.0928333372695267</v>
      </c>
      <c r="O1251" s="332">
        <f t="shared" si="195"/>
        <v>9.456546670760309</v>
      </c>
      <c r="P1251" s="360"/>
      <c r="Q1251" s="360"/>
    </row>
    <row r="1252" spans="2:20" s="236" customFormat="1" ht="16.2" customHeight="1">
      <c r="B1252" s="289">
        <v>913090370</v>
      </c>
      <c r="C1252" s="307" t="s">
        <v>96</v>
      </c>
      <c r="D1252" s="294" t="s">
        <v>92</v>
      </c>
      <c r="E1252" s="294" t="s">
        <v>361</v>
      </c>
      <c r="F1252" s="295">
        <v>10</v>
      </c>
      <c r="G1252" s="296" t="s">
        <v>7</v>
      </c>
      <c r="H1252" s="293">
        <v>5.8</v>
      </c>
      <c r="I1252" s="293">
        <f t="shared" si="200"/>
        <v>0.74518709103126446</v>
      </c>
      <c r="J1252" s="293">
        <v>4.3220851279813335</v>
      </c>
      <c r="K1252" s="275">
        <f t="shared" si="198"/>
        <v>4.3220851279813335</v>
      </c>
      <c r="L1252" s="275">
        <f t="shared" si="199"/>
        <v>4.3220851279813335</v>
      </c>
      <c r="N1252" s="335">
        <v>4.1558510845974359</v>
      </c>
      <c r="O1252" s="332">
        <f t="shared" si="195"/>
        <v>4.3220851279813335</v>
      </c>
      <c r="P1252" s="360"/>
      <c r="Q1252" s="360"/>
    </row>
    <row r="1253" spans="2:20" s="236" customFormat="1" ht="16.2" customHeight="1">
      <c r="B1253" s="289">
        <v>913090360</v>
      </c>
      <c r="C1253" s="307" t="s">
        <v>96</v>
      </c>
      <c r="D1253" s="294" t="s">
        <v>92</v>
      </c>
      <c r="E1253" s="294" t="s">
        <v>2574</v>
      </c>
      <c r="F1253" s="295">
        <v>10</v>
      </c>
      <c r="G1253" s="296" t="s">
        <v>7</v>
      </c>
      <c r="H1253" s="293">
        <v>5.8</v>
      </c>
      <c r="I1253" s="293">
        <f t="shared" si="200"/>
        <v>0.97910907494400012</v>
      </c>
      <c r="J1253" s="293">
        <v>5.6788326346752003</v>
      </c>
      <c r="K1253" s="275">
        <f t="shared" si="198"/>
        <v>5.6788326346752003</v>
      </c>
      <c r="L1253" s="275">
        <f t="shared" si="199"/>
        <v>5.6788326346752003</v>
      </c>
      <c r="N1253" s="335">
        <v>5.46041599488</v>
      </c>
      <c r="O1253" s="332">
        <f t="shared" si="195"/>
        <v>5.6788326346752003</v>
      </c>
      <c r="P1253" s="360"/>
      <c r="Q1253" s="360"/>
    </row>
    <row r="1254" spans="2:20" s="236" customFormat="1" ht="16.2" customHeight="1">
      <c r="B1254" s="289">
        <v>913090390</v>
      </c>
      <c r="C1254" s="307" t="s">
        <v>96</v>
      </c>
      <c r="D1254" s="294" t="s">
        <v>92</v>
      </c>
      <c r="E1254" s="294" t="s">
        <v>2503</v>
      </c>
      <c r="F1254" s="295">
        <v>10</v>
      </c>
      <c r="G1254" s="296" t="s">
        <v>7</v>
      </c>
      <c r="H1254" s="293">
        <v>5.8</v>
      </c>
      <c r="I1254" s="293">
        <f t="shared" si="200"/>
        <v>0.74518709103126446</v>
      </c>
      <c r="J1254" s="293">
        <v>4.3220851279813335</v>
      </c>
      <c r="K1254" s="275">
        <f t="shared" si="198"/>
        <v>4.3220851279813335</v>
      </c>
      <c r="L1254" s="275">
        <f t="shared" si="199"/>
        <v>4.3220851279813335</v>
      </c>
      <c r="N1254" s="335">
        <v>4.1558510845974359</v>
      </c>
      <c r="O1254" s="332">
        <f t="shared" si="195"/>
        <v>4.3220851279813335</v>
      </c>
      <c r="P1254" s="360"/>
      <c r="Q1254" s="360"/>
    </row>
    <row r="1255" spans="2:20" s="236" customFormat="1" ht="16.2" customHeight="1">
      <c r="B1255" s="289">
        <v>913090240</v>
      </c>
      <c r="C1255" s="307" t="s">
        <v>96</v>
      </c>
      <c r="D1255" s="294" t="s">
        <v>92</v>
      </c>
      <c r="E1255" s="294" t="s">
        <v>2506</v>
      </c>
      <c r="F1255" s="295">
        <v>10</v>
      </c>
      <c r="G1255" s="296" t="s">
        <v>7</v>
      </c>
      <c r="H1255" s="293">
        <v>5.8</v>
      </c>
      <c r="I1255" s="293">
        <f t="shared" si="200"/>
        <v>1.9647706905057021</v>
      </c>
      <c r="J1255" s="293">
        <v>11.395670004933072</v>
      </c>
      <c r="K1255" s="275">
        <f t="shared" si="198"/>
        <v>11.395670004933072</v>
      </c>
      <c r="L1255" s="275">
        <f t="shared" si="199"/>
        <v>11.395670004933072</v>
      </c>
      <c r="N1255" s="335">
        <v>10.957375004743337</v>
      </c>
      <c r="O1255" s="332">
        <f t="shared" si="195"/>
        <v>11.395670004933072</v>
      </c>
      <c r="P1255" s="360"/>
      <c r="Q1255" s="360"/>
    </row>
    <row r="1256" spans="2:20" s="236" customFormat="1" ht="16.2" customHeight="1">
      <c r="B1256" s="289">
        <v>913090180</v>
      </c>
      <c r="C1256" s="307" t="s">
        <v>96</v>
      </c>
      <c r="D1256" s="294" t="s">
        <v>92</v>
      </c>
      <c r="E1256" s="294" t="s">
        <v>287</v>
      </c>
      <c r="F1256" s="295">
        <v>10</v>
      </c>
      <c r="G1256" s="296" t="s">
        <v>7</v>
      </c>
      <c r="H1256" s="293">
        <v>5.8</v>
      </c>
      <c r="I1256" s="293">
        <f t="shared" si="200"/>
        <v>1.53254476832411</v>
      </c>
      <c r="J1256" s="293">
        <v>8.8887596562798379</v>
      </c>
      <c r="K1256" s="275">
        <f t="shared" si="198"/>
        <v>8.8887596562798379</v>
      </c>
      <c r="L1256" s="275">
        <f t="shared" si="199"/>
        <v>8.8887596562798379</v>
      </c>
      <c r="N1256" s="335">
        <v>8.3776666702932747</v>
      </c>
      <c r="O1256" s="332">
        <f t="shared" si="195"/>
        <v>8.7127733371050056</v>
      </c>
      <c r="P1256" s="360"/>
      <c r="Q1256" s="360"/>
      <c r="R1256" s="353"/>
      <c r="S1256" s="8"/>
      <c r="T1256" s="8"/>
    </row>
    <row r="1257" spans="2:20" s="236" customFormat="1" ht="16.2" customHeight="1">
      <c r="B1257" s="289">
        <v>913090410</v>
      </c>
      <c r="C1257" s="307" t="s">
        <v>96</v>
      </c>
      <c r="D1257" s="294" t="s">
        <v>92</v>
      </c>
      <c r="E1257" s="294" t="s">
        <v>2540</v>
      </c>
      <c r="F1257" s="295">
        <v>10</v>
      </c>
      <c r="G1257" s="296" t="s">
        <v>7</v>
      </c>
      <c r="H1257" s="293">
        <v>5.8</v>
      </c>
      <c r="I1257" s="293">
        <f t="shared" si="200"/>
        <v>1.6344642438170069</v>
      </c>
      <c r="J1257" s="293">
        <v>9.4798926141386399</v>
      </c>
      <c r="K1257" s="275">
        <f t="shared" si="198"/>
        <v>9.4798926141386399</v>
      </c>
      <c r="L1257" s="275">
        <f t="shared" si="199"/>
        <v>9.4798926141386399</v>
      </c>
      <c r="N1257" s="335">
        <v>9.1152813597486926</v>
      </c>
      <c r="O1257" s="332">
        <f t="shared" si="195"/>
        <v>9.4798926141386399</v>
      </c>
      <c r="P1257" s="360"/>
      <c r="Q1257" s="360"/>
    </row>
    <row r="1258" spans="2:20" s="236" customFormat="1" ht="16.2" customHeight="1">
      <c r="B1258" s="289">
        <v>913090520</v>
      </c>
      <c r="C1258" s="307" t="s">
        <v>96</v>
      </c>
      <c r="D1258" s="294" t="s">
        <v>92</v>
      </c>
      <c r="E1258" s="294" t="s">
        <v>2767</v>
      </c>
      <c r="F1258" s="295">
        <v>10</v>
      </c>
      <c r="G1258" s="296" t="s">
        <v>7</v>
      </c>
      <c r="H1258" s="293">
        <v>5.8</v>
      </c>
      <c r="I1258" s="293">
        <f t="shared" si="200"/>
        <v>1.5096750815268909</v>
      </c>
      <c r="J1258" s="293">
        <v>8.7561154728559671</v>
      </c>
      <c r="K1258" s="275">
        <f t="shared" si="198"/>
        <v>8.7561154728559671</v>
      </c>
      <c r="L1258" s="275">
        <f t="shared" si="199"/>
        <v>8.7561154728559671</v>
      </c>
      <c r="N1258" s="335">
        <v>8.4193418008230445</v>
      </c>
      <c r="O1258" s="332">
        <f t="shared" si="195"/>
        <v>8.7561154728559671</v>
      </c>
      <c r="P1258" s="360"/>
      <c r="Q1258" s="360"/>
    </row>
    <row r="1259" spans="2:20" s="236" customFormat="1" ht="16.2" customHeight="1">
      <c r="B1259" s="297">
        <v>913090050</v>
      </c>
      <c r="C1259" s="308" t="s">
        <v>3105</v>
      </c>
      <c r="D1259" s="294" t="s">
        <v>92</v>
      </c>
      <c r="E1259" s="294" t="s">
        <v>2994</v>
      </c>
      <c r="F1259" s="295">
        <v>10</v>
      </c>
      <c r="G1259" s="296" t="s">
        <v>7</v>
      </c>
      <c r="H1259" s="293">
        <v>5.8</v>
      </c>
      <c r="I1259" s="293">
        <f t="shared" si="200"/>
        <v>1.6267034482758624</v>
      </c>
      <c r="J1259" s="293">
        <v>9.4348800000000015</v>
      </c>
      <c r="K1259" s="275">
        <f t="shared" si="198"/>
        <v>9.4348800000000015</v>
      </c>
      <c r="L1259" s="275">
        <f t="shared" si="199"/>
        <v>9.4348800000000015</v>
      </c>
      <c r="N1259" s="335">
        <v>9.072000000000001</v>
      </c>
      <c r="O1259" s="332">
        <f t="shared" si="195"/>
        <v>9.4348800000000015</v>
      </c>
      <c r="P1259" s="360"/>
      <c r="Q1259" s="360"/>
    </row>
    <row r="1260" spans="2:20" s="236" customFormat="1" ht="16.2" customHeight="1">
      <c r="B1260" s="289">
        <v>913450000</v>
      </c>
      <c r="C1260" s="307" t="s">
        <v>246</v>
      </c>
      <c r="D1260" s="294" t="s">
        <v>92</v>
      </c>
      <c r="E1260" s="294" t="s">
        <v>247</v>
      </c>
      <c r="F1260" s="295">
        <v>10</v>
      </c>
      <c r="G1260" s="296" t="s">
        <v>248</v>
      </c>
      <c r="H1260" s="293">
        <v>5.8</v>
      </c>
      <c r="I1260" s="293">
        <f t="shared" si="200"/>
        <v>0.40302988523193878</v>
      </c>
      <c r="J1260" s="293">
        <v>2.3375733343452447</v>
      </c>
      <c r="K1260" s="275">
        <f t="shared" si="198"/>
        <v>2.3375733343452447</v>
      </c>
      <c r="L1260" s="275">
        <f t="shared" si="199"/>
        <v>2.3375733343452447</v>
      </c>
      <c r="N1260" s="335">
        <v>2.2476666676396584</v>
      </c>
      <c r="O1260" s="332">
        <f t="shared" si="195"/>
        <v>2.3375733343452447</v>
      </c>
      <c r="P1260" s="360"/>
      <c r="Q1260" s="360"/>
    </row>
    <row r="1261" spans="2:20" s="8" customFormat="1" ht="16.2" customHeight="1">
      <c r="B1261" s="295">
        <v>613060000</v>
      </c>
      <c r="C1261" s="307" t="s">
        <v>317</v>
      </c>
      <c r="D1261" s="294" t="s">
        <v>92</v>
      </c>
      <c r="E1261" s="294" t="s">
        <v>247</v>
      </c>
      <c r="F1261" s="295">
        <v>10</v>
      </c>
      <c r="G1261" s="296" t="s">
        <v>248</v>
      </c>
      <c r="H1261" s="293">
        <v>5.8</v>
      </c>
      <c r="I1261" s="293">
        <f t="shared" si="200"/>
        <v>0.21061240137352402</v>
      </c>
      <c r="J1261" s="293">
        <v>1.2215519279664393</v>
      </c>
      <c r="K1261" s="275">
        <f t="shared" si="198"/>
        <v>1.2215519279664393</v>
      </c>
      <c r="L1261" s="275">
        <f t="shared" si="199"/>
        <v>1.2215519279664393</v>
      </c>
      <c r="N1261" s="334">
        <v>1.1745691615061915</v>
      </c>
      <c r="O1261" s="332">
        <f t="shared" si="195"/>
        <v>1.2215519279664393</v>
      </c>
      <c r="P1261" s="360"/>
      <c r="Q1261" s="360"/>
    </row>
    <row r="1262" spans="2:20" s="8" customFormat="1" ht="16.2" customHeight="1">
      <c r="B1262" s="295">
        <v>913121000</v>
      </c>
      <c r="C1262" s="307" t="s">
        <v>97</v>
      </c>
      <c r="D1262" s="294" t="s">
        <v>4</v>
      </c>
      <c r="E1262" s="294" t="s">
        <v>4</v>
      </c>
      <c r="F1262" s="295">
        <v>2</v>
      </c>
      <c r="G1262" s="296" t="s">
        <v>7</v>
      </c>
      <c r="H1262" s="293">
        <v>5.8</v>
      </c>
      <c r="I1262" s="293">
        <f t="shared" si="200"/>
        <v>1.71287701223574</v>
      </c>
      <c r="J1262" s="293">
        <v>9.9346866709672916</v>
      </c>
      <c r="K1262" s="275">
        <f t="shared" si="198"/>
        <v>9.9346866709672916</v>
      </c>
      <c r="L1262" s="275">
        <f t="shared" si="199"/>
        <v>9.9346866709672916</v>
      </c>
      <c r="N1262" s="334">
        <v>9.5525833374685494</v>
      </c>
      <c r="O1262" s="332">
        <f t="shared" si="195"/>
        <v>9.9346866709672916</v>
      </c>
      <c r="P1262" s="360"/>
      <c r="Q1262" s="360"/>
    </row>
    <row r="1263" spans="2:20" s="8" customFormat="1" ht="16.2" customHeight="1">
      <c r="B1263" s="295">
        <v>913122000</v>
      </c>
      <c r="C1263" s="307" t="s">
        <v>97</v>
      </c>
      <c r="D1263" s="294" t="s">
        <v>1</v>
      </c>
      <c r="E1263" s="294" t="s">
        <v>1</v>
      </c>
      <c r="F1263" s="295">
        <v>2</v>
      </c>
      <c r="G1263" s="296" t="s">
        <v>7</v>
      </c>
      <c r="H1263" s="293">
        <v>5.8</v>
      </c>
      <c r="I1263" s="293">
        <f t="shared" si="200"/>
        <v>1.71287701223574</v>
      </c>
      <c r="J1263" s="293">
        <v>9.9346866709672916</v>
      </c>
      <c r="K1263" s="275">
        <f t="shared" si="198"/>
        <v>9.9346866709672916</v>
      </c>
      <c r="L1263" s="275">
        <f t="shared" si="199"/>
        <v>9.9346866709672916</v>
      </c>
      <c r="N1263" s="334">
        <v>9.5525833374685494</v>
      </c>
      <c r="O1263" s="332">
        <f t="shared" si="195"/>
        <v>9.9346866709672916</v>
      </c>
      <c r="P1263" s="360"/>
      <c r="Q1263" s="360"/>
    </row>
    <row r="1264" spans="2:20" s="8" customFormat="1" ht="16.2" customHeight="1">
      <c r="B1264" s="295">
        <v>913120010</v>
      </c>
      <c r="C1264" s="307" t="s">
        <v>97</v>
      </c>
      <c r="D1264" s="294" t="s">
        <v>92</v>
      </c>
      <c r="E1264" s="294" t="s">
        <v>2</v>
      </c>
      <c r="F1264" s="295">
        <v>2</v>
      </c>
      <c r="G1264" s="296" t="s">
        <v>7</v>
      </c>
      <c r="H1264" s="293">
        <v>5.8</v>
      </c>
      <c r="I1264" s="293">
        <f t="shared" si="200"/>
        <v>2.6838126448399557</v>
      </c>
      <c r="J1264" s="293">
        <v>15.566113340071743</v>
      </c>
      <c r="K1264" s="275">
        <f t="shared" si="198"/>
        <v>15.566113340071743</v>
      </c>
      <c r="L1264" s="275">
        <f t="shared" si="199"/>
        <v>15.566113340071743</v>
      </c>
      <c r="N1264" s="334">
        <v>14.967416673145905</v>
      </c>
      <c r="O1264" s="332">
        <f t="shared" si="195"/>
        <v>15.566113340071743</v>
      </c>
      <c r="P1264" s="360"/>
      <c r="Q1264" s="360"/>
    </row>
    <row r="1265" spans="2:18" s="8" customFormat="1" ht="16.2" customHeight="1">
      <c r="B1265" s="343">
        <v>913120070</v>
      </c>
      <c r="C1265" s="344" t="s">
        <v>97</v>
      </c>
      <c r="D1265" s="343" t="s">
        <v>92</v>
      </c>
      <c r="E1265" s="342" t="s">
        <v>2539</v>
      </c>
      <c r="F1265" s="341">
        <v>10</v>
      </c>
      <c r="G1265" s="340" t="s">
        <v>7</v>
      </c>
      <c r="H1265" s="339">
        <v>5.8</v>
      </c>
      <c r="I1265" s="293">
        <f t="shared" ref="I1265" si="204">(J1265/10)/5.8</f>
        <v>0.22869213340556527</v>
      </c>
      <c r="J1265" s="355">
        <v>13.264143737522785</v>
      </c>
      <c r="K1265" s="275">
        <f t="shared" ref="K1265" si="205">J1265</f>
        <v>13.264143737522785</v>
      </c>
      <c r="L1265" s="275">
        <f t="shared" ref="L1265" si="206">+J1265-K1265*$B$2</f>
        <v>13.264143737522785</v>
      </c>
      <c r="N1265" s="334"/>
      <c r="O1265" s="332"/>
      <c r="P1265" s="360"/>
      <c r="Q1265" s="360"/>
    </row>
    <row r="1266" spans="2:18" s="8" customFormat="1" ht="16.2" customHeight="1">
      <c r="B1266" s="295">
        <v>913120280</v>
      </c>
      <c r="C1266" s="307" t="s">
        <v>97</v>
      </c>
      <c r="D1266" s="294" t="s">
        <v>92</v>
      </c>
      <c r="E1266" s="294" t="s">
        <v>244</v>
      </c>
      <c r="F1266" s="295">
        <v>2</v>
      </c>
      <c r="G1266" s="296" t="s">
        <v>7</v>
      </c>
      <c r="H1266" s="293">
        <v>5.8</v>
      </c>
      <c r="I1266" s="293">
        <f t="shared" si="200"/>
        <v>3.2113421255280872</v>
      </c>
      <c r="J1266" s="293">
        <v>18.625784328062906</v>
      </c>
      <c r="K1266" s="275">
        <f t="shared" si="198"/>
        <v>18.625784328062906</v>
      </c>
      <c r="L1266" s="275">
        <f t="shared" si="199"/>
        <v>18.625784328062906</v>
      </c>
      <c r="N1266" s="334">
        <v>17.909408007752795</v>
      </c>
      <c r="O1266" s="332">
        <f t="shared" si="195"/>
        <v>18.625784328062906</v>
      </c>
      <c r="P1266" s="360"/>
      <c r="Q1266" s="360"/>
    </row>
    <row r="1267" spans="2:18" s="8" customFormat="1" ht="16.2" customHeight="1">
      <c r="B1267" s="295">
        <v>913120090</v>
      </c>
      <c r="C1267" s="307" t="s">
        <v>97</v>
      </c>
      <c r="D1267" s="294" t="s">
        <v>92</v>
      </c>
      <c r="E1267" s="294" t="s">
        <v>10</v>
      </c>
      <c r="F1267" s="295">
        <v>2</v>
      </c>
      <c r="G1267" s="296" t="s">
        <v>7</v>
      </c>
      <c r="H1267" s="293">
        <v>5.8</v>
      </c>
      <c r="I1267" s="293">
        <f t="shared" si="200"/>
        <v>3.0410436794773568</v>
      </c>
      <c r="J1267" s="293">
        <v>17.638053340968668</v>
      </c>
      <c r="K1267" s="275">
        <f t="shared" si="198"/>
        <v>17.638053340968668</v>
      </c>
      <c r="L1267" s="275">
        <f t="shared" si="199"/>
        <v>17.638053340968668</v>
      </c>
      <c r="N1267" s="334">
        <v>16.959666674008332</v>
      </c>
      <c r="O1267" s="332">
        <f t="shared" si="195"/>
        <v>17.638053340968668</v>
      </c>
      <c r="P1267" s="360"/>
      <c r="Q1267" s="360"/>
    </row>
    <row r="1268" spans="2:18" s="8" customFormat="1" ht="16.2" customHeight="1">
      <c r="B1268" s="289">
        <v>913120100</v>
      </c>
      <c r="C1268" s="307" t="s">
        <v>97</v>
      </c>
      <c r="D1268" s="294" t="s">
        <v>92</v>
      </c>
      <c r="E1268" s="294" t="s">
        <v>14</v>
      </c>
      <c r="F1268" s="295">
        <v>2</v>
      </c>
      <c r="G1268" s="296" t="s">
        <v>7</v>
      </c>
      <c r="H1268" s="293">
        <v>5.8</v>
      </c>
      <c r="I1268" s="293">
        <f t="shared" si="200"/>
        <v>2.6838126448399557</v>
      </c>
      <c r="J1268" s="293">
        <v>15.566113340071743</v>
      </c>
      <c r="K1268" s="275">
        <f t="shared" si="198"/>
        <v>15.566113340071743</v>
      </c>
      <c r="L1268" s="275">
        <f t="shared" si="199"/>
        <v>15.566113340071743</v>
      </c>
      <c r="N1268" s="334">
        <v>14.967416673145905</v>
      </c>
      <c r="O1268" s="332">
        <f t="shared" si="195"/>
        <v>15.566113340071743</v>
      </c>
      <c r="P1268" s="360"/>
      <c r="Q1268" s="360"/>
    </row>
    <row r="1269" spans="2:18" s="8" customFormat="1" ht="16.2" customHeight="1">
      <c r="B1269" s="289">
        <v>913120110</v>
      </c>
      <c r="C1269" s="307" t="s">
        <v>97</v>
      </c>
      <c r="D1269" s="294" t="s">
        <v>92</v>
      </c>
      <c r="E1269" s="294" t="s">
        <v>13</v>
      </c>
      <c r="F1269" s="295">
        <v>2</v>
      </c>
      <c r="G1269" s="296" t="s">
        <v>7</v>
      </c>
      <c r="H1269" s="293">
        <v>5.8</v>
      </c>
      <c r="I1269" s="293">
        <f t="shared" si="200"/>
        <v>2.6838126448399557</v>
      </c>
      <c r="J1269" s="293">
        <v>15.566113340071743</v>
      </c>
      <c r="K1269" s="275">
        <f t="shared" si="198"/>
        <v>15.566113340071743</v>
      </c>
      <c r="L1269" s="275">
        <f t="shared" si="199"/>
        <v>15.566113340071743</v>
      </c>
      <c r="N1269" s="334">
        <v>14.967416673145905</v>
      </c>
      <c r="O1269" s="332">
        <f t="shared" si="195"/>
        <v>15.566113340071743</v>
      </c>
      <c r="P1269" s="360"/>
      <c r="Q1269" s="360"/>
    </row>
    <row r="1270" spans="2:18" s="8" customFormat="1" ht="16.2" customHeight="1">
      <c r="B1270" s="289">
        <v>913120140</v>
      </c>
      <c r="C1270" s="307" t="s">
        <v>97</v>
      </c>
      <c r="D1270" s="294" t="s">
        <v>92</v>
      </c>
      <c r="E1270" s="294" t="s">
        <v>0</v>
      </c>
      <c r="F1270" s="295">
        <v>2</v>
      </c>
      <c r="G1270" s="296" t="s">
        <v>7</v>
      </c>
      <c r="H1270" s="293">
        <v>5.8</v>
      </c>
      <c r="I1270" s="293">
        <f t="shared" si="200"/>
        <v>3.0410436794773568</v>
      </c>
      <c r="J1270" s="293">
        <v>17.638053340968668</v>
      </c>
      <c r="K1270" s="275">
        <f t="shared" si="198"/>
        <v>17.638053340968668</v>
      </c>
      <c r="L1270" s="275">
        <f t="shared" si="199"/>
        <v>17.638053340968668</v>
      </c>
      <c r="N1270" s="334">
        <v>16.959666674008332</v>
      </c>
      <c r="O1270" s="332">
        <f t="shared" si="195"/>
        <v>17.638053340968668</v>
      </c>
      <c r="P1270" s="360"/>
      <c r="Q1270" s="360"/>
    </row>
    <row r="1271" spans="2:18" s="8" customFormat="1" ht="16.2" customHeight="1">
      <c r="B1271" s="289">
        <v>913120270</v>
      </c>
      <c r="C1271" s="307" t="s">
        <v>97</v>
      </c>
      <c r="D1271" s="294" t="s">
        <v>92</v>
      </c>
      <c r="E1271" s="294" t="s">
        <v>83</v>
      </c>
      <c r="F1271" s="295">
        <v>2</v>
      </c>
      <c r="G1271" s="296" t="s">
        <v>7</v>
      </c>
      <c r="H1271" s="293">
        <v>5.8</v>
      </c>
      <c r="I1271" s="293">
        <f t="shared" si="200"/>
        <v>3.0410436794773568</v>
      </c>
      <c r="J1271" s="293">
        <v>17.638053340968668</v>
      </c>
      <c r="K1271" s="275">
        <f t="shared" si="198"/>
        <v>17.638053340968668</v>
      </c>
      <c r="L1271" s="275">
        <f t="shared" si="199"/>
        <v>17.638053340968668</v>
      </c>
      <c r="N1271" s="334">
        <v>16.959666674008332</v>
      </c>
      <c r="O1271" s="332">
        <f t="shared" si="195"/>
        <v>17.638053340968668</v>
      </c>
      <c r="P1271" s="360"/>
      <c r="Q1271" s="360"/>
    </row>
    <row r="1272" spans="2:18" s="8" customFormat="1" ht="16.2" customHeight="1">
      <c r="B1272" s="289">
        <v>913120370</v>
      </c>
      <c r="C1272" s="307" t="s">
        <v>2733</v>
      </c>
      <c r="D1272" s="294" t="s">
        <v>92</v>
      </c>
      <c r="E1272" s="294" t="s">
        <v>361</v>
      </c>
      <c r="F1272" s="295">
        <v>2</v>
      </c>
      <c r="G1272" s="296" t="s">
        <v>7</v>
      </c>
      <c r="H1272" s="293">
        <v>5.8</v>
      </c>
      <c r="I1272" s="293">
        <f t="shared" si="200"/>
        <v>1.2179151519042226</v>
      </c>
      <c r="J1272" s="293">
        <v>7.0639078810444911</v>
      </c>
      <c r="K1272" s="275">
        <f t="shared" si="198"/>
        <v>7.0639078810444911</v>
      </c>
      <c r="L1272" s="275">
        <f t="shared" si="199"/>
        <v>7.0639078810444911</v>
      </c>
      <c r="N1272" s="334">
        <v>6.7922191163889334</v>
      </c>
      <c r="O1272" s="332">
        <f t="shared" si="195"/>
        <v>7.0639078810444911</v>
      </c>
      <c r="P1272" s="360"/>
      <c r="Q1272" s="360"/>
    </row>
    <row r="1273" spans="2:18" s="8" customFormat="1" ht="16.2" customHeight="1">
      <c r="B1273" s="289">
        <v>913120360</v>
      </c>
      <c r="C1273" s="307" t="s">
        <v>97</v>
      </c>
      <c r="D1273" s="294" t="s">
        <v>92</v>
      </c>
      <c r="E1273" s="294" t="s">
        <v>2574</v>
      </c>
      <c r="F1273" s="295">
        <v>2</v>
      </c>
      <c r="G1273" s="296" t="s">
        <v>7</v>
      </c>
      <c r="H1273" s="293">
        <v>5.8</v>
      </c>
      <c r="I1273" s="293">
        <f t="shared" si="200"/>
        <v>1.0637329100316926</v>
      </c>
      <c r="J1273" s="293">
        <v>6.1696508781838162</v>
      </c>
      <c r="K1273" s="275">
        <f t="shared" si="198"/>
        <v>6.1696508781838162</v>
      </c>
      <c r="L1273" s="275">
        <f t="shared" si="199"/>
        <v>6.1696508781838162</v>
      </c>
      <c r="N1273" s="334">
        <v>5.9323566136382846</v>
      </c>
      <c r="O1273" s="332">
        <f t="shared" si="195"/>
        <v>6.1696508781838162</v>
      </c>
      <c r="P1273" s="360"/>
      <c r="Q1273" s="360"/>
    </row>
    <row r="1274" spans="2:18" s="8" customFormat="1" ht="16.2" customHeight="1">
      <c r="B1274" s="289">
        <v>913120390</v>
      </c>
      <c r="C1274" s="307" t="s">
        <v>97</v>
      </c>
      <c r="D1274" s="294" t="s">
        <v>92</v>
      </c>
      <c r="E1274" s="294" t="s">
        <v>2503</v>
      </c>
      <c r="F1274" s="295">
        <v>2</v>
      </c>
      <c r="G1274" s="296" t="s">
        <v>7</v>
      </c>
      <c r="H1274" s="293">
        <v>5.8</v>
      </c>
      <c r="I1274" s="293">
        <f t="shared" si="200"/>
        <v>1.2179151519042226</v>
      </c>
      <c r="J1274" s="293">
        <v>7.0639078810444911</v>
      </c>
      <c r="K1274" s="275">
        <f t="shared" si="198"/>
        <v>7.0639078810444911</v>
      </c>
      <c r="L1274" s="275">
        <f t="shared" si="199"/>
        <v>7.0639078810444911</v>
      </c>
      <c r="N1274" s="334">
        <v>6.7922191163889334</v>
      </c>
      <c r="O1274" s="332">
        <f t="shared" si="195"/>
        <v>7.0639078810444911</v>
      </c>
      <c r="P1274" s="360"/>
      <c r="Q1274" s="360"/>
    </row>
    <row r="1275" spans="2:18" s="8" customFormat="1" ht="16.2" customHeight="1">
      <c r="B1275" s="289">
        <v>913120240</v>
      </c>
      <c r="C1275" s="307" t="s">
        <v>97</v>
      </c>
      <c r="D1275" s="294" t="s">
        <v>92</v>
      </c>
      <c r="E1275" s="294" t="s">
        <v>2506</v>
      </c>
      <c r="F1275" s="295">
        <v>2</v>
      </c>
      <c r="G1275" s="296" t="s">
        <v>7</v>
      </c>
      <c r="H1275" s="293">
        <v>5.8</v>
      </c>
      <c r="I1275" s="293">
        <f t="shared" ref="I1275:I1303" si="207">J1275/H1275</f>
        <v>3.6776477027414423</v>
      </c>
      <c r="J1275" s="293">
        <v>21.330356675900365</v>
      </c>
      <c r="K1275" s="275">
        <f t="shared" si="198"/>
        <v>21.330356675900365</v>
      </c>
      <c r="L1275" s="275">
        <f t="shared" si="199"/>
        <v>21.330356675900365</v>
      </c>
      <c r="N1275" s="334">
        <v>20.509958342211888</v>
      </c>
      <c r="O1275" s="332">
        <f t="shared" si="195"/>
        <v>21.330356675900365</v>
      </c>
      <c r="P1275" s="360"/>
      <c r="Q1275" s="360"/>
    </row>
    <row r="1276" spans="2:18" s="8" customFormat="1" ht="16.2" customHeight="1">
      <c r="B1276" s="289">
        <v>913120180</v>
      </c>
      <c r="C1276" s="307" t="s">
        <v>97</v>
      </c>
      <c r="D1276" s="294" t="s">
        <v>92</v>
      </c>
      <c r="E1276" s="294" t="s">
        <v>287</v>
      </c>
      <c r="F1276" s="295">
        <v>2</v>
      </c>
      <c r="G1276" s="296" t="s">
        <v>7</v>
      </c>
      <c r="H1276" s="293">
        <v>5.8</v>
      </c>
      <c r="I1276" s="293">
        <f t="shared" si="207"/>
        <v>2.3234722800044301</v>
      </c>
      <c r="J1276" s="293">
        <v>13.476139224025694</v>
      </c>
      <c r="K1276" s="275">
        <f t="shared" si="198"/>
        <v>13.476139224025694</v>
      </c>
      <c r="L1276" s="275">
        <f t="shared" si="199"/>
        <v>13.476139224025694</v>
      </c>
      <c r="N1276" s="334">
        <v>14.967416673145905</v>
      </c>
      <c r="O1276" s="332">
        <f t="shared" si="195"/>
        <v>15.566113340071743</v>
      </c>
      <c r="P1276" s="360"/>
      <c r="Q1276" s="360"/>
      <c r="R1276" s="353"/>
    </row>
    <row r="1277" spans="2:18" s="8" customFormat="1" ht="16.2" customHeight="1">
      <c r="B1277" s="289">
        <v>913120410</v>
      </c>
      <c r="C1277" s="307" t="s">
        <v>97</v>
      </c>
      <c r="D1277" s="294" t="s">
        <v>92</v>
      </c>
      <c r="E1277" s="294" t="s">
        <v>2540</v>
      </c>
      <c r="F1277" s="295">
        <v>2</v>
      </c>
      <c r="G1277" s="296" t="s">
        <v>7</v>
      </c>
      <c r="H1277" s="293">
        <v>5.8</v>
      </c>
      <c r="I1277" s="293">
        <f t="shared" si="207"/>
        <v>1.3116572580766206</v>
      </c>
      <c r="J1277" s="293">
        <v>7.6076120968443997</v>
      </c>
      <c r="K1277" s="275">
        <f t="shared" si="198"/>
        <v>7.6076120968443997</v>
      </c>
      <c r="L1277" s="275">
        <f t="shared" si="199"/>
        <v>7.6076120968443997</v>
      </c>
      <c r="N1277" s="334">
        <v>7.3150116315811529</v>
      </c>
      <c r="O1277" s="332">
        <f t="shared" si="195"/>
        <v>7.6076120968443997</v>
      </c>
      <c r="P1277" s="360"/>
      <c r="Q1277" s="360"/>
    </row>
    <row r="1278" spans="2:18" s="8" customFormat="1" ht="16.2" customHeight="1">
      <c r="B1278" s="289">
        <v>913120520</v>
      </c>
      <c r="C1278" s="307" t="s">
        <v>97</v>
      </c>
      <c r="D1278" s="294" t="s">
        <v>92</v>
      </c>
      <c r="E1278" s="294" t="s">
        <v>2767</v>
      </c>
      <c r="F1278" s="295">
        <v>2</v>
      </c>
      <c r="G1278" s="296" t="s">
        <v>7</v>
      </c>
      <c r="H1278" s="293">
        <v>5.8</v>
      </c>
      <c r="I1278" s="293">
        <f t="shared" si="207"/>
        <v>2.2902499171392083</v>
      </c>
      <c r="J1278" s="293">
        <v>13.283449519407407</v>
      </c>
      <c r="K1278" s="275">
        <f t="shared" si="198"/>
        <v>13.283449519407407</v>
      </c>
      <c r="L1278" s="275">
        <f t="shared" si="199"/>
        <v>13.283449519407407</v>
      </c>
      <c r="N1278" s="334">
        <v>12.772547614814814</v>
      </c>
      <c r="O1278" s="332">
        <f t="shared" si="195"/>
        <v>13.283449519407407</v>
      </c>
      <c r="P1278" s="360"/>
      <c r="Q1278" s="360"/>
    </row>
    <row r="1279" spans="2:18" s="8" customFormat="1" ht="16.2" customHeight="1">
      <c r="B1279" s="297">
        <v>913120050</v>
      </c>
      <c r="C1279" s="307" t="s">
        <v>97</v>
      </c>
      <c r="D1279" s="294" t="s">
        <v>92</v>
      </c>
      <c r="E1279" s="294" t="s">
        <v>2994</v>
      </c>
      <c r="F1279" s="295">
        <v>2</v>
      </c>
      <c r="G1279" s="296" t="s">
        <v>7</v>
      </c>
      <c r="H1279" s="293">
        <v>5.8</v>
      </c>
      <c r="I1279" s="293">
        <f t="shared" si="207"/>
        <v>2.4645310344827589</v>
      </c>
      <c r="J1279" s="293">
        <v>14.294280000000001</v>
      </c>
      <c r="K1279" s="275">
        <f t="shared" si="198"/>
        <v>14.294280000000001</v>
      </c>
      <c r="L1279" s="275">
        <f t="shared" si="199"/>
        <v>14.294280000000001</v>
      </c>
      <c r="N1279" s="334">
        <v>13.7445</v>
      </c>
      <c r="O1279" s="332">
        <f t="shared" si="195"/>
        <v>14.294280000000001</v>
      </c>
      <c r="P1279" s="360"/>
      <c r="Q1279" s="360"/>
    </row>
    <row r="1280" spans="2:18" s="8" customFormat="1" ht="16.2" customHeight="1">
      <c r="B1280" s="295">
        <v>913131000</v>
      </c>
      <c r="C1280" s="307" t="s">
        <v>98</v>
      </c>
      <c r="D1280" s="294" t="s">
        <v>4</v>
      </c>
      <c r="E1280" s="294" t="s">
        <v>4</v>
      </c>
      <c r="F1280" s="295">
        <v>2</v>
      </c>
      <c r="G1280" s="296" t="s">
        <v>7</v>
      </c>
      <c r="H1280" s="293">
        <v>5.8</v>
      </c>
      <c r="I1280" s="293">
        <f t="shared" si="207"/>
        <v>2.4914574723428946</v>
      </c>
      <c r="J1280" s="293">
        <v>14.450453339588789</v>
      </c>
      <c r="K1280" s="275">
        <f t="shared" si="198"/>
        <v>14.450453339588789</v>
      </c>
      <c r="L1280" s="275">
        <f t="shared" si="199"/>
        <v>14.450453339588789</v>
      </c>
      <c r="N1280" s="334">
        <v>13.894666672681527</v>
      </c>
      <c r="O1280" s="332">
        <f t="shared" si="195"/>
        <v>14.450453339588789</v>
      </c>
      <c r="P1280" s="360"/>
      <c r="Q1280" s="360"/>
    </row>
    <row r="1281" spans="2:18" s="8" customFormat="1" ht="16.2" customHeight="1">
      <c r="B1281" s="295">
        <v>913132000</v>
      </c>
      <c r="C1281" s="307" t="s">
        <v>98</v>
      </c>
      <c r="D1281" s="294" t="s">
        <v>1</v>
      </c>
      <c r="E1281" s="294" t="s">
        <v>1</v>
      </c>
      <c r="F1281" s="295">
        <v>2</v>
      </c>
      <c r="G1281" s="296" t="s">
        <v>7</v>
      </c>
      <c r="H1281" s="293">
        <v>5.8</v>
      </c>
      <c r="I1281" s="293">
        <f t="shared" si="207"/>
        <v>2.4914574723428946</v>
      </c>
      <c r="J1281" s="293">
        <v>14.450453339588789</v>
      </c>
      <c r="K1281" s="275">
        <f t="shared" si="198"/>
        <v>14.450453339588789</v>
      </c>
      <c r="L1281" s="275">
        <f t="shared" si="199"/>
        <v>14.450453339588789</v>
      </c>
      <c r="N1281" s="334">
        <v>13.894666672681527</v>
      </c>
      <c r="O1281" s="332">
        <f t="shared" ref="O1281:O1345" si="208">N1281*1.04</f>
        <v>14.450453339588789</v>
      </c>
      <c r="P1281" s="360"/>
      <c r="Q1281" s="360"/>
    </row>
    <row r="1282" spans="2:18" s="8" customFormat="1" ht="16.2" customHeight="1">
      <c r="B1282" s="295">
        <v>913130010</v>
      </c>
      <c r="C1282" s="307" t="s">
        <v>98</v>
      </c>
      <c r="D1282" s="294" t="s">
        <v>92</v>
      </c>
      <c r="E1282" s="294" t="s">
        <v>2</v>
      </c>
      <c r="F1282" s="295">
        <v>2</v>
      </c>
      <c r="G1282" s="296" t="s">
        <v>7</v>
      </c>
      <c r="H1282" s="293">
        <v>5.8</v>
      </c>
      <c r="I1282" s="293">
        <f t="shared" si="207"/>
        <v>5.2485482781341117</v>
      </c>
      <c r="J1282" s="293">
        <v>30.441580013177845</v>
      </c>
      <c r="K1282" s="275">
        <f t="shared" si="198"/>
        <v>30.441580013177845</v>
      </c>
      <c r="L1282" s="275">
        <f t="shared" si="199"/>
        <v>30.441580013177845</v>
      </c>
      <c r="N1282" s="334">
        <v>29.270750012671005</v>
      </c>
      <c r="O1282" s="332">
        <f t="shared" si="208"/>
        <v>30.441580013177845</v>
      </c>
      <c r="P1282" s="360"/>
      <c r="Q1282" s="360"/>
    </row>
    <row r="1283" spans="2:18" s="8" customFormat="1" ht="16.2" customHeight="1">
      <c r="B1283" s="295">
        <v>913130280</v>
      </c>
      <c r="C1283" s="307" t="s">
        <v>98</v>
      </c>
      <c r="D1283" s="294" t="s">
        <v>92</v>
      </c>
      <c r="E1283" s="294" t="s">
        <v>244</v>
      </c>
      <c r="F1283" s="295">
        <v>2</v>
      </c>
      <c r="G1283" s="296" t="s">
        <v>7</v>
      </c>
      <c r="H1283" s="293">
        <v>5.8</v>
      </c>
      <c r="I1283" s="293">
        <f t="shared" si="207"/>
        <v>6.2775934923726782</v>
      </c>
      <c r="J1283" s="293">
        <v>36.410042255761532</v>
      </c>
      <c r="K1283" s="275">
        <f t="shared" si="198"/>
        <v>36.410042255761532</v>
      </c>
      <c r="L1283" s="275">
        <f t="shared" si="199"/>
        <v>36.410042255761532</v>
      </c>
      <c r="N1283" s="334">
        <v>35.009656015155315</v>
      </c>
      <c r="O1283" s="332">
        <f t="shared" si="208"/>
        <v>36.410042255761532</v>
      </c>
      <c r="P1283" s="360"/>
      <c r="Q1283" s="360"/>
    </row>
    <row r="1284" spans="2:18" s="8" customFormat="1" ht="16.2" customHeight="1">
      <c r="B1284" s="343">
        <v>913130070</v>
      </c>
      <c r="C1284" s="344" t="s">
        <v>98</v>
      </c>
      <c r="D1284" s="343" t="s">
        <v>92</v>
      </c>
      <c r="E1284" s="342" t="s">
        <v>2539</v>
      </c>
      <c r="F1284" s="341">
        <v>5</v>
      </c>
      <c r="G1284" s="340" t="s">
        <v>7</v>
      </c>
      <c r="H1284" s="339">
        <v>5.8</v>
      </c>
      <c r="I1284" s="293">
        <f t="shared" ref="I1284" si="209">(J1284/10)/5.8</f>
        <v>0.43019553499007812</v>
      </c>
      <c r="J1284" s="355">
        <v>24.95134102942453</v>
      </c>
      <c r="K1284" s="275">
        <f t="shared" ref="K1284" si="210">J1284</f>
        <v>24.95134102942453</v>
      </c>
      <c r="L1284" s="275">
        <f t="shared" ref="L1284" si="211">+J1284-K1284*$B$2</f>
        <v>24.95134102942453</v>
      </c>
      <c r="N1284" s="334"/>
      <c r="O1284" s="332"/>
      <c r="P1284" s="360"/>
      <c r="Q1284" s="360"/>
    </row>
    <row r="1285" spans="2:18" s="8" customFormat="1" ht="16.2" customHeight="1">
      <c r="B1285" s="295">
        <v>913130090</v>
      </c>
      <c r="C1285" s="307" t="s">
        <v>98</v>
      </c>
      <c r="D1285" s="294" t="s">
        <v>92</v>
      </c>
      <c r="E1285" s="294" t="s">
        <v>10</v>
      </c>
      <c r="F1285" s="295">
        <v>2</v>
      </c>
      <c r="G1285" s="296" t="s">
        <v>7</v>
      </c>
      <c r="H1285" s="293">
        <v>5.8</v>
      </c>
      <c r="I1285" s="293">
        <f t="shared" si="207"/>
        <v>5.9446908071710975</v>
      </c>
      <c r="J1285" s="293">
        <v>34.479206681592366</v>
      </c>
      <c r="K1285" s="275">
        <f t="shared" si="198"/>
        <v>34.479206681592366</v>
      </c>
      <c r="L1285" s="275">
        <f t="shared" si="199"/>
        <v>34.479206681592366</v>
      </c>
      <c r="N1285" s="334">
        <v>33.153083347684969</v>
      </c>
      <c r="O1285" s="332">
        <f t="shared" si="208"/>
        <v>34.479206681592366</v>
      </c>
      <c r="P1285" s="360"/>
      <c r="Q1285" s="360"/>
    </row>
    <row r="1286" spans="2:18" s="236" customFormat="1" ht="16.2" customHeight="1">
      <c r="B1286" s="295">
        <v>913130100</v>
      </c>
      <c r="C1286" s="307" t="s">
        <v>98</v>
      </c>
      <c r="D1286" s="294" t="s">
        <v>92</v>
      </c>
      <c r="E1286" s="294" t="s">
        <v>14</v>
      </c>
      <c r="F1286" s="295">
        <v>2</v>
      </c>
      <c r="G1286" s="296" t="s">
        <v>7</v>
      </c>
      <c r="H1286" s="293">
        <v>5.8</v>
      </c>
      <c r="I1286" s="293">
        <f t="shared" si="207"/>
        <v>5.2485482781341117</v>
      </c>
      <c r="J1286" s="293">
        <v>30.441580013177845</v>
      </c>
      <c r="K1286" s="275">
        <f t="shared" si="198"/>
        <v>30.441580013177845</v>
      </c>
      <c r="L1286" s="275">
        <f t="shared" si="199"/>
        <v>30.441580013177845</v>
      </c>
      <c r="N1286" s="335">
        <v>29.270750012671005</v>
      </c>
      <c r="O1286" s="332">
        <f t="shared" si="208"/>
        <v>30.441580013177845</v>
      </c>
      <c r="P1286" s="360"/>
      <c r="Q1286" s="360"/>
    </row>
    <row r="1287" spans="2:18" s="8" customFormat="1" ht="16.2" customHeight="1">
      <c r="B1287" s="289">
        <v>913130110</v>
      </c>
      <c r="C1287" s="307" t="s">
        <v>98</v>
      </c>
      <c r="D1287" s="294" t="s">
        <v>92</v>
      </c>
      <c r="E1287" s="294" t="s">
        <v>13</v>
      </c>
      <c r="F1287" s="295">
        <v>2</v>
      </c>
      <c r="G1287" s="296" t="s">
        <v>7</v>
      </c>
      <c r="H1287" s="293">
        <v>5.8</v>
      </c>
      <c r="I1287" s="293">
        <f t="shared" si="207"/>
        <v>5.2485482781341117</v>
      </c>
      <c r="J1287" s="293">
        <v>30.441580013177845</v>
      </c>
      <c r="K1287" s="275">
        <f t="shared" si="198"/>
        <v>30.441580013177845</v>
      </c>
      <c r="L1287" s="275">
        <f t="shared" si="199"/>
        <v>30.441580013177845</v>
      </c>
      <c r="N1287" s="334">
        <v>29.270750012671005</v>
      </c>
      <c r="O1287" s="332">
        <f t="shared" si="208"/>
        <v>30.441580013177845</v>
      </c>
      <c r="P1287" s="360"/>
      <c r="Q1287" s="360"/>
    </row>
    <row r="1288" spans="2:18" s="8" customFormat="1" ht="16.2" customHeight="1">
      <c r="B1288" s="289">
        <v>913130140</v>
      </c>
      <c r="C1288" s="307" t="s">
        <v>98</v>
      </c>
      <c r="D1288" s="294" t="s">
        <v>92</v>
      </c>
      <c r="E1288" s="294" t="s">
        <v>0</v>
      </c>
      <c r="F1288" s="295">
        <v>2</v>
      </c>
      <c r="G1288" s="296" t="s">
        <v>7</v>
      </c>
      <c r="H1288" s="293">
        <v>5.8</v>
      </c>
      <c r="I1288" s="293">
        <f t="shared" si="207"/>
        <v>5.9446908071710975</v>
      </c>
      <c r="J1288" s="293">
        <v>34.479206681592366</v>
      </c>
      <c r="K1288" s="275">
        <f t="shared" si="198"/>
        <v>34.479206681592366</v>
      </c>
      <c r="L1288" s="275">
        <f t="shared" si="199"/>
        <v>34.479206681592366</v>
      </c>
      <c r="N1288" s="334">
        <v>33.153083347684969</v>
      </c>
      <c r="O1288" s="332">
        <f t="shared" si="208"/>
        <v>34.479206681592366</v>
      </c>
      <c r="P1288" s="360"/>
      <c r="Q1288" s="360"/>
    </row>
    <row r="1289" spans="2:18" s="8" customFormat="1" ht="16.2" customHeight="1">
      <c r="B1289" s="289">
        <v>913130270</v>
      </c>
      <c r="C1289" s="307" t="s">
        <v>98</v>
      </c>
      <c r="D1289" s="294" t="s">
        <v>92</v>
      </c>
      <c r="E1289" s="294" t="s">
        <v>83</v>
      </c>
      <c r="F1289" s="295">
        <v>2</v>
      </c>
      <c r="G1289" s="296" t="s">
        <v>7</v>
      </c>
      <c r="H1289" s="293">
        <v>5.8</v>
      </c>
      <c r="I1289" s="293">
        <f t="shared" si="207"/>
        <v>5.9446908071710975</v>
      </c>
      <c r="J1289" s="293">
        <v>34.479206681592366</v>
      </c>
      <c r="K1289" s="275">
        <f t="shared" si="198"/>
        <v>34.479206681592366</v>
      </c>
      <c r="L1289" s="275">
        <f t="shared" si="199"/>
        <v>34.479206681592366</v>
      </c>
      <c r="N1289" s="334">
        <v>33.153083347684969</v>
      </c>
      <c r="O1289" s="332">
        <f t="shared" si="208"/>
        <v>34.479206681592366</v>
      </c>
      <c r="P1289" s="360"/>
      <c r="Q1289" s="360"/>
    </row>
    <row r="1290" spans="2:18" s="8" customFormat="1" ht="16.2" customHeight="1">
      <c r="B1290" s="289">
        <v>913130370</v>
      </c>
      <c r="C1290" s="307" t="s">
        <v>2734</v>
      </c>
      <c r="D1290" s="294" t="s">
        <v>92</v>
      </c>
      <c r="E1290" s="294" t="s">
        <v>361</v>
      </c>
      <c r="F1290" s="295">
        <v>2</v>
      </c>
      <c r="G1290" s="296" t="s">
        <v>7</v>
      </c>
      <c r="H1290" s="293">
        <v>5.8</v>
      </c>
      <c r="I1290" s="293">
        <f t="shared" si="207"/>
        <v>2.1008752051145225</v>
      </c>
      <c r="J1290" s="293">
        <v>12.185076189664231</v>
      </c>
      <c r="K1290" s="275">
        <f t="shared" si="198"/>
        <v>12.185076189664231</v>
      </c>
      <c r="L1290" s="275">
        <f t="shared" si="199"/>
        <v>12.185076189664231</v>
      </c>
      <c r="N1290" s="334">
        <v>11.716419413138684</v>
      </c>
      <c r="O1290" s="332">
        <f t="shared" si="208"/>
        <v>12.185076189664231</v>
      </c>
      <c r="P1290" s="360"/>
      <c r="Q1290" s="360"/>
    </row>
    <row r="1291" spans="2:18" s="8" customFormat="1" ht="16.2" customHeight="1">
      <c r="B1291" s="289">
        <v>913130360</v>
      </c>
      <c r="C1291" s="307" t="s">
        <v>98</v>
      </c>
      <c r="D1291" s="294" t="s">
        <v>92</v>
      </c>
      <c r="E1291" s="294" t="s">
        <v>2574</v>
      </c>
      <c r="F1291" s="295">
        <v>2</v>
      </c>
      <c r="G1291" s="296" t="s">
        <v>7</v>
      </c>
      <c r="H1291" s="293">
        <v>5.8</v>
      </c>
      <c r="I1291" s="293">
        <f t="shared" si="207"/>
        <v>1.8365666587643714</v>
      </c>
      <c r="J1291" s="293">
        <v>10.652086620833353</v>
      </c>
      <c r="K1291" s="275">
        <f t="shared" si="198"/>
        <v>10.652086620833353</v>
      </c>
      <c r="L1291" s="275">
        <f t="shared" si="199"/>
        <v>10.652086620833353</v>
      </c>
      <c r="N1291" s="334">
        <v>10.242390981570532</v>
      </c>
      <c r="O1291" s="332">
        <f t="shared" si="208"/>
        <v>10.652086620833353</v>
      </c>
      <c r="P1291" s="360"/>
      <c r="Q1291" s="360"/>
    </row>
    <row r="1292" spans="2:18" s="8" customFormat="1" ht="16.2" customHeight="1">
      <c r="B1292" s="289">
        <v>913130390</v>
      </c>
      <c r="C1292" s="307" t="s">
        <v>98</v>
      </c>
      <c r="D1292" s="294" t="s">
        <v>92</v>
      </c>
      <c r="E1292" s="294" t="s">
        <v>2503</v>
      </c>
      <c r="F1292" s="295">
        <v>2</v>
      </c>
      <c r="G1292" s="296" t="s">
        <v>7</v>
      </c>
      <c r="H1292" s="293">
        <v>5.8</v>
      </c>
      <c r="I1292" s="293">
        <f t="shared" si="207"/>
        <v>2.1008752051145225</v>
      </c>
      <c r="J1292" s="293">
        <v>12.185076189664231</v>
      </c>
      <c r="K1292" s="275">
        <f t="shared" si="198"/>
        <v>12.185076189664231</v>
      </c>
      <c r="L1292" s="275">
        <f t="shared" si="199"/>
        <v>12.185076189664231</v>
      </c>
      <c r="N1292" s="334">
        <v>11.716419413138684</v>
      </c>
      <c r="O1292" s="332">
        <f t="shared" si="208"/>
        <v>12.185076189664231</v>
      </c>
      <c r="P1292" s="360"/>
      <c r="Q1292" s="360"/>
    </row>
    <row r="1293" spans="2:18" s="8" customFormat="1" ht="16.2" customHeight="1">
      <c r="B1293" s="289">
        <v>913130240</v>
      </c>
      <c r="C1293" s="307" t="s">
        <v>98</v>
      </c>
      <c r="D1293" s="294" t="s">
        <v>92</v>
      </c>
      <c r="E1293" s="294" t="s">
        <v>2506</v>
      </c>
      <c r="F1293" s="295">
        <v>2</v>
      </c>
      <c r="G1293" s="296" t="s">
        <v>7</v>
      </c>
      <c r="H1293" s="293">
        <v>5.8</v>
      </c>
      <c r="I1293" s="293">
        <f t="shared" si="207"/>
        <v>7.1940834513901075</v>
      </c>
      <c r="J1293" s="293">
        <v>41.725684018062623</v>
      </c>
      <c r="K1293" s="275">
        <f t="shared" si="198"/>
        <v>41.725684018062623</v>
      </c>
      <c r="L1293" s="275">
        <f t="shared" si="199"/>
        <v>41.725684018062623</v>
      </c>
      <c r="N1293" s="334">
        <v>40.120850017367907</v>
      </c>
      <c r="O1293" s="332">
        <f t="shared" si="208"/>
        <v>41.725684018062623</v>
      </c>
      <c r="P1293" s="360"/>
      <c r="Q1293" s="360"/>
    </row>
    <row r="1294" spans="2:18" s="8" customFormat="1" ht="16.2" customHeight="1">
      <c r="B1294" s="289">
        <v>913130180</v>
      </c>
      <c r="C1294" s="307" t="s">
        <v>98</v>
      </c>
      <c r="D1294" s="294" t="s">
        <v>92</v>
      </c>
      <c r="E1294" s="294" t="s">
        <v>287</v>
      </c>
      <c r="F1294" s="295">
        <v>2</v>
      </c>
      <c r="G1294" s="296" t="s">
        <v>7</v>
      </c>
      <c r="H1294" s="293">
        <v>5.8</v>
      </c>
      <c r="I1294" s="293">
        <f t="shared" si="207"/>
        <v>4.3228138122588744</v>
      </c>
      <c r="J1294" s="293">
        <v>25.072320111101469</v>
      </c>
      <c r="K1294" s="275">
        <f t="shared" si="198"/>
        <v>25.072320111101469</v>
      </c>
      <c r="L1294" s="275">
        <f t="shared" si="199"/>
        <v>25.072320111101469</v>
      </c>
      <c r="N1294" s="334">
        <v>29.270750012671005</v>
      </c>
      <c r="O1294" s="332">
        <f t="shared" si="208"/>
        <v>30.441580013177845</v>
      </c>
      <c r="P1294" s="360"/>
      <c r="Q1294" s="360"/>
      <c r="R1294" s="353"/>
    </row>
    <row r="1295" spans="2:18" s="8" customFormat="1" ht="16.2" customHeight="1">
      <c r="B1295" s="289">
        <v>913130410</v>
      </c>
      <c r="C1295" s="307" t="s">
        <v>98</v>
      </c>
      <c r="D1295" s="294" t="s">
        <v>92</v>
      </c>
      <c r="E1295" s="294" t="s">
        <v>2540</v>
      </c>
      <c r="F1295" s="295">
        <v>2</v>
      </c>
      <c r="G1295" s="296" t="s">
        <v>7</v>
      </c>
      <c r="H1295" s="293">
        <v>5.8</v>
      </c>
      <c r="I1295" s="293">
        <f t="shared" si="207"/>
        <v>2.4285590132098931</v>
      </c>
      <c r="J1295" s="293">
        <v>14.08564227661738</v>
      </c>
      <c r="K1295" s="275">
        <f t="shared" si="198"/>
        <v>14.08564227661738</v>
      </c>
      <c r="L1295" s="275">
        <f t="shared" si="199"/>
        <v>14.08564227661738</v>
      </c>
      <c r="N1295" s="334">
        <v>13.543886804439788</v>
      </c>
      <c r="O1295" s="332">
        <f t="shared" si="208"/>
        <v>14.08564227661738</v>
      </c>
      <c r="P1295" s="360"/>
      <c r="Q1295" s="360"/>
    </row>
    <row r="1296" spans="2:18" s="8" customFormat="1" ht="16.2" customHeight="1">
      <c r="B1296" s="289">
        <v>913130520</v>
      </c>
      <c r="C1296" s="307" t="s">
        <v>98</v>
      </c>
      <c r="D1296" s="294" t="s">
        <v>92</v>
      </c>
      <c r="E1296" s="294" t="s">
        <v>2767</v>
      </c>
      <c r="F1296" s="295">
        <v>2</v>
      </c>
      <c r="G1296" s="296" t="s">
        <v>7</v>
      </c>
      <c r="H1296" s="293">
        <v>5.8</v>
      </c>
      <c r="I1296" s="293">
        <f t="shared" si="207"/>
        <v>2.3216655747977861</v>
      </c>
      <c r="J1296" s="293">
        <v>13.465660333827159</v>
      </c>
      <c r="K1296" s="275">
        <f t="shared" si="198"/>
        <v>13.465660333827159</v>
      </c>
      <c r="L1296" s="275">
        <f t="shared" si="199"/>
        <v>13.465660333827159</v>
      </c>
      <c r="N1296" s="334">
        <v>12.947750320987653</v>
      </c>
      <c r="O1296" s="332">
        <f t="shared" si="208"/>
        <v>13.465660333827159</v>
      </c>
      <c r="P1296" s="360"/>
      <c r="Q1296" s="360"/>
    </row>
    <row r="1297" spans="2:17" s="8" customFormat="1" ht="16.2" customHeight="1">
      <c r="B1297" s="297">
        <v>913130050</v>
      </c>
      <c r="C1297" s="307" t="s">
        <v>98</v>
      </c>
      <c r="D1297" s="294" t="s">
        <v>92</v>
      </c>
      <c r="E1297" s="294" t="s">
        <v>2994</v>
      </c>
      <c r="F1297" s="295">
        <v>2</v>
      </c>
      <c r="G1297" s="296" t="s">
        <v>7</v>
      </c>
      <c r="H1297" s="293">
        <v>5.8</v>
      </c>
      <c r="I1297" s="293">
        <f t="shared" si="207"/>
        <v>2.2932000000000001</v>
      </c>
      <c r="J1297" s="293">
        <v>13.300560000000001</v>
      </c>
      <c r="K1297" s="275">
        <f t="shared" si="198"/>
        <v>13.300560000000001</v>
      </c>
      <c r="L1297" s="275">
        <f t="shared" si="199"/>
        <v>13.300560000000001</v>
      </c>
      <c r="N1297" s="334">
        <v>12.789</v>
      </c>
      <c r="O1297" s="332">
        <f t="shared" si="208"/>
        <v>13.300560000000001</v>
      </c>
      <c r="P1297" s="360"/>
      <c r="Q1297" s="360"/>
    </row>
    <row r="1298" spans="2:17" s="8" customFormat="1" ht="16.2" customHeight="1">
      <c r="B1298" s="289">
        <v>913151000</v>
      </c>
      <c r="C1298" s="307" t="s">
        <v>99</v>
      </c>
      <c r="D1298" s="294" t="s">
        <v>4</v>
      </c>
      <c r="E1298" s="294" t="s">
        <v>4</v>
      </c>
      <c r="F1298" s="295">
        <v>10</v>
      </c>
      <c r="G1298" s="296" t="s">
        <v>7</v>
      </c>
      <c r="H1298" s="293">
        <v>5.8</v>
      </c>
      <c r="I1298" s="293">
        <f t="shared" si="207"/>
        <v>0.3389114943995849</v>
      </c>
      <c r="J1298" s="293">
        <v>1.9656866675175924</v>
      </c>
      <c r="K1298" s="275">
        <f t="shared" si="198"/>
        <v>1.9656866675175924</v>
      </c>
      <c r="L1298" s="275">
        <f t="shared" si="199"/>
        <v>1.9656866675175924</v>
      </c>
      <c r="N1298" s="334">
        <v>1.8900833341515311</v>
      </c>
      <c r="O1298" s="332">
        <f t="shared" si="208"/>
        <v>1.9656866675175924</v>
      </c>
      <c r="P1298" s="360"/>
      <c r="Q1298" s="360"/>
    </row>
    <row r="1299" spans="2:17" s="8" customFormat="1" ht="16.2" customHeight="1">
      <c r="B1299" s="295">
        <v>913152000</v>
      </c>
      <c r="C1299" s="307" t="s">
        <v>99</v>
      </c>
      <c r="D1299" s="294" t="s">
        <v>1</v>
      </c>
      <c r="E1299" s="294" t="s">
        <v>1</v>
      </c>
      <c r="F1299" s="295">
        <v>10</v>
      </c>
      <c r="G1299" s="296" t="s">
        <v>7</v>
      </c>
      <c r="H1299" s="293">
        <v>5.8</v>
      </c>
      <c r="I1299" s="293">
        <f t="shared" si="207"/>
        <v>0.39387011511303116</v>
      </c>
      <c r="J1299" s="293">
        <v>2.2844466676555806</v>
      </c>
      <c r="K1299" s="275">
        <f t="shared" si="198"/>
        <v>2.2844466676555806</v>
      </c>
      <c r="L1299" s="275">
        <f t="shared" si="199"/>
        <v>2.2844466676555806</v>
      </c>
      <c r="N1299" s="334">
        <v>2.1965833342842118</v>
      </c>
      <c r="O1299" s="332">
        <f t="shared" si="208"/>
        <v>2.2844466676555806</v>
      </c>
      <c r="P1299" s="360"/>
      <c r="Q1299" s="360"/>
    </row>
    <row r="1300" spans="2:17" s="8" customFormat="1" ht="16.2" customHeight="1">
      <c r="B1300" s="295">
        <v>913153000</v>
      </c>
      <c r="C1300" s="307" t="s">
        <v>99</v>
      </c>
      <c r="D1300" s="294" t="s">
        <v>17</v>
      </c>
      <c r="E1300" s="294" t="s">
        <v>17</v>
      </c>
      <c r="F1300" s="295">
        <v>10</v>
      </c>
      <c r="G1300" s="296" t="s">
        <v>7</v>
      </c>
      <c r="H1300" s="293">
        <v>5.8</v>
      </c>
      <c r="I1300" s="293">
        <f t="shared" si="207"/>
        <v>0.39387011511303116</v>
      </c>
      <c r="J1300" s="293">
        <v>2.2844466676555806</v>
      </c>
      <c r="K1300" s="275">
        <f t="shared" si="198"/>
        <v>2.2844466676555806</v>
      </c>
      <c r="L1300" s="275">
        <f t="shared" si="199"/>
        <v>2.2844466676555806</v>
      </c>
      <c r="N1300" s="334">
        <v>2.1965833342842118</v>
      </c>
      <c r="O1300" s="332">
        <f t="shared" si="208"/>
        <v>2.2844466676555806</v>
      </c>
      <c r="P1300" s="360"/>
      <c r="Q1300" s="360"/>
    </row>
    <row r="1301" spans="2:17" s="8" customFormat="1" ht="16.2" customHeight="1">
      <c r="B1301" s="295">
        <v>913155000</v>
      </c>
      <c r="C1301" s="307" t="s">
        <v>99</v>
      </c>
      <c r="D1301" s="294" t="s">
        <v>327</v>
      </c>
      <c r="E1301" s="294" t="s">
        <v>5</v>
      </c>
      <c r="F1301" s="295">
        <v>10</v>
      </c>
      <c r="G1301" s="296" t="s">
        <v>7</v>
      </c>
      <c r="H1301" s="293">
        <v>5.8</v>
      </c>
      <c r="I1301" s="293">
        <f t="shared" si="207"/>
        <v>0.39387011511303116</v>
      </c>
      <c r="J1301" s="293">
        <v>2.2844466676555806</v>
      </c>
      <c r="K1301" s="275">
        <f t="shared" si="198"/>
        <v>2.2844466676555806</v>
      </c>
      <c r="L1301" s="275">
        <f t="shared" si="199"/>
        <v>2.2844466676555806</v>
      </c>
      <c r="N1301" s="334">
        <v>2.1965833342842118</v>
      </c>
      <c r="O1301" s="332">
        <f t="shared" si="208"/>
        <v>2.2844466676555806</v>
      </c>
      <c r="P1301" s="360"/>
      <c r="Q1301" s="360"/>
    </row>
    <row r="1302" spans="2:17" s="8" customFormat="1" ht="16.2" customHeight="1">
      <c r="B1302" s="295">
        <v>913154000</v>
      </c>
      <c r="C1302" s="307" t="s">
        <v>99</v>
      </c>
      <c r="D1302" s="294" t="s">
        <v>91</v>
      </c>
      <c r="E1302" s="294" t="s">
        <v>91</v>
      </c>
      <c r="F1302" s="295">
        <v>10</v>
      </c>
      <c r="G1302" s="296" t="s">
        <v>7</v>
      </c>
      <c r="H1302" s="293">
        <v>5.8</v>
      </c>
      <c r="I1302" s="293">
        <f t="shared" si="207"/>
        <v>0.36639080475630809</v>
      </c>
      <c r="J1302" s="293">
        <v>2.1250666675865868</v>
      </c>
      <c r="K1302" s="275">
        <f t="shared" si="198"/>
        <v>2.1250666675865868</v>
      </c>
      <c r="L1302" s="275">
        <f t="shared" si="199"/>
        <v>2.1250666675865868</v>
      </c>
      <c r="N1302" s="334">
        <v>2.0433333342178717</v>
      </c>
      <c r="O1302" s="332">
        <f t="shared" si="208"/>
        <v>2.1250666675865868</v>
      </c>
      <c r="P1302" s="360"/>
      <c r="Q1302" s="360"/>
    </row>
    <row r="1303" spans="2:17" s="8" customFormat="1" ht="16.2" customHeight="1">
      <c r="B1303" s="295" t="s">
        <v>359</v>
      </c>
      <c r="C1303" s="307" t="s">
        <v>3035</v>
      </c>
      <c r="D1303" s="294" t="s">
        <v>4</v>
      </c>
      <c r="E1303" s="294" t="s">
        <v>4</v>
      </c>
      <c r="F1303" s="295">
        <v>1</v>
      </c>
      <c r="G1303" s="296" t="s">
        <v>3036</v>
      </c>
      <c r="H1303" s="293">
        <v>5.8</v>
      </c>
      <c r="I1303" s="293">
        <f t="shared" si="207"/>
        <v>604.54437931034488</v>
      </c>
      <c r="J1303" s="293">
        <v>3506.3573999999999</v>
      </c>
      <c r="K1303" s="275">
        <f t="shared" si="198"/>
        <v>3506.3573999999999</v>
      </c>
      <c r="L1303" s="275">
        <f t="shared" si="199"/>
        <v>3506.3573999999999</v>
      </c>
      <c r="N1303" s="334">
        <v>3371.4974999999999</v>
      </c>
      <c r="O1303" s="332">
        <f t="shared" si="208"/>
        <v>3506.3573999999999</v>
      </c>
      <c r="P1303" s="360"/>
      <c r="Q1303" s="360"/>
    </row>
    <row r="1304" spans="2:17" s="8" customFormat="1" ht="16.2" customHeight="1">
      <c r="B1304" s="295">
        <v>913161000</v>
      </c>
      <c r="C1304" s="307" t="s">
        <v>100</v>
      </c>
      <c r="D1304" s="294" t="s">
        <v>4</v>
      </c>
      <c r="E1304" s="294" t="s">
        <v>4</v>
      </c>
      <c r="F1304" s="295">
        <v>1</v>
      </c>
      <c r="G1304" s="296" t="s">
        <v>3049</v>
      </c>
      <c r="H1304" s="293">
        <v>5.8</v>
      </c>
      <c r="I1304" s="293">
        <f t="shared" ref="I1304:I1321" si="212">(J1304/10)/5.8</f>
        <v>0.60454482784790808</v>
      </c>
      <c r="J1304" s="293">
        <v>35.063600015178672</v>
      </c>
      <c r="K1304" s="275">
        <f t="shared" si="198"/>
        <v>35.063600015178672</v>
      </c>
      <c r="L1304" s="275">
        <f t="shared" si="199"/>
        <v>35.063600015178672</v>
      </c>
      <c r="N1304" s="334">
        <v>33.715000014594878</v>
      </c>
      <c r="O1304" s="332">
        <f t="shared" si="208"/>
        <v>35.063600015178672</v>
      </c>
      <c r="P1304" s="360"/>
      <c r="Q1304" s="360"/>
    </row>
    <row r="1305" spans="2:17" s="8" customFormat="1" ht="16.2" customHeight="1">
      <c r="B1305" s="295">
        <v>913162000</v>
      </c>
      <c r="C1305" s="307" t="s">
        <v>100</v>
      </c>
      <c r="D1305" s="294" t="s">
        <v>1</v>
      </c>
      <c r="E1305" s="294" t="s">
        <v>1</v>
      </c>
      <c r="F1305" s="295">
        <v>1</v>
      </c>
      <c r="G1305" s="296" t="s">
        <v>3049</v>
      </c>
      <c r="H1305" s="293">
        <v>5.8</v>
      </c>
      <c r="I1305" s="293">
        <f t="shared" si="212"/>
        <v>0.65034367844244645</v>
      </c>
      <c r="J1305" s="293">
        <v>37.719933349661893</v>
      </c>
      <c r="K1305" s="275">
        <f t="shared" si="198"/>
        <v>37.719933349661893</v>
      </c>
      <c r="L1305" s="275">
        <f t="shared" si="199"/>
        <v>37.719933349661893</v>
      </c>
      <c r="N1305" s="334">
        <v>36.269166682367207</v>
      </c>
      <c r="O1305" s="332">
        <f t="shared" si="208"/>
        <v>37.719933349661893</v>
      </c>
      <c r="P1305" s="360"/>
      <c r="Q1305" s="360"/>
    </row>
    <row r="1306" spans="2:17" s="8" customFormat="1" ht="16.2" customHeight="1">
      <c r="B1306" s="295">
        <v>913160010</v>
      </c>
      <c r="C1306" s="307" t="s">
        <v>100</v>
      </c>
      <c r="D1306" s="294" t="s">
        <v>92</v>
      </c>
      <c r="E1306" s="294" t="s">
        <v>2</v>
      </c>
      <c r="F1306" s="295">
        <v>1</v>
      </c>
      <c r="G1306" s="296" t="s">
        <v>3049</v>
      </c>
      <c r="H1306" s="293">
        <v>5.8</v>
      </c>
      <c r="I1306" s="293">
        <f t="shared" si="212"/>
        <v>1.3464862074794319</v>
      </c>
      <c r="J1306" s="293">
        <v>78.096200033807051</v>
      </c>
      <c r="K1306" s="275">
        <f t="shared" ref="K1306:K1369" si="213">J1306</f>
        <v>78.096200033807051</v>
      </c>
      <c r="L1306" s="275">
        <f t="shared" ref="L1306:L1369" si="214">+J1306-K1306*$B$2</f>
        <v>78.096200033807051</v>
      </c>
      <c r="N1306" s="334">
        <v>75.092500032506777</v>
      </c>
      <c r="O1306" s="332">
        <f t="shared" si="208"/>
        <v>78.096200033807051</v>
      </c>
      <c r="P1306" s="360"/>
      <c r="Q1306" s="360"/>
    </row>
    <row r="1307" spans="2:17" s="8" customFormat="1" ht="16.2" customHeight="1">
      <c r="B1307" s="289">
        <v>913160280</v>
      </c>
      <c r="C1307" s="310" t="s">
        <v>100</v>
      </c>
      <c r="D1307" s="294" t="s">
        <v>92</v>
      </c>
      <c r="E1307" s="294" t="s">
        <v>244</v>
      </c>
      <c r="F1307" s="295">
        <v>1</v>
      </c>
      <c r="G1307" s="296" t="s">
        <v>3049</v>
      </c>
      <c r="H1307" s="293">
        <v>5.8</v>
      </c>
      <c r="I1307" s="293">
        <f t="shared" si="212"/>
        <v>1.5476347592906452</v>
      </c>
      <c r="J1307" s="293">
        <v>89.762816038857423</v>
      </c>
      <c r="K1307" s="275">
        <f t="shared" si="213"/>
        <v>89.762816038857423</v>
      </c>
      <c r="L1307" s="275">
        <f t="shared" si="214"/>
        <v>89.762816038857423</v>
      </c>
      <c r="N1307" s="334">
        <v>86.310400037362911</v>
      </c>
      <c r="O1307" s="332">
        <f t="shared" si="208"/>
        <v>89.762816038857423</v>
      </c>
      <c r="P1307" s="360"/>
      <c r="Q1307" s="360"/>
    </row>
    <row r="1308" spans="2:17" s="8" customFormat="1" ht="16.2" customHeight="1">
      <c r="B1308" s="345">
        <v>913160070</v>
      </c>
      <c r="C1308" s="344" t="s">
        <v>100</v>
      </c>
      <c r="D1308" s="343" t="s">
        <v>92</v>
      </c>
      <c r="E1308" s="342" t="s">
        <v>2539</v>
      </c>
      <c r="F1308" s="341">
        <v>10</v>
      </c>
      <c r="G1308" s="340" t="s">
        <v>7</v>
      </c>
      <c r="H1308" s="339">
        <v>5.8</v>
      </c>
      <c r="I1308" s="293">
        <f t="shared" si="212"/>
        <v>1.4873110272396135</v>
      </c>
      <c r="J1308" s="355">
        <v>86.264039579897585</v>
      </c>
      <c r="K1308" s="275">
        <f t="shared" ref="K1308" si="215">J1308</f>
        <v>86.264039579897585</v>
      </c>
      <c r="L1308" s="275">
        <f t="shared" ref="L1308" si="216">+J1308-K1308*$B$2</f>
        <v>86.264039579897585</v>
      </c>
      <c r="N1308" s="334"/>
      <c r="O1308" s="332"/>
      <c r="P1308" s="360"/>
      <c r="Q1308" s="360"/>
    </row>
    <row r="1309" spans="2:17" s="8" customFormat="1" ht="16.2" customHeight="1">
      <c r="B1309" s="289">
        <v>913160090</v>
      </c>
      <c r="C1309" s="307" t="s">
        <v>100</v>
      </c>
      <c r="D1309" s="294" t="s">
        <v>92</v>
      </c>
      <c r="E1309" s="294" t="s">
        <v>10</v>
      </c>
      <c r="F1309" s="295">
        <v>1</v>
      </c>
      <c r="G1309" s="296" t="s">
        <v>3049</v>
      </c>
      <c r="H1309" s="293">
        <v>5.8</v>
      </c>
      <c r="I1309" s="293">
        <f t="shared" si="212"/>
        <v>1.4655632190252321</v>
      </c>
      <c r="J1309" s="293">
        <v>85.002666703463461</v>
      </c>
      <c r="K1309" s="275">
        <f t="shared" si="213"/>
        <v>85.002666703463461</v>
      </c>
      <c r="L1309" s="275">
        <f t="shared" si="214"/>
        <v>85.002666703463461</v>
      </c>
      <c r="N1309" s="334">
        <v>81.733333368714867</v>
      </c>
      <c r="O1309" s="332">
        <f t="shared" si="208"/>
        <v>85.002666703463461</v>
      </c>
      <c r="P1309" s="360"/>
      <c r="Q1309" s="360"/>
    </row>
    <row r="1310" spans="2:17" s="8" customFormat="1" ht="16.2" customHeight="1">
      <c r="B1310" s="289">
        <v>913160100</v>
      </c>
      <c r="C1310" s="307" t="s">
        <v>100</v>
      </c>
      <c r="D1310" s="294" t="s">
        <v>92</v>
      </c>
      <c r="E1310" s="294" t="s">
        <v>14</v>
      </c>
      <c r="F1310" s="295">
        <v>1</v>
      </c>
      <c r="G1310" s="296" t="s">
        <v>3049</v>
      </c>
      <c r="H1310" s="293">
        <v>5.8</v>
      </c>
      <c r="I1310" s="293">
        <f t="shared" si="212"/>
        <v>1.3464862074794319</v>
      </c>
      <c r="J1310" s="293">
        <v>78.096200033807051</v>
      </c>
      <c r="K1310" s="275">
        <f t="shared" si="213"/>
        <v>78.096200033807051</v>
      </c>
      <c r="L1310" s="275">
        <f t="shared" si="214"/>
        <v>78.096200033807051</v>
      </c>
      <c r="N1310" s="334">
        <v>75.092500032506777</v>
      </c>
      <c r="O1310" s="332">
        <f t="shared" si="208"/>
        <v>78.096200033807051</v>
      </c>
      <c r="P1310" s="360"/>
      <c r="Q1310" s="360"/>
    </row>
    <row r="1311" spans="2:17" s="8" customFormat="1" ht="16.2" customHeight="1">
      <c r="B1311" s="289">
        <v>913160110</v>
      </c>
      <c r="C1311" s="307" t="s">
        <v>100</v>
      </c>
      <c r="D1311" s="294" t="s">
        <v>92</v>
      </c>
      <c r="E1311" s="294" t="s">
        <v>13</v>
      </c>
      <c r="F1311" s="295">
        <v>1</v>
      </c>
      <c r="G1311" s="296" t="s">
        <v>3049</v>
      </c>
      <c r="H1311" s="293">
        <v>5.8</v>
      </c>
      <c r="I1311" s="293">
        <f t="shared" si="212"/>
        <v>1.3464862074794319</v>
      </c>
      <c r="J1311" s="293">
        <v>78.096200033807051</v>
      </c>
      <c r="K1311" s="275">
        <f t="shared" si="213"/>
        <v>78.096200033807051</v>
      </c>
      <c r="L1311" s="275">
        <f t="shared" si="214"/>
        <v>78.096200033807051</v>
      </c>
      <c r="N1311" s="334">
        <v>75.092500032506777</v>
      </c>
      <c r="O1311" s="332">
        <f t="shared" si="208"/>
        <v>78.096200033807051</v>
      </c>
      <c r="P1311" s="360"/>
      <c r="Q1311" s="360"/>
    </row>
    <row r="1312" spans="2:17" s="8" customFormat="1" ht="16.2" customHeight="1">
      <c r="B1312" s="289">
        <v>913160140</v>
      </c>
      <c r="C1312" s="307" t="s">
        <v>100</v>
      </c>
      <c r="D1312" s="294" t="s">
        <v>92</v>
      </c>
      <c r="E1312" s="294" t="s">
        <v>0</v>
      </c>
      <c r="F1312" s="295">
        <v>1</v>
      </c>
      <c r="G1312" s="296" t="s">
        <v>3049</v>
      </c>
      <c r="H1312" s="293">
        <v>5.8</v>
      </c>
      <c r="I1312" s="293">
        <f t="shared" si="212"/>
        <v>1.4655632190252321</v>
      </c>
      <c r="J1312" s="293">
        <v>85.002666703463461</v>
      </c>
      <c r="K1312" s="275">
        <f t="shared" si="213"/>
        <v>85.002666703463461</v>
      </c>
      <c r="L1312" s="275">
        <f t="shared" si="214"/>
        <v>85.002666703463461</v>
      </c>
      <c r="N1312" s="334">
        <v>81.733333368714867</v>
      </c>
      <c r="O1312" s="332">
        <f t="shared" si="208"/>
        <v>85.002666703463461</v>
      </c>
      <c r="P1312" s="360"/>
      <c r="Q1312" s="360"/>
    </row>
    <row r="1313" spans="2:18" s="8" customFormat="1" ht="16.2" customHeight="1">
      <c r="B1313" s="289">
        <v>913160270</v>
      </c>
      <c r="C1313" s="307" t="s">
        <v>100</v>
      </c>
      <c r="D1313" s="294" t="s">
        <v>92</v>
      </c>
      <c r="E1313" s="294" t="s">
        <v>83</v>
      </c>
      <c r="F1313" s="295">
        <v>1</v>
      </c>
      <c r="G1313" s="296" t="s">
        <v>3049</v>
      </c>
      <c r="H1313" s="293">
        <v>5.8</v>
      </c>
      <c r="I1313" s="293">
        <f t="shared" si="212"/>
        <v>1.4655632190252321</v>
      </c>
      <c r="J1313" s="293">
        <v>85.002666703463461</v>
      </c>
      <c r="K1313" s="275">
        <f t="shared" si="213"/>
        <v>85.002666703463461</v>
      </c>
      <c r="L1313" s="275">
        <f t="shared" si="214"/>
        <v>85.002666703463461</v>
      </c>
      <c r="N1313" s="334">
        <v>81.733333368714867</v>
      </c>
      <c r="O1313" s="332">
        <f t="shared" si="208"/>
        <v>85.002666703463461</v>
      </c>
      <c r="P1313" s="360"/>
      <c r="Q1313" s="360"/>
    </row>
    <row r="1314" spans="2:18" s="8" customFormat="1" ht="16.2" customHeight="1">
      <c r="B1314" s="289">
        <v>913160370</v>
      </c>
      <c r="C1314" s="307" t="s">
        <v>2735</v>
      </c>
      <c r="D1314" s="294" t="s">
        <v>92</v>
      </c>
      <c r="E1314" s="294" t="s">
        <v>361</v>
      </c>
      <c r="F1314" s="295">
        <v>1</v>
      </c>
      <c r="G1314" s="296" t="s">
        <v>3049</v>
      </c>
      <c r="H1314" s="293">
        <v>5.8</v>
      </c>
      <c r="I1314" s="293">
        <f t="shared" si="212"/>
        <v>0.62355262835276015</v>
      </c>
      <c r="J1314" s="293">
        <v>36.166052444460085</v>
      </c>
      <c r="K1314" s="275">
        <f t="shared" si="213"/>
        <v>36.166052444460085</v>
      </c>
      <c r="L1314" s="275">
        <f t="shared" si="214"/>
        <v>36.166052444460085</v>
      </c>
      <c r="N1314" s="334">
        <v>34.775050427365464</v>
      </c>
      <c r="O1314" s="332">
        <f t="shared" si="208"/>
        <v>36.166052444460085</v>
      </c>
      <c r="P1314" s="360"/>
      <c r="Q1314" s="360"/>
    </row>
    <row r="1315" spans="2:18" s="8" customFormat="1" ht="16.2" customHeight="1">
      <c r="B1315" s="289">
        <v>913160360</v>
      </c>
      <c r="C1315" s="307" t="s">
        <v>100</v>
      </c>
      <c r="D1315" s="294" t="s">
        <v>92</v>
      </c>
      <c r="E1315" s="294" t="s">
        <v>2574</v>
      </c>
      <c r="F1315" s="295">
        <v>1</v>
      </c>
      <c r="G1315" s="296" t="s">
        <v>3049</v>
      </c>
      <c r="H1315" s="293">
        <v>5.8</v>
      </c>
      <c r="I1315" s="293">
        <f t="shared" si="212"/>
        <v>0.62355262835276015</v>
      </c>
      <c r="J1315" s="293">
        <v>36.166052444460085</v>
      </c>
      <c r="K1315" s="275">
        <f t="shared" si="213"/>
        <v>36.166052444460085</v>
      </c>
      <c r="L1315" s="275">
        <f t="shared" si="214"/>
        <v>36.166052444460085</v>
      </c>
      <c r="N1315" s="334">
        <v>34.775050427365464</v>
      </c>
      <c r="O1315" s="332">
        <f t="shared" si="208"/>
        <v>36.166052444460085</v>
      </c>
      <c r="P1315" s="360"/>
      <c r="Q1315" s="360"/>
    </row>
    <row r="1316" spans="2:18" s="8" customFormat="1" ht="16.2" customHeight="1">
      <c r="B1316" s="289">
        <v>913160390</v>
      </c>
      <c r="C1316" s="307" t="s">
        <v>100</v>
      </c>
      <c r="D1316" s="294" t="s">
        <v>92</v>
      </c>
      <c r="E1316" s="294" t="s">
        <v>2503</v>
      </c>
      <c r="F1316" s="295">
        <v>1</v>
      </c>
      <c r="G1316" s="296" t="s">
        <v>3049</v>
      </c>
      <c r="H1316" s="293">
        <v>5.8</v>
      </c>
      <c r="I1316" s="293">
        <f t="shared" si="212"/>
        <v>0.72929229370439841</v>
      </c>
      <c r="J1316" s="293">
        <v>42.298953034855103</v>
      </c>
      <c r="K1316" s="275">
        <f t="shared" si="213"/>
        <v>42.298953034855103</v>
      </c>
      <c r="L1316" s="275">
        <f t="shared" si="214"/>
        <v>42.298953034855103</v>
      </c>
      <c r="N1316" s="334">
        <v>40.67207022582221</v>
      </c>
      <c r="O1316" s="332">
        <f t="shared" si="208"/>
        <v>42.298953034855103</v>
      </c>
      <c r="P1316" s="360"/>
      <c r="Q1316" s="360"/>
    </row>
    <row r="1317" spans="2:18" s="8" customFormat="1" ht="16.2" customHeight="1">
      <c r="B1317" s="289">
        <v>913160240</v>
      </c>
      <c r="C1317" s="307" t="s">
        <v>100</v>
      </c>
      <c r="D1317" s="294" t="s">
        <v>92</v>
      </c>
      <c r="E1317" s="294" t="s">
        <v>2506</v>
      </c>
      <c r="F1317" s="295">
        <v>1</v>
      </c>
      <c r="G1317" s="296" t="s">
        <v>3049</v>
      </c>
      <c r="H1317" s="293">
        <v>5.8</v>
      </c>
      <c r="I1317" s="293">
        <f t="shared" si="212"/>
        <v>1.7834072421513294</v>
      </c>
      <c r="J1317" s="293">
        <v>103.43762004477711</v>
      </c>
      <c r="K1317" s="275">
        <f t="shared" si="213"/>
        <v>103.43762004477711</v>
      </c>
      <c r="L1317" s="275">
        <f t="shared" si="214"/>
        <v>103.43762004477711</v>
      </c>
      <c r="N1317" s="334">
        <v>99.459250043054908</v>
      </c>
      <c r="O1317" s="332">
        <f t="shared" si="208"/>
        <v>103.43762004477711</v>
      </c>
      <c r="P1317" s="360"/>
      <c r="Q1317" s="360"/>
    </row>
    <row r="1318" spans="2:18" s="8" customFormat="1" ht="16.2" customHeight="1">
      <c r="B1318" s="289">
        <v>913160180</v>
      </c>
      <c r="C1318" s="307" t="s">
        <v>100</v>
      </c>
      <c r="D1318" s="294" t="s">
        <v>92</v>
      </c>
      <c r="E1318" s="294" t="s">
        <v>287</v>
      </c>
      <c r="F1318" s="295">
        <v>1</v>
      </c>
      <c r="G1318" s="296" t="s">
        <v>3049</v>
      </c>
      <c r="H1318" s="293">
        <v>5.8</v>
      </c>
      <c r="I1318" s="293">
        <f t="shared" si="212"/>
        <v>1.5016626310575292</v>
      </c>
      <c r="J1318" s="293">
        <v>87.096432601336687</v>
      </c>
      <c r="K1318" s="275">
        <f t="shared" si="213"/>
        <v>87.096432601336687</v>
      </c>
      <c r="L1318" s="275">
        <f t="shared" si="214"/>
        <v>87.096432601336687</v>
      </c>
      <c r="N1318" s="334">
        <v>75.092500032506777</v>
      </c>
      <c r="O1318" s="332">
        <f t="shared" si="208"/>
        <v>78.096200033807051</v>
      </c>
      <c r="P1318" s="360"/>
      <c r="Q1318" s="360"/>
      <c r="R1318" s="353"/>
    </row>
    <row r="1319" spans="2:18" s="8" customFormat="1" ht="16.2" customHeight="1">
      <c r="B1319" s="295">
        <v>913160410</v>
      </c>
      <c r="C1319" s="307" t="s">
        <v>100</v>
      </c>
      <c r="D1319" s="294" t="s">
        <v>92</v>
      </c>
      <c r="E1319" s="294" t="s">
        <v>2540</v>
      </c>
      <c r="F1319" s="295">
        <v>1</v>
      </c>
      <c r="G1319" s="296" t="s">
        <v>3049</v>
      </c>
      <c r="H1319" s="293">
        <v>5.8</v>
      </c>
      <c r="I1319" s="293">
        <f t="shared" si="212"/>
        <v>1.0640652671699589</v>
      </c>
      <c r="J1319" s="293">
        <v>61.71578549585761</v>
      </c>
      <c r="K1319" s="275">
        <f t="shared" si="213"/>
        <v>61.71578549585761</v>
      </c>
      <c r="L1319" s="275">
        <f t="shared" si="214"/>
        <v>61.71578549585761</v>
      </c>
      <c r="N1319" s="334">
        <v>59.342101438324626</v>
      </c>
      <c r="O1319" s="332">
        <f t="shared" si="208"/>
        <v>61.71578549585761</v>
      </c>
      <c r="P1319" s="360"/>
      <c r="Q1319" s="360"/>
    </row>
    <row r="1320" spans="2:18" s="8" customFormat="1" ht="16.2" customHeight="1">
      <c r="B1320" s="295">
        <v>913160520</v>
      </c>
      <c r="C1320" s="307" t="s">
        <v>100</v>
      </c>
      <c r="D1320" s="294" t="s">
        <v>92</v>
      </c>
      <c r="E1320" s="294" t="s">
        <v>2767</v>
      </c>
      <c r="F1320" s="295">
        <v>1</v>
      </c>
      <c r="G1320" s="296" t="s">
        <v>3049</v>
      </c>
      <c r="H1320" s="293">
        <v>5.8</v>
      </c>
      <c r="I1320" s="293">
        <f t="shared" si="212"/>
        <v>1.520481667659997</v>
      </c>
      <c r="J1320" s="293">
        <v>88.187936724279837</v>
      </c>
      <c r="K1320" s="275">
        <f t="shared" si="213"/>
        <v>88.187936724279837</v>
      </c>
      <c r="L1320" s="275">
        <f t="shared" si="214"/>
        <v>88.187936724279837</v>
      </c>
      <c r="N1320" s="334">
        <v>84.796093004115221</v>
      </c>
      <c r="O1320" s="332">
        <f t="shared" si="208"/>
        <v>88.187936724279837</v>
      </c>
      <c r="P1320" s="360"/>
      <c r="Q1320" s="360"/>
    </row>
    <row r="1321" spans="2:18" s="8" customFormat="1" ht="16.2" customHeight="1">
      <c r="B1321" s="297">
        <v>913160050</v>
      </c>
      <c r="C1321" s="307" t="s">
        <v>100</v>
      </c>
      <c r="D1321" s="294" t="s">
        <v>92</v>
      </c>
      <c r="E1321" s="294" t="s">
        <v>2994</v>
      </c>
      <c r="F1321" s="295">
        <v>1</v>
      </c>
      <c r="G1321" s="296" t="s">
        <v>3049</v>
      </c>
      <c r="H1321" s="293">
        <v>5.8</v>
      </c>
      <c r="I1321" s="293">
        <f t="shared" si="212"/>
        <v>1.5833999999999999</v>
      </c>
      <c r="J1321" s="293">
        <v>91.837199999999996</v>
      </c>
      <c r="K1321" s="275">
        <f t="shared" si="213"/>
        <v>91.837199999999996</v>
      </c>
      <c r="L1321" s="275">
        <f t="shared" si="214"/>
        <v>91.837199999999996</v>
      </c>
      <c r="N1321" s="334">
        <v>88.304999999999993</v>
      </c>
      <c r="O1321" s="332">
        <f t="shared" si="208"/>
        <v>91.837199999999996</v>
      </c>
      <c r="P1321" s="360"/>
      <c r="Q1321" s="360"/>
    </row>
    <row r="1322" spans="2:18" s="8" customFormat="1" ht="16.2" customHeight="1">
      <c r="B1322" s="295">
        <v>913171000</v>
      </c>
      <c r="C1322" s="307" t="s">
        <v>101</v>
      </c>
      <c r="D1322" s="294" t="s">
        <v>4</v>
      </c>
      <c r="E1322" s="294" t="s">
        <v>4</v>
      </c>
      <c r="F1322" s="295">
        <v>10</v>
      </c>
      <c r="G1322" s="296" t="s">
        <v>7</v>
      </c>
      <c r="H1322" s="293">
        <v>5.8</v>
      </c>
      <c r="I1322" s="293">
        <f t="shared" ref="I1322:I1353" si="217">J1322/H1322</f>
        <v>0.88855982746561502</v>
      </c>
      <c r="J1322" s="293">
        <v>5.1536469993005669</v>
      </c>
      <c r="K1322" s="275">
        <f t="shared" si="213"/>
        <v>5.1536469993005669</v>
      </c>
      <c r="L1322" s="275">
        <f t="shared" si="214"/>
        <v>5.1536469993005669</v>
      </c>
      <c r="N1322" s="334">
        <v>4.955429807019776</v>
      </c>
      <c r="O1322" s="332">
        <f t="shared" si="208"/>
        <v>5.1536469993005669</v>
      </c>
      <c r="P1322" s="360"/>
      <c r="Q1322" s="360"/>
    </row>
    <row r="1323" spans="2:18" s="8" customFormat="1" ht="16.2" customHeight="1">
      <c r="B1323" s="295">
        <v>913172000</v>
      </c>
      <c r="C1323" s="307" t="s">
        <v>101</v>
      </c>
      <c r="D1323" s="294" t="s">
        <v>1</v>
      </c>
      <c r="E1323" s="294" t="s">
        <v>1</v>
      </c>
      <c r="F1323" s="295">
        <v>10</v>
      </c>
      <c r="G1323" s="296" t="s">
        <v>7</v>
      </c>
      <c r="H1323" s="293">
        <v>5.8</v>
      </c>
      <c r="I1323" s="293">
        <f t="shared" si="217"/>
        <v>0.95261609236640055</v>
      </c>
      <c r="J1323" s="293">
        <v>5.5251733357251229</v>
      </c>
      <c r="K1323" s="275">
        <f t="shared" si="213"/>
        <v>5.5251733357251229</v>
      </c>
      <c r="L1323" s="275">
        <f t="shared" si="214"/>
        <v>5.5251733357251229</v>
      </c>
      <c r="N1323" s="334">
        <v>5.3126666689664646</v>
      </c>
      <c r="O1323" s="332">
        <f t="shared" si="208"/>
        <v>5.5251733357251229</v>
      </c>
      <c r="P1323" s="360"/>
      <c r="Q1323" s="360"/>
    </row>
    <row r="1324" spans="2:18" s="8" customFormat="1" ht="16.2" customHeight="1">
      <c r="B1324" s="295">
        <v>913170010</v>
      </c>
      <c r="C1324" s="307" t="s">
        <v>101</v>
      </c>
      <c r="D1324" s="294" t="s">
        <v>92</v>
      </c>
      <c r="E1324" s="294" t="s">
        <v>2</v>
      </c>
      <c r="F1324" s="295">
        <v>10</v>
      </c>
      <c r="G1324" s="296" t="s">
        <v>7</v>
      </c>
      <c r="H1324" s="293">
        <v>5.8</v>
      </c>
      <c r="I1324" s="293">
        <f t="shared" si="217"/>
        <v>1.6395988512844786</v>
      </c>
      <c r="J1324" s="293">
        <v>9.5096733374499749</v>
      </c>
      <c r="K1324" s="275">
        <f t="shared" si="213"/>
        <v>9.5096733374499749</v>
      </c>
      <c r="L1324" s="275">
        <f t="shared" si="214"/>
        <v>9.5096733374499749</v>
      </c>
      <c r="N1324" s="334">
        <v>9.143916670624975</v>
      </c>
      <c r="O1324" s="332">
        <f t="shared" si="208"/>
        <v>9.5096733374499749</v>
      </c>
      <c r="P1324" s="360"/>
      <c r="Q1324" s="360"/>
    </row>
    <row r="1325" spans="2:18" s="8" customFormat="1" ht="16.2" customHeight="1">
      <c r="B1325" s="295">
        <v>913170280</v>
      </c>
      <c r="C1325" s="307" t="s">
        <v>101</v>
      </c>
      <c r="D1325" s="294" t="s">
        <v>92</v>
      </c>
      <c r="E1325" s="294" t="s">
        <v>244</v>
      </c>
      <c r="F1325" s="295">
        <v>10</v>
      </c>
      <c r="G1325" s="296" t="s">
        <v>7</v>
      </c>
      <c r="H1325" s="293">
        <v>5.8</v>
      </c>
      <c r="I1325" s="293">
        <f t="shared" si="217"/>
        <v>1.8668344283943408</v>
      </c>
      <c r="J1325" s="293">
        <v>10.827639684687176</v>
      </c>
      <c r="K1325" s="275">
        <f t="shared" si="213"/>
        <v>10.827639684687176</v>
      </c>
      <c r="L1325" s="275">
        <f t="shared" si="214"/>
        <v>10.827639684687176</v>
      </c>
      <c r="N1325" s="334">
        <v>10.4111920045069</v>
      </c>
      <c r="O1325" s="332">
        <f t="shared" si="208"/>
        <v>10.827639684687176</v>
      </c>
      <c r="P1325" s="360"/>
      <c r="Q1325" s="360"/>
    </row>
    <row r="1326" spans="2:18" s="8" customFormat="1" ht="16.2" customHeight="1">
      <c r="B1326" s="343">
        <v>913170070</v>
      </c>
      <c r="C1326" s="344" t="s">
        <v>101</v>
      </c>
      <c r="D1326" s="343" t="s">
        <v>92</v>
      </c>
      <c r="E1326" s="342" t="s">
        <v>2539</v>
      </c>
      <c r="F1326" s="341">
        <v>10</v>
      </c>
      <c r="G1326" s="340" t="s">
        <v>7</v>
      </c>
      <c r="H1326" s="339">
        <v>5.8</v>
      </c>
      <c r="I1326" s="293">
        <f t="shared" si="217"/>
        <v>17.734032905429071</v>
      </c>
      <c r="J1326" s="355">
        <v>102.8573908514886</v>
      </c>
      <c r="K1326" s="275">
        <f t="shared" ref="K1326" si="218">J1326</f>
        <v>102.8573908514886</v>
      </c>
      <c r="L1326" s="275">
        <f t="shared" ref="L1326" si="219">+J1326-K1326*$B$2</f>
        <v>102.8573908514886</v>
      </c>
      <c r="N1326" s="334"/>
      <c r="O1326" s="332"/>
      <c r="P1326" s="360"/>
      <c r="Q1326" s="360"/>
    </row>
    <row r="1327" spans="2:18" s="8" customFormat="1" ht="16.2" customHeight="1">
      <c r="B1327" s="289">
        <v>913170090</v>
      </c>
      <c r="C1327" s="307" t="s">
        <v>101</v>
      </c>
      <c r="D1327" s="294" t="s">
        <v>92</v>
      </c>
      <c r="E1327" s="294" t="s">
        <v>10</v>
      </c>
      <c r="F1327" s="295">
        <v>10</v>
      </c>
      <c r="G1327" s="296" t="s">
        <v>7</v>
      </c>
      <c r="H1327" s="293">
        <v>5.8</v>
      </c>
      <c r="I1327" s="293">
        <f t="shared" si="217"/>
        <v>1.7678356329491862</v>
      </c>
      <c r="J1327" s="293">
        <v>10.25344667110528</v>
      </c>
      <c r="K1327" s="275">
        <f t="shared" si="213"/>
        <v>10.25344667110528</v>
      </c>
      <c r="L1327" s="275">
        <f t="shared" si="214"/>
        <v>10.25344667110528</v>
      </c>
      <c r="N1327" s="334">
        <v>9.8590833376012306</v>
      </c>
      <c r="O1327" s="332">
        <f t="shared" si="208"/>
        <v>10.25344667110528</v>
      </c>
      <c r="P1327" s="360"/>
      <c r="Q1327" s="360"/>
    </row>
    <row r="1328" spans="2:18" s="8" customFormat="1" ht="16.2" customHeight="1">
      <c r="B1328" s="289">
        <v>913170100</v>
      </c>
      <c r="C1328" s="307" t="s">
        <v>101</v>
      </c>
      <c r="D1328" s="294" t="s">
        <v>92</v>
      </c>
      <c r="E1328" s="294" t="s">
        <v>14</v>
      </c>
      <c r="F1328" s="295">
        <v>10</v>
      </c>
      <c r="G1328" s="296" t="s">
        <v>7</v>
      </c>
      <c r="H1328" s="293">
        <v>5.8</v>
      </c>
      <c r="I1328" s="293">
        <f t="shared" si="217"/>
        <v>1.6395988512844786</v>
      </c>
      <c r="J1328" s="293">
        <v>9.5096733374499749</v>
      </c>
      <c r="K1328" s="275">
        <f t="shared" si="213"/>
        <v>9.5096733374499749</v>
      </c>
      <c r="L1328" s="275">
        <f t="shared" si="214"/>
        <v>9.5096733374499749</v>
      </c>
      <c r="N1328" s="334">
        <v>9.143916670624975</v>
      </c>
      <c r="O1328" s="332">
        <f t="shared" si="208"/>
        <v>9.5096733374499749</v>
      </c>
      <c r="P1328" s="360"/>
      <c r="Q1328" s="360"/>
    </row>
    <row r="1329" spans="2:18" s="8" customFormat="1" ht="16.2" customHeight="1">
      <c r="B1329" s="289">
        <v>913170110</v>
      </c>
      <c r="C1329" s="307" t="s">
        <v>101</v>
      </c>
      <c r="D1329" s="294" t="s">
        <v>92</v>
      </c>
      <c r="E1329" s="294" t="s">
        <v>13</v>
      </c>
      <c r="F1329" s="295">
        <v>10</v>
      </c>
      <c r="G1329" s="296" t="s">
        <v>7</v>
      </c>
      <c r="H1329" s="293">
        <v>5.8</v>
      </c>
      <c r="I1329" s="293">
        <f t="shared" si="217"/>
        <v>1.6395988512844786</v>
      </c>
      <c r="J1329" s="293">
        <v>9.5096733374499749</v>
      </c>
      <c r="K1329" s="275">
        <f t="shared" si="213"/>
        <v>9.5096733374499749</v>
      </c>
      <c r="L1329" s="275">
        <f t="shared" si="214"/>
        <v>9.5096733374499749</v>
      </c>
      <c r="N1329" s="334">
        <v>9.143916670624975</v>
      </c>
      <c r="O1329" s="332">
        <f t="shared" si="208"/>
        <v>9.5096733374499749</v>
      </c>
      <c r="P1329" s="360"/>
      <c r="Q1329" s="360"/>
    </row>
    <row r="1330" spans="2:18" s="8" customFormat="1" ht="16.2" customHeight="1">
      <c r="B1330" s="289">
        <v>913170140</v>
      </c>
      <c r="C1330" s="307" t="s">
        <v>101</v>
      </c>
      <c r="D1330" s="294" t="s">
        <v>92</v>
      </c>
      <c r="E1330" s="294" t="s">
        <v>0</v>
      </c>
      <c r="F1330" s="295">
        <v>10</v>
      </c>
      <c r="G1330" s="296" t="s">
        <v>7</v>
      </c>
      <c r="H1330" s="293">
        <v>5.8</v>
      </c>
      <c r="I1330" s="293">
        <f t="shared" si="217"/>
        <v>1.9601908054462482</v>
      </c>
      <c r="J1330" s="293">
        <v>11.36910667158824</v>
      </c>
      <c r="K1330" s="275">
        <f t="shared" si="213"/>
        <v>11.36910667158824</v>
      </c>
      <c r="L1330" s="275">
        <f t="shared" si="214"/>
        <v>11.36910667158824</v>
      </c>
      <c r="N1330" s="334">
        <v>10.931833338065614</v>
      </c>
      <c r="O1330" s="332">
        <f t="shared" si="208"/>
        <v>11.36910667158824</v>
      </c>
      <c r="P1330" s="360"/>
      <c r="Q1330" s="360"/>
    </row>
    <row r="1331" spans="2:18" s="8" customFormat="1" ht="16.2" customHeight="1">
      <c r="B1331" s="289">
        <v>913170270</v>
      </c>
      <c r="C1331" s="307" t="s">
        <v>101</v>
      </c>
      <c r="D1331" s="294" t="s">
        <v>92</v>
      </c>
      <c r="E1331" s="294" t="s">
        <v>83</v>
      </c>
      <c r="F1331" s="295">
        <v>10</v>
      </c>
      <c r="G1331" s="296" t="s">
        <v>7</v>
      </c>
      <c r="H1331" s="293">
        <v>5.8</v>
      </c>
      <c r="I1331" s="293">
        <f t="shared" si="217"/>
        <v>1.7678356329491862</v>
      </c>
      <c r="J1331" s="293">
        <v>10.25344667110528</v>
      </c>
      <c r="K1331" s="275">
        <f t="shared" si="213"/>
        <v>10.25344667110528</v>
      </c>
      <c r="L1331" s="275">
        <f t="shared" si="214"/>
        <v>10.25344667110528</v>
      </c>
      <c r="N1331" s="334">
        <v>9.8590833376012306</v>
      </c>
      <c r="O1331" s="332">
        <f t="shared" si="208"/>
        <v>10.25344667110528</v>
      </c>
      <c r="P1331" s="360"/>
      <c r="Q1331" s="360"/>
    </row>
    <row r="1332" spans="2:18" s="8" customFormat="1" ht="16.2" customHeight="1">
      <c r="B1332" s="289">
        <v>913170370</v>
      </c>
      <c r="C1332" s="307" t="s">
        <v>2736</v>
      </c>
      <c r="D1332" s="294" t="s">
        <v>92</v>
      </c>
      <c r="E1332" s="294" t="s">
        <v>361</v>
      </c>
      <c r="F1332" s="295">
        <v>10</v>
      </c>
      <c r="G1332" s="296" t="s">
        <v>7</v>
      </c>
      <c r="H1332" s="293">
        <v>5.8</v>
      </c>
      <c r="I1332" s="293">
        <f t="shared" si="217"/>
        <v>0.98878095261982768</v>
      </c>
      <c r="J1332" s="293">
        <v>5.7349295251950005</v>
      </c>
      <c r="K1332" s="275">
        <f t="shared" si="213"/>
        <v>5.7349295251950005</v>
      </c>
      <c r="L1332" s="275">
        <f t="shared" si="214"/>
        <v>5.7349295251950005</v>
      </c>
      <c r="N1332" s="334">
        <v>5.5143553126875</v>
      </c>
      <c r="O1332" s="332">
        <f t="shared" si="208"/>
        <v>5.7349295251950005</v>
      </c>
      <c r="P1332" s="360"/>
      <c r="Q1332" s="360"/>
    </row>
    <row r="1333" spans="2:18" s="8" customFormat="1" ht="16.2" customHeight="1">
      <c r="B1333" s="289">
        <v>913170360</v>
      </c>
      <c r="C1333" s="307" t="s">
        <v>101</v>
      </c>
      <c r="D1333" s="294" t="s">
        <v>92</v>
      </c>
      <c r="E1333" s="294" t="s">
        <v>2574</v>
      </c>
      <c r="F1333" s="295">
        <v>10</v>
      </c>
      <c r="G1333" s="296" t="s">
        <v>7</v>
      </c>
      <c r="H1333" s="293">
        <v>5.8</v>
      </c>
      <c r="I1333" s="293">
        <f t="shared" si="217"/>
        <v>0.85661314043510339</v>
      </c>
      <c r="J1333" s="293">
        <v>4.9683562145235998</v>
      </c>
      <c r="K1333" s="275">
        <f t="shared" si="213"/>
        <v>4.9683562145235998</v>
      </c>
      <c r="L1333" s="275">
        <f t="shared" si="214"/>
        <v>4.9683562145235998</v>
      </c>
      <c r="N1333" s="334">
        <v>4.7772655908880761</v>
      </c>
      <c r="O1333" s="332">
        <f t="shared" si="208"/>
        <v>4.9683562145235998</v>
      </c>
      <c r="P1333" s="360"/>
      <c r="Q1333" s="360"/>
    </row>
    <row r="1334" spans="2:18" s="8" customFormat="1" ht="16.2" customHeight="1">
      <c r="B1334" s="289">
        <v>913170390</v>
      </c>
      <c r="C1334" s="307" t="s">
        <v>101</v>
      </c>
      <c r="D1334" s="294" t="s">
        <v>92</v>
      </c>
      <c r="E1334" s="294" t="s">
        <v>2503</v>
      </c>
      <c r="F1334" s="295">
        <v>10</v>
      </c>
      <c r="G1334" s="296" t="s">
        <v>7</v>
      </c>
      <c r="H1334" s="293">
        <v>5.8</v>
      </c>
      <c r="I1334" s="293">
        <f t="shared" si="217"/>
        <v>0.98878095261982768</v>
      </c>
      <c r="J1334" s="293">
        <v>5.7349295251950005</v>
      </c>
      <c r="K1334" s="275">
        <f t="shared" si="213"/>
        <v>5.7349295251950005</v>
      </c>
      <c r="L1334" s="275">
        <f t="shared" si="214"/>
        <v>5.7349295251950005</v>
      </c>
      <c r="N1334" s="334">
        <v>5.5143553126875</v>
      </c>
      <c r="O1334" s="332">
        <f t="shared" si="208"/>
        <v>5.7349295251950005</v>
      </c>
      <c r="P1334" s="360"/>
      <c r="Q1334" s="360"/>
    </row>
    <row r="1335" spans="2:18" s="8" customFormat="1" ht="16.2" customHeight="1">
      <c r="B1335" s="289">
        <v>913170240</v>
      </c>
      <c r="C1335" s="307" t="s">
        <v>101</v>
      </c>
      <c r="D1335" s="294" t="s">
        <v>92</v>
      </c>
      <c r="E1335" s="294" t="s">
        <v>2506</v>
      </c>
      <c r="F1335" s="295">
        <v>10</v>
      </c>
      <c r="G1335" s="296" t="s">
        <v>7</v>
      </c>
      <c r="H1335" s="293">
        <v>5.8</v>
      </c>
      <c r="I1335" s="293">
        <f t="shared" si="217"/>
        <v>2.3778763228684388</v>
      </c>
      <c r="J1335" s="293">
        <v>13.791682672636945</v>
      </c>
      <c r="K1335" s="275">
        <f t="shared" si="213"/>
        <v>13.791682672636945</v>
      </c>
      <c r="L1335" s="275">
        <f t="shared" si="214"/>
        <v>13.791682672636945</v>
      </c>
      <c r="N1335" s="334">
        <v>13.261233339073986</v>
      </c>
      <c r="O1335" s="332">
        <f t="shared" si="208"/>
        <v>13.791682672636945</v>
      </c>
      <c r="P1335" s="360"/>
      <c r="Q1335" s="360"/>
    </row>
    <row r="1336" spans="2:18" s="8" customFormat="1" ht="16.2" customHeight="1">
      <c r="B1336" s="289">
        <v>913170180</v>
      </c>
      <c r="C1336" s="307" t="s">
        <v>101</v>
      </c>
      <c r="D1336" s="294" t="s">
        <v>92</v>
      </c>
      <c r="E1336" s="294" t="s">
        <v>287</v>
      </c>
      <c r="F1336" s="295">
        <v>10</v>
      </c>
      <c r="G1336" s="296" t="s">
        <v>7</v>
      </c>
      <c r="H1336" s="293">
        <v>5.8</v>
      </c>
      <c r="I1336" s="293">
        <f t="shared" si="217"/>
        <v>1.822932037149553</v>
      </c>
      <c r="J1336" s="293">
        <v>10.573005815467408</v>
      </c>
      <c r="K1336" s="275">
        <f t="shared" si="213"/>
        <v>10.573005815467408</v>
      </c>
      <c r="L1336" s="275">
        <f t="shared" si="214"/>
        <v>10.573005815467408</v>
      </c>
      <c r="N1336" s="334">
        <v>9.143916670624975</v>
      </c>
      <c r="O1336" s="332">
        <f t="shared" si="208"/>
        <v>9.5096733374499749</v>
      </c>
      <c r="P1336" s="360"/>
      <c r="Q1336" s="360"/>
      <c r="R1336" s="353"/>
    </row>
    <row r="1337" spans="2:18" s="8" customFormat="1" ht="16.2" customHeight="1">
      <c r="B1337" s="295">
        <v>913170410</v>
      </c>
      <c r="C1337" s="307" t="s">
        <v>101</v>
      </c>
      <c r="D1337" s="294" t="s">
        <v>92</v>
      </c>
      <c r="E1337" s="294" t="s">
        <v>2540</v>
      </c>
      <c r="F1337" s="295">
        <v>10</v>
      </c>
      <c r="G1337" s="296" t="s">
        <v>7</v>
      </c>
      <c r="H1337" s="293">
        <v>5.8</v>
      </c>
      <c r="I1337" s="293">
        <f t="shared" si="217"/>
        <v>1.1218268121639285</v>
      </c>
      <c r="J1337" s="293">
        <v>6.5065955105507856</v>
      </c>
      <c r="K1337" s="275">
        <f t="shared" si="213"/>
        <v>6.5065955105507856</v>
      </c>
      <c r="L1337" s="275">
        <f t="shared" si="214"/>
        <v>6.5065955105507856</v>
      </c>
      <c r="N1337" s="334">
        <v>6.2563418370680628</v>
      </c>
      <c r="O1337" s="332">
        <f t="shared" si="208"/>
        <v>6.5065955105507856</v>
      </c>
      <c r="P1337" s="360"/>
      <c r="Q1337" s="360"/>
    </row>
    <row r="1338" spans="2:18" s="8" customFormat="1" ht="16.2" customHeight="1">
      <c r="B1338" s="295">
        <v>913170520</v>
      </c>
      <c r="C1338" s="307" t="s">
        <v>101</v>
      </c>
      <c r="D1338" s="294" t="s">
        <v>92</v>
      </c>
      <c r="E1338" s="294" t="s">
        <v>2767</v>
      </c>
      <c r="F1338" s="295">
        <v>10</v>
      </c>
      <c r="G1338" s="296" t="s">
        <v>7</v>
      </c>
      <c r="H1338" s="293">
        <v>5.8</v>
      </c>
      <c r="I1338" s="293">
        <f t="shared" si="217"/>
        <v>1.0632195763076486</v>
      </c>
      <c r="J1338" s="293">
        <v>6.1666735425843617</v>
      </c>
      <c r="K1338" s="275">
        <f t="shared" si="213"/>
        <v>6.1666735425843617</v>
      </c>
      <c r="L1338" s="275">
        <f t="shared" si="214"/>
        <v>6.1666735425843617</v>
      </c>
      <c r="N1338" s="334">
        <v>5.9294937909465011</v>
      </c>
      <c r="O1338" s="332">
        <f t="shared" si="208"/>
        <v>6.1666735425843617</v>
      </c>
      <c r="P1338" s="360"/>
      <c r="Q1338" s="360"/>
    </row>
    <row r="1339" spans="2:18" s="8" customFormat="1" ht="16.2" customHeight="1">
      <c r="B1339" s="300">
        <v>913170050</v>
      </c>
      <c r="C1339" s="307" t="s">
        <v>101</v>
      </c>
      <c r="D1339" s="294" t="s">
        <v>92</v>
      </c>
      <c r="E1339" s="294" t="s">
        <v>2994</v>
      </c>
      <c r="F1339" s="295">
        <v>10</v>
      </c>
      <c r="G1339" s="296" t="s">
        <v>7</v>
      </c>
      <c r="H1339" s="293">
        <v>5.8</v>
      </c>
      <c r="I1339" s="293">
        <f t="shared" si="217"/>
        <v>1.0505793103448278</v>
      </c>
      <c r="J1339" s="293">
        <v>6.0933600000000006</v>
      </c>
      <c r="K1339" s="275">
        <f t="shared" si="213"/>
        <v>6.0933600000000006</v>
      </c>
      <c r="L1339" s="275">
        <f t="shared" si="214"/>
        <v>6.0933600000000006</v>
      </c>
      <c r="N1339" s="334">
        <v>5.859</v>
      </c>
      <c r="O1339" s="332">
        <f t="shared" si="208"/>
        <v>6.0933600000000006</v>
      </c>
      <c r="P1339" s="360"/>
      <c r="Q1339" s="360"/>
    </row>
    <row r="1340" spans="2:18" s="8" customFormat="1" ht="16.2" customHeight="1">
      <c r="B1340" s="295">
        <v>913181000</v>
      </c>
      <c r="C1340" s="307" t="s">
        <v>102</v>
      </c>
      <c r="D1340" s="294" t="s">
        <v>4</v>
      </c>
      <c r="E1340" s="294" t="s">
        <v>4</v>
      </c>
      <c r="F1340" s="295">
        <v>10</v>
      </c>
      <c r="G1340" s="296" t="s">
        <v>7</v>
      </c>
      <c r="H1340" s="293">
        <v>5.8</v>
      </c>
      <c r="I1340" s="293">
        <f t="shared" si="217"/>
        <v>1.0808528740311087</v>
      </c>
      <c r="J1340" s="293">
        <v>6.2689466693804308</v>
      </c>
      <c r="K1340" s="275">
        <f t="shared" si="213"/>
        <v>6.2689466693804308</v>
      </c>
      <c r="L1340" s="275">
        <f t="shared" si="214"/>
        <v>6.2689466693804308</v>
      </c>
      <c r="N1340" s="334">
        <v>6.0278333359427219</v>
      </c>
      <c r="O1340" s="332">
        <f t="shared" si="208"/>
        <v>6.2689466693804308</v>
      </c>
      <c r="P1340" s="360"/>
      <c r="Q1340" s="360"/>
    </row>
    <row r="1341" spans="2:18" s="8" customFormat="1" ht="16.2" customHeight="1">
      <c r="B1341" s="295">
        <v>913182000</v>
      </c>
      <c r="C1341" s="307" t="s">
        <v>102</v>
      </c>
      <c r="D1341" s="294" t="s">
        <v>1</v>
      </c>
      <c r="E1341" s="294" t="s">
        <v>1</v>
      </c>
      <c r="F1341" s="295">
        <v>10</v>
      </c>
      <c r="G1341" s="296" t="s">
        <v>7</v>
      </c>
      <c r="H1341" s="293">
        <v>5.8</v>
      </c>
      <c r="I1341" s="293">
        <f t="shared" si="217"/>
        <v>1.4197643684306938</v>
      </c>
      <c r="J1341" s="293">
        <v>8.2346333368980229</v>
      </c>
      <c r="K1341" s="275">
        <f t="shared" si="213"/>
        <v>8.2346333368980229</v>
      </c>
      <c r="L1341" s="275">
        <f t="shared" si="214"/>
        <v>8.2346333368980229</v>
      </c>
      <c r="N1341" s="334">
        <v>7.917916670094252</v>
      </c>
      <c r="O1341" s="332">
        <f t="shared" si="208"/>
        <v>8.2346333368980229</v>
      </c>
      <c r="P1341" s="360"/>
      <c r="Q1341" s="360"/>
    </row>
    <row r="1342" spans="2:18" s="8" customFormat="1" ht="16.2" customHeight="1">
      <c r="B1342" s="295">
        <v>913180010</v>
      </c>
      <c r="C1342" s="307" t="s">
        <v>102</v>
      </c>
      <c r="D1342" s="294" t="s">
        <v>92</v>
      </c>
      <c r="E1342" s="294" t="s">
        <v>2</v>
      </c>
      <c r="F1342" s="295">
        <v>10</v>
      </c>
      <c r="G1342" s="296" t="s">
        <v>7</v>
      </c>
      <c r="H1342" s="293">
        <v>5.8</v>
      </c>
      <c r="I1342" s="293">
        <f t="shared" si="217"/>
        <v>2.1342264377054945</v>
      </c>
      <c r="J1342" s="293">
        <v>12.378513338691867</v>
      </c>
      <c r="K1342" s="275">
        <f t="shared" si="213"/>
        <v>12.378513338691867</v>
      </c>
      <c r="L1342" s="275">
        <f t="shared" si="214"/>
        <v>12.378513338691867</v>
      </c>
      <c r="N1342" s="334">
        <v>11.902416671819102</v>
      </c>
      <c r="O1342" s="332">
        <f t="shared" si="208"/>
        <v>12.378513338691867</v>
      </c>
      <c r="P1342" s="360"/>
      <c r="Q1342" s="360"/>
    </row>
    <row r="1343" spans="2:18" s="8" customFormat="1" ht="16.2" customHeight="1">
      <c r="B1343" s="295">
        <v>913180280</v>
      </c>
      <c r="C1343" s="307" t="s">
        <v>102</v>
      </c>
      <c r="D1343" s="294" t="s">
        <v>92</v>
      </c>
      <c r="E1343" s="294" t="s">
        <v>244</v>
      </c>
      <c r="F1343" s="295">
        <v>10</v>
      </c>
      <c r="G1343" s="296" t="s">
        <v>7</v>
      </c>
      <c r="H1343" s="293">
        <v>5.8</v>
      </c>
      <c r="I1343" s="293">
        <f t="shared" si="217"/>
        <v>2.4181793113916337</v>
      </c>
      <c r="J1343" s="293">
        <v>14.025440006071475</v>
      </c>
      <c r="K1343" s="275">
        <f t="shared" si="213"/>
        <v>14.025440006071475</v>
      </c>
      <c r="L1343" s="275">
        <f t="shared" si="214"/>
        <v>14.025440006071475</v>
      </c>
      <c r="N1343" s="334">
        <v>13.486000005837957</v>
      </c>
      <c r="O1343" s="332">
        <f t="shared" si="208"/>
        <v>14.025440006071475</v>
      </c>
      <c r="P1343" s="360"/>
      <c r="Q1343" s="360"/>
    </row>
    <row r="1344" spans="2:18" s="8" customFormat="1" ht="16.2" customHeight="1">
      <c r="B1344" s="343">
        <v>913180070</v>
      </c>
      <c r="C1344" s="344" t="s">
        <v>102</v>
      </c>
      <c r="D1344" s="343" t="s">
        <v>92</v>
      </c>
      <c r="E1344" s="342" t="s">
        <v>2539</v>
      </c>
      <c r="F1344" s="341">
        <v>10</v>
      </c>
      <c r="G1344" s="340" t="s">
        <v>7</v>
      </c>
      <c r="H1344" s="339">
        <v>5.8</v>
      </c>
      <c r="I1344" s="293">
        <f t="shared" si="217"/>
        <v>21.448389597406837</v>
      </c>
      <c r="J1344" s="355">
        <v>124.40065966495966</v>
      </c>
      <c r="K1344" s="275">
        <f t="shared" ref="K1344" si="220">J1344</f>
        <v>124.40065966495966</v>
      </c>
      <c r="L1344" s="275">
        <f t="shared" ref="L1344" si="221">+J1344-K1344*$B$2</f>
        <v>124.40065966495966</v>
      </c>
      <c r="N1344" s="334"/>
      <c r="O1344" s="332"/>
      <c r="P1344" s="360"/>
      <c r="Q1344" s="360"/>
    </row>
    <row r="1345" spans="2:18" s="8" customFormat="1" ht="16.2" customHeight="1">
      <c r="B1345" s="295">
        <v>913180090</v>
      </c>
      <c r="C1345" s="307" t="s">
        <v>102</v>
      </c>
      <c r="D1345" s="294" t="s">
        <v>92</v>
      </c>
      <c r="E1345" s="294" t="s">
        <v>10</v>
      </c>
      <c r="F1345" s="295">
        <v>10</v>
      </c>
      <c r="G1345" s="296" t="s">
        <v>7</v>
      </c>
      <c r="H1345" s="293">
        <v>5.8</v>
      </c>
      <c r="I1345" s="293">
        <f t="shared" si="217"/>
        <v>2.2899425297269249</v>
      </c>
      <c r="J1345" s="293">
        <v>13.281666672416163</v>
      </c>
      <c r="K1345" s="275">
        <f t="shared" si="213"/>
        <v>13.281666672416163</v>
      </c>
      <c r="L1345" s="275">
        <f t="shared" si="214"/>
        <v>13.281666672416163</v>
      </c>
      <c r="N1345" s="334">
        <v>12.770833338861696</v>
      </c>
      <c r="O1345" s="332">
        <f t="shared" si="208"/>
        <v>13.281666672416163</v>
      </c>
      <c r="P1345" s="360"/>
      <c r="Q1345" s="360"/>
    </row>
    <row r="1346" spans="2:18" s="8" customFormat="1" ht="16.2" customHeight="1">
      <c r="B1346" s="289">
        <v>913180100</v>
      </c>
      <c r="C1346" s="307" t="s">
        <v>102</v>
      </c>
      <c r="D1346" s="294" t="s">
        <v>92</v>
      </c>
      <c r="E1346" s="294" t="s">
        <v>14</v>
      </c>
      <c r="F1346" s="295">
        <v>10</v>
      </c>
      <c r="G1346" s="296" t="s">
        <v>7</v>
      </c>
      <c r="H1346" s="293">
        <v>5.8</v>
      </c>
      <c r="I1346" s="293">
        <f t="shared" si="217"/>
        <v>2.1342264377054945</v>
      </c>
      <c r="J1346" s="293">
        <v>12.378513338691867</v>
      </c>
      <c r="K1346" s="275">
        <f t="shared" si="213"/>
        <v>12.378513338691867</v>
      </c>
      <c r="L1346" s="275">
        <f t="shared" si="214"/>
        <v>12.378513338691867</v>
      </c>
      <c r="N1346" s="334">
        <v>11.902416671819102</v>
      </c>
      <c r="O1346" s="332">
        <f t="shared" ref="O1346:O1408" si="222">N1346*1.04</f>
        <v>12.378513338691867</v>
      </c>
      <c r="P1346" s="360"/>
      <c r="Q1346" s="360"/>
    </row>
    <row r="1347" spans="2:18" s="8" customFormat="1" ht="16.2" customHeight="1">
      <c r="B1347" s="289">
        <v>913180110</v>
      </c>
      <c r="C1347" s="307" t="s">
        <v>102</v>
      </c>
      <c r="D1347" s="294" t="s">
        <v>92</v>
      </c>
      <c r="E1347" s="294" t="s">
        <v>13</v>
      </c>
      <c r="F1347" s="295">
        <v>10</v>
      </c>
      <c r="G1347" s="296" t="s">
        <v>7</v>
      </c>
      <c r="H1347" s="293">
        <v>5.8</v>
      </c>
      <c r="I1347" s="293">
        <f t="shared" si="217"/>
        <v>2.1342264377054945</v>
      </c>
      <c r="J1347" s="293">
        <v>12.378513338691867</v>
      </c>
      <c r="K1347" s="275">
        <f t="shared" si="213"/>
        <v>12.378513338691867</v>
      </c>
      <c r="L1347" s="275">
        <f t="shared" si="214"/>
        <v>12.378513338691867</v>
      </c>
      <c r="N1347" s="334">
        <v>11.902416671819102</v>
      </c>
      <c r="O1347" s="332">
        <f t="shared" si="222"/>
        <v>12.378513338691867</v>
      </c>
      <c r="P1347" s="360"/>
      <c r="Q1347" s="360"/>
    </row>
    <row r="1348" spans="2:18" s="8" customFormat="1" ht="16.2" customHeight="1">
      <c r="B1348" s="289">
        <v>913180140</v>
      </c>
      <c r="C1348" s="307" t="s">
        <v>102</v>
      </c>
      <c r="D1348" s="294" t="s">
        <v>92</v>
      </c>
      <c r="E1348" s="294" t="s">
        <v>0</v>
      </c>
      <c r="F1348" s="295">
        <v>10</v>
      </c>
      <c r="G1348" s="296" t="s">
        <v>7</v>
      </c>
      <c r="H1348" s="293">
        <v>5.8</v>
      </c>
      <c r="I1348" s="293">
        <f t="shared" si="217"/>
        <v>2.3998597711538179</v>
      </c>
      <c r="J1348" s="293">
        <v>13.919186672692144</v>
      </c>
      <c r="K1348" s="275">
        <f t="shared" si="213"/>
        <v>13.919186672692144</v>
      </c>
      <c r="L1348" s="275">
        <f t="shared" si="214"/>
        <v>13.919186672692144</v>
      </c>
      <c r="N1348" s="334">
        <v>13.38383333912706</v>
      </c>
      <c r="O1348" s="332">
        <f t="shared" si="222"/>
        <v>13.919186672692144</v>
      </c>
      <c r="P1348" s="360"/>
      <c r="Q1348" s="360"/>
    </row>
    <row r="1349" spans="2:18" s="8" customFormat="1" ht="16.2" customHeight="1">
      <c r="B1349" s="289">
        <v>913180270</v>
      </c>
      <c r="C1349" s="307" t="s">
        <v>102</v>
      </c>
      <c r="D1349" s="294" t="s">
        <v>92</v>
      </c>
      <c r="E1349" s="294" t="s">
        <v>83</v>
      </c>
      <c r="F1349" s="295">
        <v>10</v>
      </c>
      <c r="G1349" s="296" t="s">
        <v>7</v>
      </c>
      <c r="H1349" s="293">
        <v>5.8</v>
      </c>
      <c r="I1349" s="293">
        <f t="shared" si="217"/>
        <v>2.2899425297269249</v>
      </c>
      <c r="J1349" s="293">
        <v>13.281666672416163</v>
      </c>
      <c r="K1349" s="275">
        <f t="shared" si="213"/>
        <v>13.281666672416163</v>
      </c>
      <c r="L1349" s="275">
        <f t="shared" si="214"/>
        <v>13.281666672416163</v>
      </c>
      <c r="N1349" s="334">
        <v>12.770833338861696</v>
      </c>
      <c r="O1349" s="332">
        <f t="shared" si="222"/>
        <v>13.281666672416163</v>
      </c>
      <c r="P1349" s="360"/>
      <c r="Q1349" s="360"/>
    </row>
    <row r="1350" spans="2:18" s="8" customFormat="1" ht="16.2" customHeight="1">
      <c r="B1350" s="289">
        <v>913180370</v>
      </c>
      <c r="C1350" s="307" t="s">
        <v>2737</v>
      </c>
      <c r="D1350" s="294" t="s">
        <v>92</v>
      </c>
      <c r="E1350" s="294" t="s">
        <v>361</v>
      </c>
      <c r="F1350" s="295">
        <v>10</v>
      </c>
      <c r="G1350" s="296" t="s">
        <v>7</v>
      </c>
      <c r="H1350" s="293">
        <v>5.8</v>
      </c>
      <c r="I1350" s="293">
        <f t="shared" si="217"/>
        <v>1.3224092283682358</v>
      </c>
      <c r="J1350" s="293">
        <v>7.6699735245357674</v>
      </c>
      <c r="K1350" s="275">
        <f t="shared" si="213"/>
        <v>7.6699735245357674</v>
      </c>
      <c r="L1350" s="275">
        <f t="shared" si="214"/>
        <v>7.6699735245357674</v>
      </c>
      <c r="N1350" s="334">
        <v>7.3749745428228533</v>
      </c>
      <c r="O1350" s="332">
        <f t="shared" si="222"/>
        <v>7.6699735245357674</v>
      </c>
      <c r="P1350" s="360"/>
      <c r="Q1350" s="360"/>
    </row>
    <row r="1351" spans="2:18" s="8" customFormat="1" ht="16.2" customHeight="1">
      <c r="B1351" s="289">
        <v>913180360</v>
      </c>
      <c r="C1351" s="307" t="s">
        <v>102</v>
      </c>
      <c r="D1351" s="294" t="s">
        <v>92</v>
      </c>
      <c r="E1351" s="294" t="s">
        <v>2574</v>
      </c>
      <c r="F1351" s="295">
        <v>10</v>
      </c>
      <c r="G1351" s="296" t="s">
        <v>7</v>
      </c>
      <c r="H1351" s="293">
        <v>5.8</v>
      </c>
      <c r="I1351" s="293">
        <f t="shared" si="217"/>
        <v>1.1462125568079005</v>
      </c>
      <c r="J1351" s="293">
        <v>6.6480328294858229</v>
      </c>
      <c r="K1351" s="275">
        <f t="shared" si="213"/>
        <v>6.6480328294858229</v>
      </c>
      <c r="L1351" s="275">
        <f t="shared" si="214"/>
        <v>6.6480328294858229</v>
      </c>
      <c r="N1351" s="334">
        <v>6.3923392591209831</v>
      </c>
      <c r="O1351" s="332">
        <f t="shared" si="222"/>
        <v>6.6480328294858229</v>
      </c>
      <c r="P1351" s="360"/>
      <c r="Q1351" s="360"/>
    </row>
    <row r="1352" spans="2:18" s="8" customFormat="1" ht="16.2" customHeight="1">
      <c r="B1352" s="289">
        <v>913180390</v>
      </c>
      <c r="C1352" s="307" t="s">
        <v>102</v>
      </c>
      <c r="D1352" s="294" t="s">
        <v>92</v>
      </c>
      <c r="E1352" s="294" t="s">
        <v>2503</v>
      </c>
      <c r="F1352" s="295">
        <v>10</v>
      </c>
      <c r="G1352" s="296" t="s">
        <v>7</v>
      </c>
      <c r="H1352" s="293">
        <v>5.8</v>
      </c>
      <c r="I1352" s="293">
        <f t="shared" si="217"/>
        <v>1.3224092283682358</v>
      </c>
      <c r="J1352" s="293">
        <v>7.6699735245357674</v>
      </c>
      <c r="K1352" s="275">
        <f t="shared" si="213"/>
        <v>7.6699735245357674</v>
      </c>
      <c r="L1352" s="275">
        <f t="shared" si="214"/>
        <v>7.6699735245357674</v>
      </c>
      <c r="N1352" s="334">
        <v>7.3749745428228533</v>
      </c>
      <c r="O1352" s="332">
        <f t="shared" si="222"/>
        <v>7.6699735245357674</v>
      </c>
      <c r="P1352" s="360"/>
      <c r="Q1352" s="360"/>
    </row>
    <row r="1353" spans="2:18" s="8" customFormat="1" ht="16.2" customHeight="1">
      <c r="B1353" s="289">
        <v>913180240</v>
      </c>
      <c r="C1353" s="307" t="s">
        <v>102</v>
      </c>
      <c r="D1353" s="294" t="s">
        <v>92</v>
      </c>
      <c r="E1353" s="294" t="s">
        <v>2506</v>
      </c>
      <c r="F1353" s="295">
        <v>10</v>
      </c>
      <c r="G1353" s="296" t="s">
        <v>7</v>
      </c>
      <c r="H1353" s="293">
        <v>5.8</v>
      </c>
      <c r="I1353" s="293">
        <f t="shared" si="217"/>
        <v>2.8917394265391616</v>
      </c>
      <c r="J1353" s="293">
        <v>16.772088673927136</v>
      </c>
      <c r="K1353" s="275">
        <f t="shared" si="213"/>
        <v>16.772088673927136</v>
      </c>
      <c r="L1353" s="275">
        <f t="shared" si="214"/>
        <v>16.772088673927136</v>
      </c>
      <c r="N1353" s="334">
        <v>16.127008340314553</v>
      </c>
      <c r="O1353" s="332">
        <f t="shared" si="222"/>
        <v>16.772088673927136</v>
      </c>
      <c r="P1353" s="360"/>
      <c r="Q1353" s="360"/>
    </row>
    <row r="1354" spans="2:18" s="8" customFormat="1" ht="16.2" customHeight="1">
      <c r="B1354" s="289">
        <v>913180180</v>
      </c>
      <c r="C1354" s="307" t="s">
        <v>102</v>
      </c>
      <c r="D1354" s="294" t="s">
        <v>92</v>
      </c>
      <c r="E1354" s="294" t="s">
        <v>287</v>
      </c>
      <c r="F1354" s="295">
        <v>10</v>
      </c>
      <c r="G1354" s="296" t="s">
        <v>7</v>
      </c>
      <c r="H1354" s="293">
        <v>5.8</v>
      </c>
      <c r="I1354" s="293">
        <f t="shared" ref="I1354:I1385" si="223">J1354/H1354</f>
        <v>2.1780347132223317</v>
      </c>
      <c r="J1354" s="293">
        <v>12.632601336689524</v>
      </c>
      <c r="K1354" s="275">
        <f t="shared" si="213"/>
        <v>12.632601336689524</v>
      </c>
      <c r="L1354" s="275">
        <f t="shared" si="214"/>
        <v>12.632601336689524</v>
      </c>
      <c r="N1354" s="334">
        <v>11.902416671819102</v>
      </c>
      <c r="O1354" s="332">
        <f t="shared" si="222"/>
        <v>12.378513338691867</v>
      </c>
      <c r="P1354" s="360"/>
      <c r="Q1354" s="360"/>
      <c r="R1354" s="353"/>
    </row>
    <row r="1355" spans="2:18" s="8" customFormat="1" ht="16.2" customHeight="1">
      <c r="B1355" s="289">
        <v>913180410</v>
      </c>
      <c r="C1355" s="307" t="s">
        <v>102</v>
      </c>
      <c r="D1355" s="294" t="s">
        <v>92</v>
      </c>
      <c r="E1355" s="294" t="s">
        <v>2540</v>
      </c>
      <c r="F1355" s="295">
        <v>10</v>
      </c>
      <c r="G1355" s="296" t="s">
        <v>7</v>
      </c>
      <c r="H1355" s="293">
        <v>5.8</v>
      </c>
      <c r="I1355" s="293">
        <f t="shared" si="223"/>
        <v>1.3852504063352948</v>
      </c>
      <c r="J1355" s="293">
        <v>8.0344523567447101</v>
      </c>
      <c r="K1355" s="275">
        <f t="shared" si="213"/>
        <v>8.0344523567447101</v>
      </c>
      <c r="L1355" s="275">
        <f t="shared" si="214"/>
        <v>8.0344523567447101</v>
      </c>
      <c r="N1355" s="334">
        <v>7.7254349584083748</v>
      </c>
      <c r="O1355" s="332">
        <f t="shared" si="222"/>
        <v>8.0344523567447101</v>
      </c>
      <c r="P1355" s="360"/>
      <c r="Q1355" s="360"/>
    </row>
    <row r="1356" spans="2:18" s="8" customFormat="1" ht="16.2" customHeight="1">
      <c r="B1356" s="289">
        <v>913180520</v>
      </c>
      <c r="C1356" s="307" t="s">
        <v>102</v>
      </c>
      <c r="D1356" s="294" t="s">
        <v>92</v>
      </c>
      <c r="E1356" s="294" t="s">
        <v>2767</v>
      </c>
      <c r="F1356" s="295">
        <v>10</v>
      </c>
      <c r="G1356" s="296" t="s">
        <v>7</v>
      </c>
      <c r="H1356" s="293">
        <v>5.8</v>
      </c>
      <c r="I1356" s="293">
        <f t="shared" si="223"/>
        <v>1.4673374238569601</v>
      </c>
      <c r="J1356" s="293">
        <v>8.5105570583703685</v>
      </c>
      <c r="K1356" s="275">
        <f t="shared" si="213"/>
        <v>8.5105570583703685</v>
      </c>
      <c r="L1356" s="275">
        <f t="shared" si="214"/>
        <v>8.5105570583703685</v>
      </c>
      <c r="N1356" s="334">
        <v>8.1832279407407391</v>
      </c>
      <c r="O1356" s="332">
        <f t="shared" si="222"/>
        <v>8.5105570583703685</v>
      </c>
      <c r="P1356" s="360"/>
      <c r="Q1356" s="360"/>
    </row>
    <row r="1357" spans="2:18" s="8" customFormat="1" ht="16.2" customHeight="1">
      <c r="B1357" s="297">
        <v>913180050</v>
      </c>
      <c r="C1357" s="307" t="s">
        <v>102</v>
      </c>
      <c r="D1357" s="294" t="s">
        <v>92</v>
      </c>
      <c r="E1357" s="294" t="s">
        <v>2994</v>
      </c>
      <c r="F1357" s="295">
        <v>10</v>
      </c>
      <c r="G1357" s="296" t="s">
        <v>7</v>
      </c>
      <c r="H1357" s="293">
        <v>5.8</v>
      </c>
      <c r="I1357" s="293">
        <f t="shared" si="223"/>
        <v>1.3085172413793105</v>
      </c>
      <c r="J1357" s="293">
        <v>7.5894000000000004</v>
      </c>
      <c r="K1357" s="275">
        <f t="shared" si="213"/>
        <v>7.5894000000000004</v>
      </c>
      <c r="L1357" s="275">
        <f t="shared" si="214"/>
        <v>7.5894000000000004</v>
      </c>
      <c r="N1357" s="334">
        <v>7.2975000000000003</v>
      </c>
      <c r="O1357" s="332">
        <f t="shared" si="222"/>
        <v>7.5894000000000004</v>
      </c>
      <c r="P1357" s="360"/>
      <c r="Q1357" s="360"/>
    </row>
    <row r="1358" spans="2:18" s="8" customFormat="1" ht="16.2" customHeight="1">
      <c r="B1358" s="289">
        <v>913230410</v>
      </c>
      <c r="C1358" s="307" t="s">
        <v>362</v>
      </c>
      <c r="D1358" s="294" t="s">
        <v>92</v>
      </c>
      <c r="E1358" s="294" t="s">
        <v>2540</v>
      </c>
      <c r="F1358" s="295">
        <v>5</v>
      </c>
      <c r="G1358" s="296" t="s">
        <v>7</v>
      </c>
      <c r="H1358" s="293">
        <v>5.8</v>
      </c>
      <c r="I1358" s="293">
        <f t="shared" si="223"/>
        <v>7.5097666048204816</v>
      </c>
      <c r="J1358" s="293">
        <v>43.556646307958793</v>
      </c>
      <c r="K1358" s="275">
        <f t="shared" si="213"/>
        <v>43.556646307958793</v>
      </c>
      <c r="L1358" s="275">
        <f t="shared" si="214"/>
        <v>43.556646307958793</v>
      </c>
      <c r="N1358" s="334">
        <v>41.881390680729609</v>
      </c>
      <c r="O1358" s="332">
        <f t="shared" si="222"/>
        <v>43.556646307958793</v>
      </c>
      <c r="P1358" s="360"/>
      <c r="Q1358" s="360"/>
    </row>
    <row r="1359" spans="2:18" s="8" customFormat="1" ht="16.2" customHeight="1">
      <c r="B1359" s="289">
        <v>913231000</v>
      </c>
      <c r="C1359" s="307" t="s">
        <v>362</v>
      </c>
      <c r="D1359" s="294" t="s">
        <v>4</v>
      </c>
      <c r="E1359" s="294" t="s">
        <v>4</v>
      </c>
      <c r="F1359" s="295">
        <v>5</v>
      </c>
      <c r="G1359" s="296" t="s">
        <v>7</v>
      </c>
      <c r="H1359" s="293">
        <v>5.8</v>
      </c>
      <c r="I1359" s="293">
        <f t="shared" si="223"/>
        <v>5.4028350026155643</v>
      </c>
      <c r="J1359" s="293">
        <v>31.336443015170271</v>
      </c>
      <c r="K1359" s="275">
        <f t="shared" si="213"/>
        <v>31.336443015170271</v>
      </c>
      <c r="L1359" s="275">
        <f t="shared" si="214"/>
        <v>31.336443015170271</v>
      </c>
      <c r="N1359" s="334">
        <v>30.131195206894489</v>
      </c>
      <c r="O1359" s="332">
        <f t="shared" si="222"/>
        <v>31.336443015170271</v>
      </c>
      <c r="P1359" s="360"/>
      <c r="Q1359" s="360"/>
    </row>
    <row r="1360" spans="2:18" s="8" customFormat="1" ht="16.2" customHeight="1">
      <c r="B1360" s="289">
        <v>913232000</v>
      </c>
      <c r="C1360" s="307" t="s">
        <v>362</v>
      </c>
      <c r="D1360" s="294" t="s">
        <v>1</v>
      </c>
      <c r="E1360" s="294" t="s">
        <v>1</v>
      </c>
      <c r="F1360" s="295">
        <v>5</v>
      </c>
      <c r="G1360" s="296" t="s">
        <v>7</v>
      </c>
      <c r="H1360" s="293">
        <v>5.8</v>
      </c>
      <c r="I1360" s="293">
        <f t="shared" si="223"/>
        <v>7.1819061177457675</v>
      </c>
      <c r="J1360" s="293">
        <v>41.655055482925448</v>
      </c>
      <c r="K1360" s="275">
        <f t="shared" si="213"/>
        <v>41.655055482925448</v>
      </c>
      <c r="L1360" s="275">
        <f t="shared" si="214"/>
        <v>41.655055482925448</v>
      </c>
      <c r="N1360" s="334">
        <v>40.052937964351393</v>
      </c>
      <c r="O1360" s="332">
        <f t="shared" si="222"/>
        <v>41.655055482925448</v>
      </c>
      <c r="P1360" s="360"/>
      <c r="Q1360" s="360"/>
    </row>
    <row r="1361" spans="2:18" s="8" customFormat="1" ht="16.2" customHeight="1">
      <c r="B1361" s="289">
        <v>913230010</v>
      </c>
      <c r="C1361" s="307" t="s">
        <v>362</v>
      </c>
      <c r="D1361" s="294" t="s">
        <v>92</v>
      </c>
      <c r="E1361" s="294" t="s">
        <v>2</v>
      </c>
      <c r="F1361" s="295">
        <v>5</v>
      </c>
      <c r="G1361" s="296" t="s">
        <v>7</v>
      </c>
      <c r="H1361" s="293">
        <v>5.8</v>
      </c>
      <c r="I1361" s="293">
        <f t="shared" si="223"/>
        <v>9.0421900615974256</v>
      </c>
      <c r="J1361" s="293">
        <v>52.444702357265065</v>
      </c>
      <c r="K1361" s="275">
        <f t="shared" si="213"/>
        <v>52.444702357265065</v>
      </c>
      <c r="L1361" s="275">
        <f t="shared" si="214"/>
        <v>52.444702357265065</v>
      </c>
      <c r="N1361" s="334">
        <v>50.427598420447175</v>
      </c>
      <c r="O1361" s="332">
        <f t="shared" si="222"/>
        <v>52.444702357265065</v>
      </c>
      <c r="P1361" s="360"/>
      <c r="Q1361" s="360"/>
    </row>
    <row r="1362" spans="2:18" s="8" customFormat="1" ht="16.2" customHeight="1">
      <c r="B1362" s="289">
        <v>913230280</v>
      </c>
      <c r="C1362" s="307" t="s">
        <v>362</v>
      </c>
      <c r="D1362" s="294" t="s">
        <v>92</v>
      </c>
      <c r="E1362" s="294" t="s">
        <v>244</v>
      </c>
      <c r="F1362" s="295">
        <v>5</v>
      </c>
      <c r="G1362" s="296" t="s">
        <v>7</v>
      </c>
      <c r="H1362" s="293">
        <v>5.8</v>
      </c>
      <c r="I1362" s="293">
        <f t="shared" si="223"/>
        <v>10.700358064272294</v>
      </c>
      <c r="J1362" s="293">
        <v>62.062076772779299</v>
      </c>
      <c r="K1362" s="275">
        <f t="shared" si="213"/>
        <v>62.062076772779299</v>
      </c>
      <c r="L1362" s="275">
        <f t="shared" si="214"/>
        <v>62.062076772779299</v>
      </c>
      <c r="N1362" s="334">
        <v>59.675073819980092</v>
      </c>
      <c r="O1362" s="332">
        <f t="shared" si="222"/>
        <v>62.062076772779299</v>
      </c>
      <c r="P1362" s="360"/>
      <c r="Q1362" s="360"/>
    </row>
    <row r="1363" spans="2:18" s="8" customFormat="1" ht="16.2" customHeight="1">
      <c r="B1363" s="343">
        <v>913230070</v>
      </c>
      <c r="C1363" s="344" t="s">
        <v>362</v>
      </c>
      <c r="D1363" s="343" t="s">
        <v>92</v>
      </c>
      <c r="E1363" s="342" t="s">
        <v>2539</v>
      </c>
      <c r="F1363" s="341">
        <v>5</v>
      </c>
      <c r="G1363" s="340" t="s">
        <v>7</v>
      </c>
      <c r="H1363" s="339">
        <v>5.8</v>
      </c>
      <c r="I1363" s="293">
        <f t="shared" si="223"/>
        <v>8.4475605266544775</v>
      </c>
      <c r="J1363" s="355">
        <v>48.995851054595967</v>
      </c>
      <c r="K1363" s="275">
        <f t="shared" ref="K1363" si="224">J1363</f>
        <v>48.995851054595967</v>
      </c>
      <c r="L1363" s="275">
        <f t="shared" ref="L1363" si="225">+J1363-K1363*$B$2</f>
        <v>48.995851054595967</v>
      </c>
      <c r="N1363" s="334"/>
      <c r="O1363" s="332"/>
      <c r="P1363" s="360"/>
      <c r="Q1363" s="360"/>
    </row>
    <row r="1364" spans="2:18" s="8" customFormat="1" ht="16.2" customHeight="1">
      <c r="B1364" s="295">
        <v>913230090</v>
      </c>
      <c r="C1364" s="307" t="s">
        <v>362</v>
      </c>
      <c r="D1364" s="294" t="s">
        <v>92</v>
      </c>
      <c r="E1364" s="294" t="s">
        <v>10</v>
      </c>
      <c r="F1364" s="295">
        <v>5</v>
      </c>
      <c r="G1364" s="296" t="s">
        <v>7</v>
      </c>
      <c r="H1364" s="293">
        <v>5.8</v>
      </c>
      <c r="I1364" s="293">
        <f t="shared" si="223"/>
        <v>9.8130741929407748</v>
      </c>
      <c r="J1364" s="293">
        <v>56.915830319056496</v>
      </c>
      <c r="K1364" s="275">
        <f t="shared" si="213"/>
        <v>56.915830319056496</v>
      </c>
      <c r="L1364" s="275">
        <f t="shared" si="214"/>
        <v>56.915830319056496</v>
      </c>
      <c r="N1364" s="334">
        <v>54.726759922169705</v>
      </c>
      <c r="O1364" s="332">
        <f t="shared" si="222"/>
        <v>56.915830319056496</v>
      </c>
      <c r="P1364" s="360"/>
      <c r="Q1364" s="360"/>
    </row>
    <row r="1365" spans="2:18" s="8" customFormat="1" ht="16.2" customHeight="1">
      <c r="B1365" s="295">
        <v>913230100</v>
      </c>
      <c r="C1365" s="307" t="s">
        <v>362</v>
      </c>
      <c r="D1365" s="294" t="s">
        <v>92</v>
      </c>
      <c r="E1365" s="294" t="s">
        <v>14</v>
      </c>
      <c r="F1365" s="295">
        <v>5</v>
      </c>
      <c r="G1365" s="296" t="s">
        <v>7</v>
      </c>
      <c r="H1365" s="293">
        <v>5.8</v>
      </c>
      <c r="I1365" s="293">
        <f t="shared" si="223"/>
        <v>9.0421900615974256</v>
      </c>
      <c r="J1365" s="293">
        <v>52.444702357265065</v>
      </c>
      <c r="K1365" s="275">
        <f t="shared" si="213"/>
        <v>52.444702357265065</v>
      </c>
      <c r="L1365" s="275">
        <f t="shared" si="214"/>
        <v>52.444702357265065</v>
      </c>
      <c r="N1365" s="334">
        <v>50.427598420447175</v>
      </c>
      <c r="O1365" s="332">
        <f t="shared" si="222"/>
        <v>52.444702357265065</v>
      </c>
      <c r="P1365" s="360"/>
      <c r="Q1365" s="360"/>
    </row>
    <row r="1366" spans="2:18" s="8" customFormat="1" ht="16.2" customHeight="1">
      <c r="B1366" s="295">
        <v>913230110</v>
      </c>
      <c r="C1366" s="307" t="s">
        <v>362</v>
      </c>
      <c r="D1366" s="294" t="s">
        <v>92</v>
      </c>
      <c r="E1366" s="294" t="s">
        <v>13</v>
      </c>
      <c r="F1366" s="295">
        <v>5</v>
      </c>
      <c r="G1366" s="296" t="s">
        <v>7</v>
      </c>
      <c r="H1366" s="293">
        <v>5.8</v>
      </c>
      <c r="I1366" s="293">
        <f t="shared" si="223"/>
        <v>9.009723516461289</v>
      </c>
      <c r="J1366" s="293">
        <v>52.25639639547547</v>
      </c>
      <c r="K1366" s="275">
        <f t="shared" si="213"/>
        <v>52.25639639547547</v>
      </c>
      <c r="L1366" s="275">
        <f t="shared" si="214"/>
        <v>52.25639639547547</v>
      </c>
      <c r="N1366" s="334">
        <v>50.24653499564949</v>
      </c>
      <c r="O1366" s="332">
        <f t="shared" si="222"/>
        <v>52.25639639547547</v>
      </c>
      <c r="P1366" s="360"/>
      <c r="Q1366" s="360"/>
    </row>
    <row r="1367" spans="2:18" s="8" customFormat="1" ht="16.2" customHeight="1">
      <c r="B1367" s="295">
        <v>913230140</v>
      </c>
      <c r="C1367" s="307" t="s">
        <v>362</v>
      </c>
      <c r="D1367" s="294" t="s">
        <v>92</v>
      </c>
      <c r="E1367" s="294" t="s">
        <v>0</v>
      </c>
      <c r="F1367" s="295">
        <v>5</v>
      </c>
      <c r="G1367" s="296" t="s">
        <v>7</v>
      </c>
      <c r="H1367" s="293">
        <v>5.8</v>
      </c>
      <c r="I1367" s="293">
        <f t="shared" si="223"/>
        <v>9.8130741929407748</v>
      </c>
      <c r="J1367" s="293">
        <v>56.915830319056496</v>
      </c>
      <c r="K1367" s="275">
        <f t="shared" si="213"/>
        <v>56.915830319056496</v>
      </c>
      <c r="L1367" s="275">
        <f t="shared" si="214"/>
        <v>56.915830319056496</v>
      </c>
      <c r="N1367" s="334">
        <v>54.726759922169705</v>
      </c>
      <c r="O1367" s="332">
        <f t="shared" si="222"/>
        <v>56.915830319056496</v>
      </c>
      <c r="P1367" s="360"/>
      <c r="Q1367" s="360"/>
    </row>
    <row r="1368" spans="2:18" s="8" customFormat="1" ht="16.2" customHeight="1">
      <c r="B1368" s="295">
        <v>913230270</v>
      </c>
      <c r="C1368" s="307" t="s">
        <v>362</v>
      </c>
      <c r="D1368" s="294" t="s">
        <v>92</v>
      </c>
      <c r="E1368" s="294" t="s">
        <v>83</v>
      </c>
      <c r="F1368" s="295">
        <v>5</v>
      </c>
      <c r="G1368" s="296" t="s">
        <v>7</v>
      </c>
      <c r="H1368" s="293">
        <v>5.8</v>
      </c>
      <c r="I1368" s="293">
        <f t="shared" si="223"/>
        <v>9.8130741929407748</v>
      </c>
      <c r="J1368" s="293">
        <v>56.915830319056496</v>
      </c>
      <c r="K1368" s="275">
        <f t="shared" si="213"/>
        <v>56.915830319056496</v>
      </c>
      <c r="L1368" s="275">
        <f t="shared" si="214"/>
        <v>56.915830319056496</v>
      </c>
      <c r="N1368" s="334">
        <v>54.726759922169705</v>
      </c>
      <c r="O1368" s="332">
        <f t="shared" si="222"/>
        <v>56.915830319056496</v>
      </c>
      <c r="P1368" s="360"/>
      <c r="Q1368" s="360"/>
    </row>
    <row r="1369" spans="2:18" s="8" customFormat="1" ht="16.2" customHeight="1">
      <c r="B1369" s="289">
        <v>913230370</v>
      </c>
      <c r="C1369" s="307" t="s">
        <v>362</v>
      </c>
      <c r="D1369" s="294" t="s">
        <v>92</v>
      </c>
      <c r="E1369" s="294" t="s">
        <v>361</v>
      </c>
      <c r="F1369" s="295">
        <v>5</v>
      </c>
      <c r="G1369" s="296" t="s">
        <v>7</v>
      </c>
      <c r="H1369" s="293">
        <v>5.8</v>
      </c>
      <c r="I1369" s="293">
        <f t="shared" si="223"/>
        <v>9.6184644682590275</v>
      </c>
      <c r="J1369" s="293">
        <v>55.787093915902361</v>
      </c>
      <c r="K1369" s="275">
        <f t="shared" si="213"/>
        <v>55.787093915902361</v>
      </c>
      <c r="L1369" s="275">
        <f t="shared" si="214"/>
        <v>55.787093915902361</v>
      </c>
      <c r="N1369" s="334">
        <v>53.641436457598424</v>
      </c>
      <c r="O1369" s="332">
        <f t="shared" si="222"/>
        <v>55.787093915902361</v>
      </c>
      <c r="P1369" s="360"/>
      <c r="Q1369" s="360"/>
    </row>
    <row r="1370" spans="2:18" s="8" customFormat="1" ht="16.2" customHeight="1">
      <c r="B1370" s="289">
        <v>913230360</v>
      </c>
      <c r="C1370" s="307" t="s">
        <v>362</v>
      </c>
      <c r="D1370" s="294" t="s">
        <v>92</v>
      </c>
      <c r="E1370" s="294" t="s">
        <v>2574</v>
      </c>
      <c r="F1370" s="295">
        <v>5</v>
      </c>
      <c r="G1370" s="296" t="s">
        <v>7</v>
      </c>
      <c r="H1370" s="293">
        <v>5.8</v>
      </c>
      <c r="I1370" s="293">
        <f t="shared" si="223"/>
        <v>8.8133537205252868</v>
      </c>
      <c r="J1370" s="293">
        <v>51.117451579046666</v>
      </c>
      <c r="K1370" s="275">
        <f t="shared" ref="K1370:K1433" si="226">J1370</f>
        <v>51.117451579046666</v>
      </c>
      <c r="L1370" s="275">
        <f t="shared" ref="L1370:L1433" si="227">+J1370-K1370*$B$2</f>
        <v>51.117451579046666</v>
      </c>
      <c r="N1370" s="334">
        <v>49.151395749083328</v>
      </c>
      <c r="O1370" s="332">
        <f t="shared" si="222"/>
        <v>51.117451579046666</v>
      </c>
      <c r="P1370" s="360"/>
      <c r="Q1370" s="360"/>
    </row>
    <row r="1371" spans="2:18" s="8" customFormat="1" ht="16.2" customHeight="1">
      <c r="B1371" s="289">
        <v>913230390</v>
      </c>
      <c r="C1371" s="307" t="s">
        <v>362</v>
      </c>
      <c r="D1371" s="294" t="s">
        <v>92</v>
      </c>
      <c r="E1371" s="294" t="s">
        <v>2503</v>
      </c>
      <c r="F1371" s="295">
        <v>5</v>
      </c>
      <c r="G1371" s="296" t="s">
        <v>7</v>
      </c>
      <c r="H1371" s="293">
        <v>5.8</v>
      </c>
      <c r="I1371" s="293">
        <f t="shared" si="223"/>
        <v>9.8130741929407748</v>
      </c>
      <c r="J1371" s="293">
        <v>56.915830319056496</v>
      </c>
      <c r="K1371" s="275">
        <f t="shared" si="226"/>
        <v>56.915830319056496</v>
      </c>
      <c r="L1371" s="275">
        <f t="shared" si="227"/>
        <v>56.915830319056496</v>
      </c>
      <c r="N1371" s="334">
        <v>54.726759922169705</v>
      </c>
      <c r="O1371" s="332">
        <f t="shared" si="222"/>
        <v>56.915830319056496</v>
      </c>
      <c r="P1371" s="360"/>
      <c r="Q1371" s="360"/>
    </row>
    <row r="1372" spans="2:18" s="8" customFormat="1" ht="16.2" customHeight="1">
      <c r="B1372" s="289">
        <v>913230240</v>
      </c>
      <c r="C1372" s="307" t="s">
        <v>362</v>
      </c>
      <c r="D1372" s="294" t="s">
        <v>92</v>
      </c>
      <c r="E1372" s="294" t="s">
        <v>2506</v>
      </c>
      <c r="F1372" s="295">
        <v>5</v>
      </c>
      <c r="G1372" s="296" t="s">
        <v>7</v>
      </c>
      <c r="H1372" s="293">
        <v>5.8</v>
      </c>
      <c r="I1372" s="293">
        <f t="shared" si="223"/>
        <v>10.775481154766112</v>
      </c>
      <c r="J1372" s="293">
        <v>62.497790697643453</v>
      </c>
      <c r="K1372" s="275">
        <f t="shared" si="226"/>
        <v>62.497790697643453</v>
      </c>
      <c r="L1372" s="275">
        <f t="shared" si="227"/>
        <v>62.497790697643453</v>
      </c>
      <c r="N1372" s="334">
        <v>60.094029516964859</v>
      </c>
      <c r="O1372" s="332">
        <f t="shared" si="222"/>
        <v>62.497790697643453</v>
      </c>
      <c r="P1372" s="360"/>
      <c r="Q1372" s="360"/>
    </row>
    <row r="1373" spans="2:18" s="8" customFormat="1" ht="16.2" customHeight="1">
      <c r="B1373" s="289">
        <v>913230180</v>
      </c>
      <c r="C1373" s="307" t="s">
        <v>362</v>
      </c>
      <c r="D1373" s="294" t="s">
        <v>92</v>
      </c>
      <c r="E1373" s="294" t="s">
        <v>287</v>
      </c>
      <c r="F1373" s="295">
        <v>5</v>
      </c>
      <c r="G1373" s="296" t="s">
        <v>7</v>
      </c>
      <c r="H1373" s="293">
        <v>5.8</v>
      </c>
      <c r="I1373" s="293">
        <f t="shared" si="223"/>
        <v>8.5404703255524392</v>
      </c>
      <c r="J1373" s="293">
        <v>49.534727888204145</v>
      </c>
      <c r="K1373" s="275">
        <f t="shared" si="226"/>
        <v>49.534727888204145</v>
      </c>
      <c r="L1373" s="275">
        <f t="shared" si="227"/>
        <v>49.534727888204145</v>
      </c>
      <c r="N1373" s="334">
        <v>54.545847509402734</v>
      </c>
      <c r="O1373" s="332">
        <f t="shared" si="222"/>
        <v>56.727681409778846</v>
      </c>
      <c r="P1373" s="360"/>
      <c r="Q1373" s="360"/>
      <c r="R1373" s="353"/>
    </row>
    <row r="1374" spans="2:18" s="8" customFormat="1" ht="16.2" customHeight="1">
      <c r="B1374" s="289">
        <v>913230520</v>
      </c>
      <c r="C1374" s="307" t="s">
        <v>362</v>
      </c>
      <c r="D1374" s="294" t="s">
        <v>92</v>
      </c>
      <c r="E1374" s="294" t="s">
        <v>2767</v>
      </c>
      <c r="F1374" s="295">
        <v>5</v>
      </c>
      <c r="G1374" s="296" t="s">
        <v>7</v>
      </c>
      <c r="H1374" s="293">
        <v>5.8</v>
      </c>
      <c r="I1374" s="293">
        <f t="shared" si="223"/>
        <v>8.5450319532283228</v>
      </c>
      <c r="J1374" s="293">
        <v>49.561185328724271</v>
      </c>
      <c r="K1374" s="275">
        <f t="shared" si="226"/>
        <v>49.561185328724271</v>
      </c>
      <c r="L1374" s="275">
        <f t="shared" si="227"/>
        <v>49.561185328724271</v>
      </c>
      <c r="N1374" s="334">
        <v>47.654985893004103</v>
      </c>
      <c r="O1374" s="332">
        <f t="shared" si="222"/>
        <v>49.561185328724271</v>
      </c>
      <c r="P1374" s="360"/>
      <c r="Q1374" s="360"/>
    </row>
    <row r="1375" spans="2:18" s="8" customFormat="1" ht="16.2" customHeight="1">
      <c r="B1375" s="297">
        <v>913230050</v>
      </c>
      <c r="C1375" s="307" t="s">
        <v>362</v>
      </c>
      <c r="D1375" s="294" t="s">
        <v>92</v>
      </c>
      <c r="E1375" s="294" t="s">
        <v>2994</v>
      </c>
      <c r="F1375" s="295">
        <v>5</v>
      </c>
      <c r="G1375" s="296" t="s">
        <v>7</v>
      </c>
      <c r="H1375" s="293">
        <v>5.8</v>
      </c>
      <c r="I1375" s="293">
        <f t="shared" si="223"/>
        <v>8.9374551724137934</v>
      </c>
      <c r="J1375" s="293">
        <v>51.837240000000001</v>
      </c>
      <c r="K1375" s="275">
        <f t="shared" si="226"/>
        <v>51.837240000000001</v>
      </c>
      <c r="L1375" s="275">
        <f t="shared" si="227"/>
        <v>51.837240000000001</v>
      </c>
      <c r="N1375" s="334">
        <v>49.843499999999999</v>
      </c>
      <c r="O1375" s="332">
        <f t="shared" si="222"/>
        <v>51.837240000000001</v>
      </c>
      <c r="P1375" s="360"/>
      <c r="Q1375" s="360"/>
    </row>
    <row r="1376" spans="2:18" s="8" customFormat="1" ht="16.2" customHeight="1">
      <c r="B1376" s="289">
        <v>913201000</v>
      </c>
      <c r="C1376" s="307" t="s">
        <v>2541</v>
      </c>
      <c r="D1376" s="294" t="s">
        <v>4</v>
      </c>
      <c r="E1376" s="294" t="s">
        <v>4</v>
      </c>
      <c r="F1376" s="295">
        <v>1</v>
      </c>
      <c r="G1376" s="296" t="s">
        <v>7</v>
      </c>
      <c r="H1376" s="293">
        <v>5.8</v>
      </c>
      <c r="I1376" s="293">
        <f t="shared" si="223"/>
        <v>5.5325011518202514</v>
      </c>
      <c r="J1376" s="293">
        <v>32.088506680557458</v>
      </c>
      <c r="K1376" s="275">
        <f t="shared" si="226"/>
        <v>32.088506680557458</v>
      </c>
      <c r="L1376" s="275">
        <f t="shared" si="227"/>
        <v>32.088506680557458</v>
      </c>
      <c r="N1376" s="334">
        <v>30.854333346689859</v>
      </c>
      <c r="O1376" s="332">
        <f t="shared" si="222"/>
        <v>32.088506680557458</v>
      </c>
      <c r="P1376" s="360"/>
      <c r="Q1376" s="360"/>
    </row>
    <row r="1377" spans="2:18" s="8" customFormat="1" ht="16.2" customHeight="1">
      <c r="B1377" s="289">
        <v>913202000</v>
      </c>
      <c r="C1377" s="307" t="s">
        <v>2541</v>
      </c>
      <c r="D1377" s="294" t="s">
        <v>1</v>
      </c>
      <c r="E1377" s="294" t="s">
        <v>1</v>
      </c>
      <c r="F1377" s="295">
        <v>1</v>
      </c>
      <c r="G1377" s="296" t="s">
        <v>7</v>
      </c>
      <c r="H1377" s="293">
        <v>5.8</v>
      </c>
      <c r="I1377" s="293">
        <f t="shared" si="223"/>
        <v>5.5325011518202514</v>
      </c>
      <c r="J1377" s="293">
        <v>32.088506680557458</v>
      </c>
      <c r="K1377" s="275">
        <f t="shared" si="226"/>
        <v>32.088506680557458</v>
      </c>
      <c r="L1377" s="275">
        <f t="shared" si="227"/>
        <v>32.088506680557458</v>
      </c>
      <c r="N1377" s="334">
        <v>30.854333346689859</v>
      </c>
      <c r="O1377" s="332">
        <f t="shared" si="222"/>
        <v>32.088506680557458</v>
      </c>
      <c r="P1377" s="360"/>
      <c r="Q1377" s="360"/>
    </row>
    <row r="1378" spans="2:18" s="8" customFormat="1" ht="16.2" customHeight="1">
      <c r="B1378" s="289">
        <v>913200010</v>
      </c>
      <c r="C1378" s="307" t="s">
        <v>2541</v>
      </c>
      <c r="D1378" s="294" t="s">
        <v>92</v>
      </c>
      <c r="E1378" s="294" t="s">
        <v>2</v>
      </c>
      <c r="F1378" s="295">
        <v>1</v>
      </c>
      <c r="G1378" s="296" t="s">
        <v>7</v>
      </c>
      <c r="H1378" s="293">
        <v>5.8</v>
      </c>
      <c r="I1378" s="293">
        <f t="shared" si="223"/>
        <v>10.698611498884194</v>
      </c>
      <c r="J1378" s="293">
        <v>62.051946693528322</v>
      </c>
      <c r="K1378" s="275">
        <f t="shared" si="226"/>
        <v>62.051946693528322</v>
      </c>
      <c r="L1378" s="275">
        <f t="shared" si="227"/>
        <v>62.051946693528322</v>
      </c>
      <c r="N1378" s="334">
        <v>59.665333359161849</v>
      </c>
      <c r="O1378" s="332">
        <f t="shared" si="222"/>
        <v>62.051946693528322</v>
      </c>
      <c r="P1378" s="360"/>
      <c r="Q1378" s="360"/>
    </row>
    <row r="1379" spans="2:18" s="8" customFormat="1" ht="16.2" customHeight="1">
      <c r="B1379" s="343">
        <v>913200070</v>
      </c>
      <c r="C1379" s="344" t="s">
        <v>2541</v>
      </c>
      <c r="D1379" s="343" t="s">
        <v>92</v>
      </c>
      <c r="E1379" s="342" t="s">
        <v>2539</v>
      </c>
      <c r="F1379" s="341">
        <v>1</v>
      </c>
      <c r="G1379" s="340" t="s">
        <v>7</v>
      </c>
      <c r="H1379" s="339">
        <v>5.8</v>
      </c>
      <c r="I1379" s="293">
        <f t="shared" si="223"/>
        <v>11.385544837163918</v>
      </c>
      <c r="J1379" s="355">
        <v>66.036160055550724</v>
      </c>
      <c r="K1379" s="275">
        <f t="shared" ref="K1379" si="228">J1379</f>
        <v>66.036160055550724</v>
      </c>
      <c r="L1379" s="275">
        <f t="shared" ref="L1379" si="229">+J1379-K1379*$B$2</f>
        <v>66.036160055550724</v>
      </c>
      <c r="N1379" s="334"/>
      <c r="O1379" s="332"/>
      <c r="P1379" s="360"/>
      <c r="Q1379" s="360"/>
    </row>
    <row r="1380" spans="2:18" s="8" customFormat="1" ht="16.2" customHeight="1">
      <c r="B1380" s="289">
        <v>913200280</v>
      </c>
      <c r="C1380" s="307" t="s">
        <v>2541</v>
      </c>
      <c r="D1380" s="294" t="s">
        <v>327</v>
      </c>
      <c r="E1380" s="294" t="s">
        <v>244</v>
      </c>
      <c r="F1380" s="295">
        <v>1</v>
      </c>
      <c r="G1380" s="296" t="s">
        <v>7</v>
      </c>
      <c r="H1380" s="293">
        <v>5.8</v>
      </c>
      <c r="I1380" s="293">
        <f t="shared" si="223"/>
        <v>12.787332198638955</v>
      </c>
      <c r="J1380" s="293">
        <v>74.166526752105938</v>
      </c>
      <c r="K1380" s="275">
        <f t="shared" si="226"/>
        <v>74.166526752105938</v>
      </c>
      <c r="L1380" s="275">
        <f t="shared" si="227"/>
        <v>74.166526752105938</v>
      </c>
      <c r="N1380" s="334">
        <v>71.313968030871095</v>
      </c>
      <c r="O1380" s="332">
        <f t="shared" si="222"/>
        <v>74.166526752105938</v>
      </c>
      <c r="P1380" s="360"/>
      <c r="Q1380" s="360"/>
    </row>
    <row r="1381" spans="2:18" s="8" customFormat="1" ht="16.2" customHeight="1">
      <c r="B1381" s="295">
        <v>913200090</v>
      </c>
      <c r="C1381" s="307" t="s">
        <v>2541</v>
      </c>
      <c r="D1381" s="294" t="s">
        <v>92</v>
      </c>
      <c r="E1381" s="294" t="s">
        <v>10</v>
      </c>
      <c r="F1381" s="295">
        <v>1</v>
      </c>
      <c r="G1381" s="296" t="s">
        <v>7</v>
      </c>
      <c r="H1381" s="293">
        <v>5.8</v>
      </c>
      <c r="I1381" s="293">
        <f t="shared" si="223"/>
        <v>12.109216097195981</v>
      </c>
      <c r="J1381" s="293">
        <v>70.233453363736686</v>
      </c>
      <c r="K1381" s="275">
        <f t="shared" si="226"/>
        <v>70.233453363736686</v>
      </c>
      <c r="L1381" s="275">
        <f t="shared" si="227"/>
        <v>70.233453363736686</v>
      </c>
      <c r="N1381" s="334">
        <v>67.532166695900656</v>
      </c>
      <c r="O1381" s="332">
        <f t="shared" si="222"/>
        <v>70.233453363736686</v>
      </c>
      <c r="P1381" s="360"/>
      <c r="Q1381" s="360"/>
    </row>
    <row r="1382" spans="2:18" s="8" customFormat="1" ht="16.2" customHeight="1">
      <c r="B1382" s="295">
        <v>913200100</v>
      </c>
      <c r="C1382" s="307" t="s">
        <v>2541</v>
      </c>
      <c r="D1382" s="294" t="s">
        <v>92</v>
      </c>
      <c r="E1382" s="294" t="s">
        <v>14</v>
      </c>
      <c r="F1382" s="295">
        <v>1</v>
      </c>
      <c r="G1382" s="296" t="s">
        <v>7</v>
      </c>
      <c r="H1382" s="293">
        <v>5.8</v>
      </c>
      <c r="I1382" s="293">
        <f t="shared" si="223"/>
        <v>10.698611498884194</v>
      </c>
      <c r="J1382" s="293">
        <v>62.051946693528322</v>
      </c>
      <c r="K1382" s="275">
        <f t="shared" si="226"/>
        <v>62.051946693528322</v>
      </c>
      <c r="L1382" s="275">
        <f t="shared" si="227"/>
        <v>62.051946693528322</v>
      </c>
      <c r="N1382" s="334">
        <v>59.665333359161849</v>
      </c>
      <c r="O1382" s="332">
        <f t="shared" si="222"/>
        <v>62.051946693528322</v>
      </c>
      <c r="P1382" s="360"/>
      <c r="Q1382" s="360"/>
    </row>
    <row r="1383" spans="2:18" s="8" customFormat="1" ht="16.2" customHeight="1">
      <c r="B1383" s="295">
        <v>913200110</v>
      </c>
      <c r="C1383" s="307" t="s">
        <v>2541</v>
      </c>
      <c r="D1383" s="294" t="s">
        <v>92</v>
      </c>
      <c r="E1383" s="294" t="s">
        <v>13</v>
      </c>
      <c r="F1383" s="295">
        <v>1</v>
      </c>
      <c r="G1383" s="296" t="s">
        <v>7</v>
      </c>
      <c r="H1383" s="293">
        <v>5.8</v>
      </c>
      <c r="I1383" s="293">
        <f t="shared" si="223"/>
        <v>10.698611498884194</v>
      </c>
      <c r="J1383" s="293">
        <v>62.051946693528322</v>
      </c>
      <c r="K1383" s="275">
        <f t="shared" si="226"/>
        <v>62.051946693528322</v>
      </c>
      <c r="L1383" s="275">
        <f t="shared" si="227"/>
        <v>62.051946693528322</v>
      </c>
      <c r="N1383" s="334">
        <v>59.665333359161849</v>
      </c>
      <c r="O1383" s="332">
        <f t="shared" si="222"/>
        <v>62.051946693528322</v>
      </c>
      <c r="P1383" s="360"/>
      <c r="Q1383" s="360"/>
    </row>
    <row r="1384" spans="2:18" s="8" customFormat="1" ht="16.2" customHeight="1">
      <c r="B1384" s="295">
        <v>913200140</v>
      </c>
      <c r="C1384" s="307" t="s">
        <v>2541</v>
      </c>
      <c r="D1384" s="294" t="s">
        <v>92</v>
      </c>
      <c r="E1384" s="294" t="s">
        <v>0</v>
      </c>
      <c r="F1384" s="295">
        <v>1</v>
      </c>
      <c r="G1384" s="296" t="s">
        <v>7</v>
      </c>
      <c r="H1384" s="293">
        <v>5.8</v>
      </c>
      <c r="I1384" s="293">
        <f t="shared" si="223"/>
        <v>12.109216097195981</v>
      </c>
      <c r="J1384" s="293">
        <v>70.233453363736686</v>
      </c>
      <c r="K1384" s="275">
        <f t="shared" si="226"/>
        <v>70.233453363736686</v>
      </c>
      <c r="L1384" s="275">
        <f t="shared" si="227"/>
        <v>70.233453363736686</v>
      </c>
      <c r="N1384" s="334">
        <v>67.532166695900656</v>
      </c>
      <c r="O1384" s="332">
        <f t="shared" si="222"/>
        <v>70.233453363736686</v>
      </c>
      <c r="P1384" s="360"/>
      <c r="Q1384" s="360"/>
    </row>
    <row r="1385" spans="2:18" s="8" customFormat="1" ht="16.2" customHeight="1">
      <c r="B1385" s="295">
        <v>913200270</v>
      </c>
      <c r="C1385" s="307" t="s">
        <v>2541</v>
      </c>
      <c r="D1385" s="294" t="s">
        <v>92</v>
      </c>
      <c r="E1385" s="294" t="s">
        <v>83</v>
      </c>
      <c r="F1385" s="295">
        <v>1</v>
      </c>
      <c r="G1385" s="296" t="s">
        <v>7</v>
      </c>
      <c r="H1385" s="293">
        <v>5.8</v>
      </c>
      <c r="I1385" s="293">
        <f t="shared" si="223"/>
        <v>12.109216097195981</v>
      </c>
      <c r="J1385" s="293">
        <v>70.233453363736686</v>
      </c>
      <c r="K1385" s="275">
        <f t="shared" si="226"/>
        <v>70.233453363736686</v>
      </c>
      <c r="L1385" s="275">
        <f t="shared" si="227"/>
        <v>70.233453363736686</v>
      </c>
      <c r="N1385" s="334">
        <v>67.532166695900656</v>
      </c>
      <c r="O1385" s="332">
        <f t="shared" si="222"/>
        <v>70.233453363736686</v>
      </c>
      <c r="P1385" s="360"/>
      <c r="Q1385" s="360"/>
    </row>
    <row r="1386" spans="2:18" s="8" customFormat="1" ht="16.2" customHeight="1">
      <c r="B1386" s="289">
        <v>913200370</v>
      </c>
      <c r="C1386" s="307" t="s">
        <v>2738</v>
      </c>
      <c r="D1386" s="294" t="s">
        <v>92</v>
      </c>
      <c r="E1386" s="294" t="s">
        <v>361</v>
      </c>
      <c r="F1386" s="295">
        <v>1</v>
      </c>
      <c r="G1386" s="296" t="s">
        <v>7</v>
      </c>
      <c r="H1386" s="293">
        <v>5.8</v>
      </c>
      <c r="I1386" s="293">
        <f t="shared" ref="I1386:I1418" si="230">J1386/H1386</f>
        <v>5.4621238963897012</v>
      </c>
      <c r="J1386" s="293">
        <v>31.680318599060268</v>
      </c>
      <c r="K1386" s="275">
        <f t="shared" si="226"/>
        <v>31.680318599060268</v>
      </c>
      <c r="L1386" s="275">
        <f t="shared" si="227"/>
        <v>31.680318599060268</v>
      </c>
      <c r="N1386" s="334">
        <v>30.461844806788719</v>
      </c>
      <c r="O1386" s="332">
        <f t="shared" si="222"/>
        <v>31.680318599060268</v>
      </c>
      <c r="P1386" s="360"/>
      <c r="Q1386" s="360"/>
    </row>
    <row r="1387" spans="2:18" s="8" customFormat="1" ht="16.2" customHeight="1">
      <c r="B1387" s="289">
        <v>913200360</v>
      </c>
      <c r="C1387" s="307" t="s">
        <v>2541</v>
      </c>
      <c r="D1387" s="294" t="s">
        <v>92</v>
      </c>
      <c r="E1387" s="294" t="s">
        <v>2574</v>
      </c>
      <c r="F1387" s="295">
        <v>1</v>
      </c>
      <c r="G1387" s="296" t="s">
        <v>7</v>
      </c>
      <c r="H1387" s="293">
        <v>5.8</v>
      </c>
      <c r="I1387" s="293">
        <f t="shared" si="230"/>
        <v>4.7793245618168685</v>
      </c>
      <c r="J1387" s="293">
        <v>27.720082458537835</v>
      </c>
      <c r="K1387" s="275">
        <f t="shared" si="226"/>
        <v>27.720082458537835</v>
      </c>
      <c r="L1387" s="275">
        <f t="shared" si="227"/>
        <v>27.720082458537835</v>
      </c>
      <c r="N1387" s="334">
        <v>26.653925440901762</v>
      </c>
      <c r="O1387" s="332">
        <f t="shared" si="222"/>
        <v>27.720082458537835</v>
      </c>
      <c r="P1387" s="360"/>
      <c r="Q1387" s="360"/>
    </row>
    <row r="1388" spans="2:18" s="8" customFormat="1" ht="16.2" customHeight="1">
      <c r="B1388" s="289">
        <v>913200390</v>
      </c>
      <c r="C1388" s="307" t="s">
        <v>2541</v>
      </c>
      <c r="D1388" s="294" t="s">
        <v>92</v>
      </c>
      <c r="E1388" s="294" t="s">
        <v>2503</v>
      </c>
      <c r="F1388" s="295">
        <v>1</v>
      </c>
      <c r="G1388" s="296" t="s">
        <v>7</v>
      </c>
      <c r="H1388" s="293">
        <v>5.8</v>
      </c>
      <c r="I1388" s="293">
        <f t="shared" si="230"/>
        <v>5.4621238963897012</v>
      </c>
      <c r="J1388" s="293">
        <v>31.680318599060268</v>
      </c>
      <c r="K1388" s="275">
        <f t="shared" si="226"/>
        <v>31.680318599060268</v>
      </c>
      <c r="L1388" s="275">
        <f t="shared" si="227"/>
        <v>31.680318599060268</v>
      </c>
      <c r="N1388" s="334">
        <v>30.461844806788719</v>
      </c>
      <c r="O1388" s="332">
        <f t="shared" si="222"/>
        <v>31.680318599060268</v>
      </c>
      <c r="P1388" s="360"/>
      <c r="Q1388" s="360"/>
    </row>
    <row r="1389" spans="2:18" s="8" customFormat="1" ht="16.2" customHeight="1">
      <c r="B1389" s="289">
        <v>913200240</v>
      </c>
      <c r="C1389" s="307" t="s">
        <v>2541</v>
      </c>
      <c r="D1389" s="294" t="s">
        <v>92</v>
      </c>
      <c r="E1389" s="294" t="s">
        <v>2506</v>
      </c>
      <c r="F1389" s="295">
        <v>1</v>
      </c>
      <c r="G1389" s="296" t="s">
        <v>7</v>
      </c>
      <c r="H1389" s="293">
        <v>5.8</v>
      </c>
      <c r="I1389" s="293">
        <f t="shared" si="230"/>
        <v>14.650136328180972</v>
      </c>
      <c r="J1389" s="293">
        <v>84.970790703449637</v>
      </c>
      <c r="K1389" s="275">
        <f t="shared" si="226"/>
        <v>84.970790703449637</v>
      </c>
      <c r="L1389" s="275">
        <f t="shared" si="227"/>
        <v>84.970790703449637</v>
      </c>
      <c r="N1389" s="334">
        <v>81.702683368701571</v>
      </c>
      <c r="O1389" s="332">
        <f t="shared" si="222"/>
        <v>84.970790703449637</v>
      </c>
      <c r="P1389" s="360"/>
      <c r="Q1389" s="360"/>
    </row>
    <row r="1390" spans="2:18" s="8" customFormat="1" ht="16.2" customHeight="1">
      <c r="B1390" s="289">
        <v>913200180</v>
      </c>
      <c r="C1390" s="307" t="s">
        <v>2541</v>
      </c>
      <c r="D1390" s="294" t="s">
        <v>92</v>
      </c>
      <c r="E1390" s="294" t="s">
        <v>287</v>
      </c>
      <c r="F1390" s="295">
        <v>1</v>
      </c>
      <c r="G1390" s="296" t="s">
        <v>7</v>
      </c>
      <c r="H1390" s="293">
        <v>5.8</v>
      </c>
      <c r="I1390" s="293">
        <f t="shared" si="230"/>
        <v>11.551978545923635</v>
      </c>
      <c r="J1390" s="293">
        <v>67.001475566357087</v>
      </c>
      <c r="K1390" s="275">
        <f t="shared" si="226"/>
        <v>67.001475566357087</v>
      </c>
      <c r="L1390" s="275">
        <f t="shared" si="227"/>
        <v>67.001475566357087</v>
      </c>
      <c r="N1390" s="334">
        <v>59.665333359161849</v>
      </c>
      <c r="O1390" s="332">
        <f t="shared" si="222"/>
        <v>62.051946693528322</v>
      </c>
      <c r="P1390" s="360"/>
      <c r="Q1390" s="360"/>
      <c r="R1390" s="353"/>
    </row>
    <row r="1391" spans="2:18" s="8" customFormat="1" ht="16.2" customHeight="1">
      <c r="B1391" s="289">
        <v>913200410</v>
      </c>
      <c r="C1391" s="307" t="s">
        <v>2541</v>
      </c>
      <c r="D1391" s="294" t="s">
        <v>92</v>
      </c>
      <c r="E1391" s="294" t="s">
        <v>2540</v>
      </c>
      <c r="F1391" s="295">
        <v>1</v>
      </c>
      <c r="G1391" s="296" t="s">
        <v>7</v>
      </c>
      <c r="H1391" s="293">
        <v>5.8</v>
      </c>
      <c r="I1391" s="293">
        <f t="shared" si="230"/>
        <v>7.4570571208353851</v>
      </c>
      <c r="J1391" s="293">
        <v>43.250931300845231</v>
      </c>
      <c r="K1391" s="275">
        <f t="shared" si="226"/>
        <v>43.250931300845231</v>
      </c>
      <c r="L1391" s="275">
        <f t="shared" si="227"/>
        <v>43.250931300845231</v>
      </c>
      <c r="N1391" s="334">
        <v>41.587433943120416</v>
      </c>
      <c r="O1391" s="332">
        <f t="shared" si="222"/>
        <v>43.250931300845231</v>
      </c>
      <c r="P1391" s="360"/>
      <c r="Q1391" s="360"/>
    </row>
    <row r="1392" spans="2:18" s="8" customFormat="1" ht="16.2" customHeight="1">
      <c r="B1392" s="289">
        <v>913200520</v>
      </c>
      <c r="C1392" s="307" t="s">
        <v>2541</v>
      </c>
      <c r="D1392" s="294" t="s">
        <v>92</v>
      </c>
      <c r="E1392" s="294" t="s">
        <v>2767</v>
      </c>
      <c r="F1392" s="295">
        <v>1</v>
      </c>
      <c r="G1392" s="296" t="s">
        <v>7</v>
      </c>
      <c r="H1392" s="293">
        <v>5.8</v>
      </c>
      <c r="I1392" s="293">
        <f t="shared" si="230"/>
        <v>6.7788956928508588</v>
      </c>
      <c r="J1392" s="293">
        <v>39.317595018534981</v>
      </c>
      <c r="K1392" s="275">
        <f t="shared" si="226"/>
        <v>39.317595018534981</v>
      </c>
      <c r="L1392" s="275">
        <f t="shared" si="227"/>
        <v>39.317595018534981</v>
      </c>
      <c r="N1392" s="334">
        <v>37.8053798255144</v>
      </c>
      <c r="O1392" s="332">
        <f t="shared" si="222"/>
        <v>39.317595018534981</v>
      </c>
      <c r="P1392" s="360"/>
      <c r="Q1392" s="360"/>
    </row>
    <row r="1393" spans="2:18" s="8" customFormat="1" ht="16.2" customHeight="1">
      <c r="B1393" s="297">
        <v>913200050</v>
      </c>
      <c r="C1393" s="308" t="s">
        <v>3011</v>
      </c>
      <c r="D1393" s="294" t="s">
        <v>92</v>
      </c>
      <c r="E1393" s="294" t="s">
        <v>2994</v>
      </c>
      <c r="F1393" s="295">
        <v>1</v>
      </c>
      <c r="G1393" s="296" t="s">
        <v>7</v>
      </c>
      <c r="H1393" s="293">
        <v>5.8</v>
      </c>
      <c r="I1393" s="293">
        <f t="shared" si="230"/>
        <v>7.0132758620689666</v>
      </c>
      <c r="J1393" s="293">
        <v>40.677000000000007</v>
      </c>
      <c r="K1393" s="275">
        <f t="shared" si="226"/>
        <v>40.677000000000007</v>
      </c>
      <c r="L1393" s="275">
        <f t="shared" si="227"/>
        <v>40.677000000000007</v>
      </c>
      <c r="N1393" s="334">
        <v>39.112500000000004</v>
      </c>
      <c r="O1393" s="332">
        <f t="shared" si="222"/>
        <v>40.677000000000007</v>
      </c>
      <c r="P1393" s="360"/>
      <c r="Q1393" s="360"/>
    </row>
    <row r="1394" spans="2:18" s="8" customFormat="1" ht="16.2" customHeight="1">
      <c r="B1394" s="289">
        <v>913211000</v>
      </c>
      <c r="C1394" s="307" t="s">
        <v>3106</v>
      </c>
      <c r="D1394" s="294" t="s">
        <v>4</v>
      </c>
      <c r="E1394" s="294" t="s">
        <v>4</v>
      </c>
      <c r="F1394" s="295">
        <v>2</v>
      </c>
      <c r="G1394" s="296" t="s">
        <v>7</v>
      </c>
      <c r="H1394" s="293">
        <v>5.8</v>
      </c>
      <c r="I1394" s="293">
        <f t="shared" si="230"/>
        <v>2.7570908057912171</v>
      </c>
      <c r="J1394" s="293">
        <v>15.991126673589058</v>
      </c>
      <c r="K1394" s="275">
        <f t="shared" si="226"/>
        <v>15.991126673589058</v>
      </c>
      <c r="L1394" s="275">
        <f t="shared" si="227"/>
        <v>15.991126673589058</v>
      </c>
      <c r="N1394" s="334">
        <v>15.376083339989478</v>
      </c>
      <c r="O1394" s="332">
        <f t="shared" si="222"/>
        <v>15.991126673589058</v>
      </c>
      <c r="P1394" s="360"/>
      <c r="Q1394" s="360"/>
    </row>
    <row r="1395" spans="2:18" s="8" customFormat="1" ht="16.2" customHeight="1">
      <c r="B1395" s="289">
        <v>913212000</v>
      </c>
      <c r="C1395" s="307" t="s">
        <v>3106</v>
      </c>
      <c r="D1395" s="294" t="s">
        <v>1</v>
      </c>
      <c r="E1395" s="294" t="s">
        <v>1</v>
      </c>
      <c r="F1395" s="295">
        <v>2</v>
      </c>
      <c r="G1395" s="296" t="s">
        <v>7</v>
      </c>
      <c r="H1395" s="293">
        <v>5.8</v>
      </c>
      <c r="I1395" s="293">
        <f t="shared" si="230"/>
        <v>2.7570908057912171</v>
      </c>
      <c r="J1395" s="293">
        <v>15.991126673589058</v>
      </c>
      <c r="K1395" s="275">
        <f t="shared" si="226"/>
        <v>15.991126673589058</v>
      </c>
      <c r="L1395" s="275">
        <f t="shared" si="227"/>
        <v>15.991126673589058</v>
      </c>
      <c r="N1395" s="334">
        <v>15.376083339989478</v>
      </c>
      <c r="O1395" s="332">
        <f t="shared" si="222"/>
        <v>15.991126673589058</v>
      </c>
      <c r="P1395" s="360"/>
      <c r="Q1395" s="360"/>
    </row>
    <row r="1396" spans="2:18" s="8" customFormat="1" ht="16.2" customHeight="1">
      <c r="B1396" s="289">
        <v>913210010</v>
      </c>
      <c r="C1396" s="307" t="s">
        <v>3106</v>
      </c>
      <c r="D1396" s="294" t="s">
        <v>92</v>
      </c>
      <c r="E1396" s="294" t="s">
        <v>2</v>
      </c>
      <c r="F1396" s="295">
        <v>2</v>
      </c>
      <c r="G1396" s="296" t="s">
        <v>7</v>
      </c>
      <c r="H1396" s="293">
        <v>5.8</v>
      </c>
      <c r="I1396" s="293">
        <f t="shared" si="230"/>
        <v>3.6455885073252645</v>
      </c>
      <c r="J1396" s="293">
        <v>21.144413342486533</v>
      </c>
      <c r="K1396" s="275">
        <f t="shared" si="226"/>
        <v>21.144413342486533</v>
      </c>
      <c r="L1396" s="275">
        <f t="shared" si="227"/>
        <v>21.144413342486533</v>
      </c>
      <c r="N1396" s="334">
        <v>20.33116667546782</v>
      </c>
      <c r="O1396" s="332">
        <f t="shared" si="222"/>
        <v>21.144413342486533</v>
      </c>
      <c r="P1396" s="360"/>
      <c r="Q1396" s="360"/>
    </row>
    <row r="1397" spans="2:18" s="8" customFormat="1" ht="16.2" customHeight="1">
      <c r="B1397" s="289">
        <v>913210280</v>
      </c>
      <c r="C1397" s="307" t="s">
        <v>3106</v>
      </c>
      <c r="D1397" s="294" t="s">
        <v>92</v>
      </c>
      <c r="E1397" s="294" t="s">
        <v>244</v>
      </c>
      <c r="F1397" s="295">
        <v>2</v>
      </c>
      <c r="G1397" s="296" t="s">
        <v>7</v>
      </c>
      <c r="H1397" s="293">
        <v>5.8</v>
      </c>
      <c r="I1397" s="293">
        <f t="shared" si="230"/>
        <v>4.3623954777505061</v>
      </c>
      <c r="J1397" s="293">
        <v>25.301893770952933</v>
      </c>
      <c r="K1397" s="275">
        <f t="shared" si="226"/>
        <v>25.301893770952933</v>
      </c>
      <c r="L1397" s="275">
        <f t="shared" si="227"/>
        <v>25.301893770952933</v>
      </c>
      <c r="N1397" s="334">
        <v>24.328744010531665</v>
      </c>
      <c r="O1397" s="332">
        <f t="shared" si="222"/>
        <v>25.301893770952933</v>
      </c>
      <c r="P1397" s="360"/>
      <c r="Q1397" s="360"/>
    </row>
    <row r="1398" spans="2:18" s="8" customFormat="1" ht="16.2" customHeight="1">
      <c r="B1398" s="343">
        <v>913210070</v>
      </c>
      <c r="C1398" s="344" t="s">
        <v>3147</v>
      </c>
      <c r="D1398" s="343" t="s">
        <v>92</v>
      </c>
      <c r="E1398" s="342" t="s">
        <v>2539</v>
      </c>
      <c r="F1398" s="341">
        <v>2</v>
      </c>
      <c r="G1398" s="340" t="s">
        <v>7</v>
      </c>
      <c r="H1398" s="339">
        <v>5.8</v>
      </c>
      <c r="I1398" s="293">
        <f t="shared" si="230"/>
        <v>4.2772478442663919</v>
      </c>
      <c r="J1398" s="355">
        <v>24.808037496745072</v>
      </c>
      <c r="K1398" s="275">
        <f t="shared" ref="K1398" si="231">J1398</f>
        <v>24.808037496745072</v>
      </c>
      <c r="L1398" s="275">
        <f t="shared" ref="L1398" si="232">+J1398-K1398*$B$2</f>
        <v>24.808037496745072</v>
      </c>
      <c r="N1398" s="334"/>
      <c r="O1398" s="332"/>
      <c r="P1398" s="360"/>
      <c r="Q1398" s="360"/>
    </row>
    <row r="1399" spans="2:18" s="8" customFormat="1" ht="16.2" customHeight="1">
      <c r="B1399" s="289">
        <v>913210090</v>
      </c>
      <c r="C1399" s="307" t="s">
        <v>3106</v>
      </c>
      <c r="D1399" s="294" t="s">
        <v>92</v>
      </c>
      <c r="E1399" s="294" t="s">
        <v>10</v>
      </c>
      <c r="F1399" s="295">
        <v>2</v>
      </c>
      <c r="G1399" s="296" t="s">
        <v>7</v>
      </c>
      <c r="H1399" s="293">
        <v>5.8</v>
      </c>
      <c r="I1399" s="293">
        <f t="shared" si="230"/>
        <v>4.1310563236273712</v>
      </c>
      <c r="J1399" s="293">
        <v>23.960126677038751</v>
      </c>
      <c r="K1399" s="275">
        <f t="shared" si="226"/>
        <v>23.960126677038751</v>
      </c>
      <c r="L1399" s="275">
        <f t="shared" si="227"/>
        <v>23.960126677038751</v>
      </c>
      <c r="N1399" s="334">
        <v>23.038583343306492</v>
      </c>
      <c r="O1399" s="332">
        <f t="shared" si="222"/>
        <v>23.960126677038751</v>
      </c>
      <c r="P1399" s="360"/>
      <c r="Q1399" s="360"/>
    </row>
    <row r="1400" spans="2:18" s="8" customFormat="1" ht="16.2" customHeight="1">
      <c r="B1400" s="289">
        <v>913210100</v>
      </c>
      <c r="C1400" s="307" t="s">
        <v>3106</v>
      </c>
      <c r="D1400" s="294" t="s">
        <v>92</v>
      </c>
      <c r="E1400" s="294" t="s">
        <v>14</v>
      </c>
      <c r="F1400" s="295">
        <v>2</v>
      </c>
      <c r="G1400" s="296" t="s">
        <v>7</v>
      </c>
      <c r="H1400" s="293">
        <v>5.8</v>
      </c>
      <c r="I1400" s="293">
        <f t="shared" si="230"/>
        <v>3.6455885073252645</v>
      </c>
      <c r="J1400" s="293">
        <v>21.144413342486533</v>
      </c>
      <c r="K1400" s="275">
        <f t="shared" si="226"/>
        <v>21.144413342486533</v>
      </c>
      <c r="L1400" s="275">
        <f t="shared" si="227"/>
        <v>21.144413342486533</v>
      </c>
      <c r="N1400" s="334">
        <v>20.33116667546782</v>
      </c>
      <c r="O1400" s="332">
        <f t="shared" si="222"/>
        <v>21.144413342486533</v>
      </c>
      <c r="P1400" s="360"/>
      <c r="Q1400" s="360"/>
    </row>
    <row r="1401" spans="2:18" s="8" customFormat="1" ht="16.2" customHeight="1">
      <c r="B1401" s="289">
        <v>913210110</v>
      </c>
      <c r="C1401" s="307" t="s">
        <v>3106</v>
      </c>
      <c r="D1401" s="294" t="s">
        <v>92</v>
      </c>
      <c r="E1401" s="294" t="s">
        <v>13</v>
      </c>
      <c r="F1401" s="295">
        <v>2</v>
      </c>
      <c r="G1401" s="296" t="s">
        <v>7</v>
      </c>
      <c r="H1401" s="293">
        <v>5.8</v>
      </c>
      <c r="I1401" s="293">
        <f t="shared" si="230"/>
        <v>3.6455885073252645</v>
      </c>
      <c r="J1401" s="293">
        <v>21.144413342486533</v>
      </c>
      <c r="K1401" s="275">
        <f t="shared" si="226"/>
        <v>21.144413342486533</v>
      </c>
      <c r="L1401" s="275">
        <f t="shared" si="227"/>
        <v>21.144413342486533</v>
      </c>
      <c r="N1401" s="334">
        <v>20.33116667546782</v>
      </c>
      <c r="O1401" s="332">
        <f t="shared" si="222"/>
        <v>21.144413342486533</v>
      </c>
      <c r="P1401" s="360"/>
      <c r="Q1401" s="360"/>
    </row>
    <row r="1402" spans="2:18" s="8" customFormat="1" ht="16.2" customHeight="1">
      <c r="B1402" s="295">
        <v>913210140</v>
      </c>
      <c r="C1402" s="307" t="s">
        <v>3106</v>
      </c>
      <c r="D1402" s="294" t="s">
        <v>92</v>
      </c>
      <c r="E1402" s="294" t="s">
        <v>0</v>
      </c>
      <c r="F1402" s="295">
        <v>2</v>
      </c>
      <c r="G1402" s="296" t="s">
        <v>7</v>
      </c>
      <c r="H1402" s="293">
        <v>5.8</v>
      </c>
      <c r="I1402" s="293">
        <f t="shared" si="230"/>
        <v>4.1310563236273712</v>
      </c>
      <c r="J1402" s="293">
        <v>23.960126677038751</v>
      </c>
      <c r="K1402" s="275">
        <f t="shared" si="226"/>
        <v>23.960126677038751</v>
      </c>
      <c r="L1402" s="275">
        <f t="shared" si="227"/>
        <v>23.960126677038751</v>
      </c>
      <c r="N1402" s="334">
        <v>23.038583343306492</v>
      </c>
      <c r="O1402" s="332">
        <f t="shared" si="222"/>
        <v>23.960126677038751</v>
      </c>
      <c r="P1402" s="360"/>
      <c r="Q1402" s="360"/>
    </row>
    <row r="1403" spans="2:18" s="8" customFormat="1" ht="16.2" customHeight="1">
      <c r="B1403" s="295">
        <v>913210270</v>
      </c>
      <c r="C1403" s="307" t="s">
        <v>3106</v>
      </c>
      <c r="D1403" s="294" t="s">
        <v>92</v>
      </c>
      <c r="E1403" s="294" t="s">
        <v>83</v>
      </c>
      <c r="F1403" s="295">
        <v>2</v>
      </c>
      <c r="G1403" s="296" t="s">
        <v>7</v>
      </c>
      <c r="H1403" s="293">
        <v>5.8</v>
      </c>
      <c r="I1403" s="293">
        <f t="shared" si="230"/>
        <v>4.1310563236273712</v>
      </c>
      <c r="J1403" s="293">
        <v>23.960126677038751</v>
      </c>
      <c r="K1403" s="275">
        <f t="shared" si="226"/>
        <v>23.960126677038751</v>
      </c>
      <c r="L1403" s="275">
        <f t="shared" si="227"/>
        <v>23.960126677038751</v>
      </c>
      <c r="N1403" s="334">
        <v>23.038583343306492</v>
      </c>
      <c r="O1403" s="332">
        <f t="shared" si="222"/>
        <v>23.960126677038751</v>
      </c>
      <c r="P1403" s="360"/>
      <c r="Q1403" s="360"/>
    </row>
    <row r="1404" spans="2:18" s="8" customFormat="1" ht="16.2" customHeight="1">
      <c r="B1404" s="295">
        <v>913210370</v>
      </c>
      <c r="C1404" s="307" t="s">
        <v>3106</v>
      </c>
      <c r="D1404" s="294" t="s">
        <v>92</v>
      </c>
      <c r="E1404" s="294" t="s">
        <v>361</v>
      </c>
      <c r="F1404" s="295">
        <v>2</v>
      </c>
      <c r="G1404" s="296" t="s">
        <v>7</v>
      </c>
      <c r="H1404" s="293">
        <v>5.8</v>
      </c>
      <c r="I1404" s="293">
        <f t="shared" si="230"/>
        <v>1.695002773883868</v>
      </c>
      <c r="J1404" s="293">
        <v>9.8310160885264342</v>
      </c>
      <c r="K1404" s="275">
        <f t="shared" si="226"/>
        <v>9.8310160885264342</v>
      </c>
      <c r="L1404" s="275">
        <f t="shared" si="227"/>
        <v>9.8310160885264342</v>
      </c>
      <c r="N1404" s="334">
        <v>9.4529000851215716</v>
      </c>
      <c r="O1404" s="332">
        <f t="shared" si="222"/>
        <v>9.8310160885264342</v>
      </c>
      <c r="P1404" s="360"/>
      <c r="Q1404" s="360"/>
    </row>
    <row r="1405" spans="2:18" s="8" customFormat="1" ht="16.2" customHeight="1">
      <c r="B1405" s="295">
        <v>913210360</v>
      </c>
      <c r="C1405" s="307" t="s">
        <v>3106</v>
      </c>
      <c r="D1405" s="294" t="s">
        <v>92</v>
      </c>
      <c r="E1405" s="294" t="s">
        <v>2574</v>
      </c>
      <c r="F1405" s="295">
        <v>2</v>
      </c>
      <c r="G1405" s="296" t="s">
        <v>7</v>
      </c>
      <c r="H1405" s="293">
        <v>5.8</v>
      </c>
      <c r="I1405" s="293">
        <f t="shared" si="230"/>
        <v>1.4967645946164301</v>
      </c>
      <c r="J1405" s="293">
        <v>8.6812346487752947</v>
      </c>
      <c r="K1405" s="275">
        <f t="shared" si="226"/>
        <v>8.6812346487752947</v>
      </c>
      <c r="L1405" s="275">
        <f t="shared" si="227"/>
        <v>8.6812346487752947</v>
      </c>
      <c r="N1405" s="334">
        <v>8.3473410084377839</v>
      </c>
      <c r="O1405" s="332">
        <f t="shared" si="222"/>
        <v>8.6812346487752947</v>
      </c>
      <c r="P1405" s="360"/>
      <c r="Q1405" s="360"/>
    </row>
    <row r="1406" spans="2:18" s="8" customFormat="1" ht="16.2" customHeight="1">
      <c r="B1406" s="295">
        <v>913210390</v>
      </c>
      <c r="C1406" s="307" t="s">
        <v>3106</v>
      </c>
      <c r="D1406" s="294" t="s">
        <v>92</v>
      </c>
      <c r="E1406" s="294" t="s">
        <v>2503</v>
      </c>
      <c r="F1406" s="295">
        <v>2</v>
      </c>
      <c r="G1406" s="296" t="s">
        <v>7</v>
      </c>
      <c r="H1406" s="293">
        <v>5.8</v>
      </c>
      <c r="I1406" s="293">
        <f t="shared" si="230"/>
        <v>1.695002773883868</v>
      </c>
      <c r="J1406" s="293">
        <v>9.8310160885264342</v>
      </c>
      <c r="K1406" s="275">
        <f t="shared" si="226"/>
        <v>9.8310160885264342</v>
      </c>
      <c r="L1406" s="275">
        <f t="shared" si="227"/>
        <v>9.8310160885264342</v>
      </c>
      <c r="N1406" s="334">
        <v>9.4529000851215716</v>
      </c>
      <c r="O1406" s="332">
        <f t="shared" si="222"/>
        <v>9.8310160885264342</v>
      </c>
      <c r="P1406" s="360"/>
      <c r="Q1406" s="360"/>
    </row>
    <row r="1407" spans="2:18" s="8" customFormat="1" ht="16.2" customHeight="1">
      <c r="B1407" s="289">
        <v>913210240</v>
      </c>
      <c r="C1407" s="307" t="s">
        <v>3106</v>
      </c>
      <c r="D1407" s="294" t="s">
        <v>92</v>
      </c>
      <c r="E1407" s="294" t="s">
        <v>2506</v>
      </c>
      <c r="F1407" s="295">
        <v>2</v>
      </c>
      <c r="G1407" s="296" t="s">
        <v>7</v>
      </c>
      <c r="H1407" s="293">
        <v>5.8</v>
      </c>
      <c r="I1407" s="293">
        <f t="shared" si="230"/>
        <v>4.9975705768760408</v>
      </c>
      <c r="J1407" s="293">
        <v>28.985909345881037</v>
      </c>
      <c r="K1407" s="275">
        <f t="shared" si="226"/>
        <v>28.985909345881037</v>
      </c>
      <c r="L1407" s="275">
        <f t="shared" si="227"/>
        <v>28.985909345881037</v>
      </c>
      <c r="N1407" s="334">
        <v>27.871066678731765</v>
      </c>
      <c r="O1407" s="332">
        <f t="shared" si="222"/>
        <v>28.985909345881037</v>
      </c>
      <c r="P1407" s="360"/>
      <c r="Q1407" s="360"/>
    </row>
    <row r="1408" spans="2:18" s="8" customFormat="1" ht="16.2" customHeight="1">
      <c r="B1408" s="289">
        <v>913210180</v>
      </c>
      <c r="C1408" s="307" t="s">
        <v>3106</v>
      </c>
      <c r="D1408" s="294" t="s">
        <v>92</v>
      </c>
      <c r="E1408" s="294" t="s">
        <v>287</v>
      </c>
      <c r="F1408" s="295">
        <v>2</v>
      </c>
      <c r="G1408" s="296" t="s">
        <v>7</v>
      </c>
      <c r="H1408" s="293">
        <v>5.8</v>
      </c>
      <c r="I1408" s="293">
        <f t="shared" si="230"/>
        <v>4.3594665214046913</v>
      </c>
      <c r="J1408" s="293">
        <v>25.284905824147209</v>
      </c>
      <c r="K1408" s="275">
        <f t="shared" si="226"/>
        <v>25.284905824147209</v>
      </c>
      <c r="L1408" s="275">
        <f t="shared" si="227"/>
        <v>25.284905824147209</v>
      </c>
      <c r="N1408" s="334">
        <v>20.33116667546782</v>
      </c>
      <c r="O1408" s="332">
        <f t="shared" si="222"/>
        <v>21.144413342486533</v>
      </c>
      <c r="P1408" s="360"/>
      <c r="Q1408" s="360"/>
      <c r="R1408" s="353"/>
    </row>
    <row r="1409" spans="2:17" s="8" customFormat="1" ht="16.2" customHeight="1">
      <c r="B1409" s="289">
        <v>913210410</v>
      </c>
      <c r="C1409" s="307" t="s">
        <v>3106</v>
      </c>
      <c r="D1409" s="294" t="s">
        <v>92</v>
      </c>
      <c r="E1409" s="294" t="s">
        <v>2540</v>
      </c>
      <c r="F1409" s="295">
        <v>2</v>
      </c>
      <c r="G1409" s="296" t="s">
        <v>7</v>
      </c>
      <c r="H1409" s="293">
        <v>5.8</v>
      </c>
      <c r="I1409" s="293">
        <f t="shared" si="230"/>
        <v>2.1488127980033944</v>
      </c>
      <c r="J1409" s="293">
        <v>12.463114228419688</v>
      </c>
      <c r="K1409" s="275">
        <f t="shared" si="226"/>
        <v>12.463114228419688</v>
      </c>
      <c r="L1409" s="275">
        <f t="shared" si="227"/>
        <v>12.463114228419688</v>
      </c>
      <c r="N1409" s="334">
        <v>11.983763681172777</v>
      </c>
      <c r="O1409" s="332">
        <f t="shared" ref="O1409:O1473" si="233">N1409*1.04</f>
        <v>12.463114228419688</v>
      </c>
      <c r="P1409" s="360"/>
      <c r="Q1409" s="360"/>
    </row>
    <row r="1410" spans="2:17" s="8" customFormat="1" ht="16.2" customHeight="1">
      <c r="B1410" s="289">
        <v>913210520</v>
      </c>
      <c r="C1410" s="307" t="s">
        <v>3106</v>
      </c>
      <c r="D1410" s="294" t="s">
        <v>92</v>
      </c>
      <c r="E1410" s="294" t="s">
        <v>2693</v>
      </c>
      <c r="F1410" s="295">
        <v>2</v>
      </c>
      <c r="G1410" s="296" t="s">
        <v>7</v>
      </c>
      <c r="H1410" s="293">
        <v>5.8</v>
      </c>
      <c r="I1410" s="293">
        <f t="shared" si="230"/>
        <v>1.8954459695643535</v>
      </c>
      <c r="J1410" s="293">
        <v>10.99358662347325</v>
      </c>
      <c r="K1410" s="275">
        <f t="shared" si="226"/>
        <v>10.99358662347325</v>
      </c>
      <c r="L1410" s="275">
        <f t="shared" si="227"/>
        <v>10.99358662347325</v>
      </c>
      <c r="N1410" s="334">
        <v>10.570756368724279</v>
      </c>
      <c r="O1410" s="332">
        <f t="shared" si="233"/>
        <v>10.99358662347325</v>
      </c>
      <c r="P1410" s="360"/>
      <c r="Q1410" s="360"/>
    </row>
    <row r="1411" spans="2:17" s="8" customFormat="1" ht="16.2" customHeight="1">
      <c r="B1411" s="297">
        <v>913210050</v>
      </c>
      <c r="C1411" s="307" t="s">
        <v>3106</v>
      </c>
      <c r="D1411" s="294" t="s">
        <v>92</v>
      </c>
      <c r="E1411" s="294" t="s">
        <v>2994</v>
      </c>
      <c r="F1411" s="295">
        <v>2</v>
      </c>
      <c r="G1411" s="296" t="s">
        <v>7</v>
      </c>
      <c r="H1411" s="293">
        <v>5.8</v>
      </c>
      <c r="I1411" s="293">
        <f t="shared" si="230"/>
        <v>4.6918344827586216</v>
      </c>
      <c r="J1411" s="293">
        <v>27.212640000000004</v>
      </c>
      <c r="K1411" s="275">
        <f t="shared" si="226"/>
        <v>27.212640000000004</v>
      </c>
      <c r="L1411" s="275">
        <f t="shared" si="227"/>
        <v>27.212640000000004</v>
      </c>
      <c r="N1411" s="334">
        <v>26.166000000000004</v>
      </c>
      <c r="O1411" s="332">
        <f t="shared" si="233"/>
        <v>27.212640000000004</v>
      </c>
      <c r="P1411" s="360"/>
      <c r="Q1411" s="360"/>
    </row>
    <row r="1412" spans="2:17" s="8" customFormat="1" ht="16.2" customHeight="1">
      <c r="B1412" s="289">
        <v>913221000</v>
      </c>
      <c r="C1412" s="307" t="s">
        <v>196</v>
      </c>
      <c r="D1412" s="294" t="s">
        <v>4</v>
      </c>
      <c r="E1412" s="294" t="s">
        <v>4</v>
      </c>
      <c r="F1412" s="295">
        <v>10</v>
      </c>
      <c r="G1412" s="296" t="s">
        <v>7</v>
      </c>
      <c r="H1412" s="293">
        <v>5.8</v>
      </c>
      <c r="I1412" s="293">
        <f t="shared" si="230"/>
        <v>0.66847843094596326</v>
      </c>
      <c r="J1412" s="293">
        <v>3.8771748994865867</v>
      </c>
      <c r="K1412" s="275">
        <f t="shared" si="226"/>
        <v>3.8771748994865867</v>
      </c>
      <c r="L1412" s="275">
        <f t="shared" si="227"/>
        <v>3.8771748994865867</v>
      </c>
      <c r="N1412" s="334">
        <v>3.7280527879678718</v>
      </c>
      <c r="O1412" s="332">
        <f t="shared" si="233"/>
        <v>3.8771748994865867</v>
      </c>
      <c r="P1412" s="360"/>
      <c r="Q1412" s="360"/>
    </row>
    <row r="1413" spans="2:17" s="8" customFormat="1" ht="16.2" customHeight="1">
      <c r="B1413" s="289">
        <v>913222000</v>
      </c>
      <c r="C1413" s="307" t="s">
        <v>196</v>
      </c>
      <c r="D1413" s="294" t="s">
        <v>1</v>
      </c>
      <c r="E1413" s="294" t="s">
        <v>1</v>
      </c>
      <c r="F1413" s="295">
        <v>10</v>
      </c>
      <c r="G1413" s="296" t="s">
        <v>7</v>
      </c>
      <c r="H1413" s="293">
        <v>5.8</v>
      </c>
      <c r="I1413" s="293">
        <f t="shared" si="230"/>
        <v>0.62286436808572365</v>
      </c>
      <c r="J1413" s="293">
        <v>3.6126133348971972</v>
      </c>
      <c r="K1413" s="275">
        <f t="shared" si="226"/>
        <v>3.6126133348971972</v>
      </c>
      <c r="L1413" s="275">
        <f t="shared" si="227"/>
        <v>3.6126133348971972</v>
      </c>
      <c r="N1413" s="334">
        <v>3.4736666681703818</v>
      </c>
      <c r="O1413" s="332">
        <f t="shared" si="233"/>
        <v>3.6126133348971972</v>
      </c>
      <c r="P1413" s="360"/>
      <c r="Q1413" s="360"/>
    </row>
    <row r="1414" spans="2:17" s="8" customFormat="1" ht="16.2" customHeight="1">
      <c r="B1414" s="289">
        <v>913220010</v>
      </c>
      <c r="C1414" s="307" t="s">
        <v>196</v>
      </c>
      <c r="D1414" s="294" t="s">
        <v>92</v>
      </c>
      <c r="E1414" s="294" t="s">
        <v>2</v>
      </c>
      <c r="F1414" s="295">
        <v>10</v>
      </c>
      <c r="G1414" s="296" t="s">
        <v>7</v>
      </c>
      <c r="H1414" s="293">
        <v>5.8</v>
      </c>
      <c r="I1414" s="293">
        <f t="shared" si="230"/>
        <v>1.648758621403386</v>
      </c>
      <c r="J1414" s="293">
        <v>9.562800004139639</v>
      </c>
      <c r="K1414" s="275">
        <f t="shared" si="226"/>
        <v>9.562800004139639</v>
      </c>
      <c r="L1414" s="275">
        <f t="shared" si="227"/>
        <v>9.562800004139639</v>
      </c>
      <c r="N1414" s="334">
        <v>9.1950000039804216</v>
      </c>
      <c r="O1414" s="332">
        <f t="shared" si="233"/>
        <v>9.562800004139639</v>
      </c>
      <c r="P1414" s="360"/>
      <c r="Q1414" s="360"/>
    </row>
    <row r="1415" spans="2:17" s="8" customFormat="1" ht="16.2" customHeight="1">
      <c r="B1415" s="289">
        <v>913220280</v>
      </c>
      <c r="C1415" s="307" t="s">
        <v>196</v>
      </c>
      <c r="D1415" s="294" t="s">
        <v>92</v>
      </c>
      <c r="E1415" s="294" t="s">
        <v>244</v>
      </c>
      <c r="F1415" s="295">
        <v>10</v>
      </c>
      <c r="G1415" s="296" t="s">
        <v>7</v>
      </c>
      <c r="H1415" s="293">
        <v>5.8</v>
      </c>
      <c r="I1415" s="293">
        <f t="shared" si="230"/>
        <v>1.3928712833615808</v>
      </c>
      <c r="J1415" s="293">
        <v>8.0786534434971689</v>
      </c>
      <c r="K1415" s="275">
        <f t="shared" si="226"/>
        <v>8.0786534434971689</v>
      </c>
      <c r="L1415" s="275">
        <f t="shared" si="227"/>
        <v>8.0786534434971689</v>
      </c>
      <c r="N1415" s="334">
        <v>7.7679360033626619</v>
      </c>
      <c r="O1415" s="332">
        <f t="shared" si="233"/>
        <v>8.0786534434971689</v>
      </c>
      <c r="P1415" s="360"/>
      <c r="Q1415" s="360"/>
    </row>
    <row r="1416" spans="2:17" s="8" customFormat="1" ht="16.2" customHeight="1">
      <c r="B1416" s="343">
        <v>913220070</v>
      </c>
      <c r="C1416" s="344" t="s">
        <v>196</v>
      </c>
      <c r="D1416" s="343" t="s">
        <v>92</v>
      </c>
      <c r="E1416" s="342" t="s">
        <v>2539</v>
      </c>
      <c r="F1416" s="341">
        <v>10</v>
      </c>
      <c r="G1416" s="340" t="s">
        <v>7</v>
      </c>
      <c r="H1416" s="339">
        <v>5.8</v>
      </c>
      <c r="I1416" s="293">
        <f t="shared" si="230"/>
        <v>1.3127602069983151</v>
      </c>
      <c r="J1416" s="355">
        <v>7.6140092005902273</v>
      </c>
      <c r="K1416" s="275">
        <f t="shared" ref="K1416" si="234">J1416</f>
        <v>7.6140092005902273</v>
      </c>
      <c r="L1416" s="275">
        <f t="shared" ref="L1416" si="235">+J1416-K1416*$B$2</f>
        <v>7.6140092005902273</v>
      </c>
      <c r="N1416" s="334"/>
      <c r="O1416" s="332"/>
      <c r="P1416" s="360"/>
      <c r="Q1416" s="360"/>
    </row>
    <row r="1417" spans="2:17" s="8" customFormat="1" ht="16.2" customHeight="1">
      <c r="B1417" s="289">
        <v>913220090</v>
      </c>
      <c r="C1417" s="307" t="s">
        <v>196</v>
      </c>
      <c r="D1417" s="294" t="s">
        <v>92</v>
      </c>
      <c r="E1417" s="294" t="s">
        <v>10</v>
      </c>
      <c r="F1417" s="295">
        <v>10</v>
      </c>
      <c r="G1417" s="296" t="s">
        <v>7</v>
      </c>
      <c r="H1417" s="293">
        <v>5.8</v>
      </c>
      <c r="I1417" s="293">
        <f t="shared" si="230"/>
        <v>1.7769954030680932</v>
      </c>
      <c r="J1417" s="293">
        <v>10.306573337794941</v>
      </c>
      <c r="K1417" s="275">
        <f t="shared" si="226"/>
        <v>10.306573337794941</v>
      </c>
      <c r="L1417" s="275">
        <f t="shared" si="227"/>
        <v>10.306573337794941</v>
      </c>
      <c r="N1417" s="334">
        <v>9.9101666709566736</v>
      </c>
      <c r="O1417" s="332">
        <f t="shared" si="233"/>
        <v>10.306573337794941</v>
      </c>
      <c r="P1417" s="360"/>
      <c r="Q1417" s="360"/>
    </row>
    <row r="1418" spans="2:17" s="8" customFormat="1" ht="16.2" customHeight="1">
      <c r="B1418" s="289">
        <v>913220100</v>
      </c>
      <c r="C1418" s="307" t="s">
        <v>196</v>
      </c>
      <c r="D1418" s="294" t="s">
        <v>92</v>
      </c>
      <c r="E1418" s="294" t="s">
        <v>14</v>
      </c>
      <c r="F1418" s="295">
        <v>10</v>
      </c>
      <c r="G1418" s="296" t="s">
        <v>7</v>
      </c>
      <c r="H1418" s="293">
        <v>5.8</v>
      </c>
      <c r="I1418" s="293">
        <f t="shared" si="230"/>
        <v>1.648758621403386</v>
      </c>
      <c r="J1418" s="293">
        <v>9.562800004139639</v>
      </c>
      <c r="K1418" s="275">
        <f t="shared" si="226"/>
        <v>9.562800004139639</v>
      </c>
      <c r="L1418" s="275">
        <f t="shared" si="227"/>
        <v>9.562800004139639</v>
      </c>
      <c r="N1418" s="334">
        <v>9.1950000039804216</v>
      </c>
      <c r="O1418" s="332">
        <f t="shared" si="233"/>
        <v>9.562800004139639</v>
      </c>
      <c r="P1418" s="360"/>
      <c r="Q1418" s="360"/>
    </row>
    <row r="1419" spans="2:17" s="8" customFormat="1" ht="16.2" customHeight="1">
      <c r="B1419" s="289">
        <v>913220110</v>
      </c>
      <c r="C1419" s="307" t="s">
        <v>196</v>
      </c>
      <c r="D1419" s="294" t="s">
        <v>92</v>
      </c>
      <c r="E1419" s="294" t="s">
        <v>13</v>
      </c>
      <c r="F1419" s="295">
        <v>10</v>
      </c>
      <c r="G1419" s="296" t="s">
        <v>7</v>
      </c>
      <c r="H1419" s="293">
        <v>5.8</v>
      </c>
      <c r="I1419" s="293">
        <f t="shared" ref="I1419:I1449" si="236">J1419/H1419</f>
        <v>1.6670781616412014</v>
      </c>
      <c r="J1419" s="293">
        <v>9.6690533375189673</v>
      </c>
      <c r="K1419" s="275">
        <f t="shared" si="226"/>
        <v>9.6690533375189673</v>
      </c>
      <c r="L1419" s="275">
        <f t="shared" si="227"/>
        <v>9.6690533375189673</v>
      </c>
      <c r="N1419" s="334">
        <v>9.2971666706913147</v>
      </c>
      <c r="O1419" s="332">
        <f t="shared" si="233"/>
        <v>9.6690533375189673</v>
      </c>
      <c r="P1419" s="360"/>
      <c r="Q1419" s="360"/>
    </row>
    <row r="1420" spans="2:17" s="8" customFormat="1" ht="16.2" customHeight="1">
      <c r="B1420" s="295">
        <v>913220140</v>
      </c>
      <c r="C1420" s="307" t="s">
        <v>196</v>
      </c>
      <c r="D1420" s="294" t="s">
        <v>92</v>
      </c>
      <c r="E1420" s="294" t="s">
        <v>0</v>
      </c>
      <c r="F1420" s="295">
        <v>10</v>
      </c>
      <c r="G1420" s="296" t="s">
        <v>7</v>
      </c>
      <c r="H1420" s="293">
        <v>5.8</v>
      </c>
      <c r="I1420" s="293">
        <f t="shared" si="236"/>
        <v>1.7769954030680932</v>
      </c>
      <c r="J1420" s="293">
        <v>10.306573337794941</v>
      </c>
      <c r="K1420" s="275">
        <f t="shared" si="226"/>
        <v>10.306573337794941</v>
      </c>
      <c r="L1420" s="275">
        <f t="shared" si="227"/>
        <v>10.306573337794941</v>
      </c>
      <c r="N1420" s="334">
        <v>9.9101666709566736</v>
      </c>
      <c r="O1420" s="332">
        <f t="shared" si="233"/>
        <v>10.306573337794941</v>
      </c>
      <c r="P1420" s="360"/>
      <c r="Q1420" s="360"/>
    </row>
    <row r="1421" spans="2:17" s="8" customFormat="1" ht="16.2" customHeight="1">
      <c r="B1421" s="295">
        <v>913220270</v>
      </c>
      <c r="C1421" s="307" t="s">
        <v>196</v>
      </c>
      <c r="D1421" s="294" t="s">
        <v>92</v>
      </c>
      <c r="E1421" s="294" t="s">
        <v>83</v>
      </c>
      <c r="F1421" s="295">
        <v>10</v>
      </c>
      <c r="G1421" s="296" t="s">
        <v>7</v>
      </c>
      <c r="H1421" s="293">
        <v>5.8</v>
      </c>
      <c r="I1421" s="293">
        <f t="shared" si="236"/>
        <v>1.3190068971227087</v>
      </c>
      <c r="J1421" s="293">
        <v>7.6502400033117102</v>
      </c>
      <c r="K1421" s="275">
        <f t="shared" si="226"/>
        <v>7.6502400033117102</v>
      </c>
      <c r="L1421" s="275">
        <f t="shared" si="227"/>
        <v>7.6502400033117102</v>
      </c>
      <c r="N1421" s="334">
        <v>7.3560000031843362</v>
      </c>
      <c r="O1421" s="332">
        <f t="shared" si="233"/>
        <v>7.6502400033117102</v>
      </c>
      <c r="P1421" s="360"/>
      <c r="Q1421" s="360"/>
    </row>
    <row r="1422" spans="2:17" s="8" customFormat="1" ht="16.2" customHeight="1">
      <c r="B1422" s="295">
        <v>913220370</v>
      </c>
      <c r="C1422" s="307" t="s">
        <v>2739</v>
      </c>
      <c r="D1422" s="294" t="s">
        <v>92</v>
      </c>
      <c r="E1422" s="294" t="s">
        <v>361</v>
      </c>
      <c r="F1422" s="295">
        <v>10</v>
      </c>
      <c r="G1422" s="296" t="s">
        <v>7</v>
      </c>
      <c r="H1422" s="293">
        <v>5.8</v>
      </c>
      <c r="I1422" s="293">
        <f t="shared" si="236"/>
        <v>0.82780212790395302</v>
      </c>
      <c r="J1422" s="293">
        <v>4.8012523418429272</v>
      </c>
      <c r="K1422" s="275">
        <f t="shared" si="226"/>
        <v>4.8012523418429272</v>
      </c>
      <c r="L1422" s="275">
        <f t="shared" si="227"/>
        <v>4.8012523418429272</v>
      </c>
      <c r="N1422" s="334">
        <v>4.6165887902335836</v>
      </c>
      <c r="O1422" s="332">
        <f t="shared" si="233"/>
        <v>4.8012523418429272</v>
      </c>
      <c r="P1422" s="360"/>
      <c r="Q1422" s="360"/>
    </row>
    <row r="1423" spans="2:17" s="8" customFormat="1" ht="16.2" customHeight="1">
      <c r="B1423" s="295">
        <v>913220360</v>
      </c>
      <c r="C1423" s="307" t="s">
        <v>196</v>
      </c>
      <c r="D1423" s="294" t="s">
        <v>92</v>
      </c>
      <c r="E1423" s="294" t="s">
        <v>2574</v>
      </c>
      <c r="F1423" s="295">
        <v>10</v>
      </c>
      <c r="G1423" s="296" t="s">
        <v>7</v>
      </c>
      <c r="H1423" s="293">
        <v>5.8</v>
      </c>
      <c r="I1423" s="293">
        <f t="shared" si="236"/>
        <v>0.71767582342633129</v>
      </c>
      <c r="J1423" s="293">
        <v>4.1625197758727213</v>
      </c>
      <c r="K1423" s="275">
        <f t="shared" si="226"/>
        <v>4.1625197758727213</v>
      </c>
      <c r="L1423" s="275">
        <f t="shared" si="227"/>
        <v>4.1625197758727213</v>
      </c>
      <c r="N1423" s="334">
        <v>4.0024228614160782</v>
      </c>
      <c r="O1423" s="332">
        <f t="shared" si="233"/>
        <v>4.1625197758727213</v>
      </c>
      <c r="P1423" s="360"/>
      <c r="Q1423" s="360"/>
    </row>
    <row r="1424" spans="2:17" s="8" customFormat="1" ht="16.2" customHeight="1">
      <c r="B1424" s="295">
        <v>913220390</v>
      </c>
      <c r="C1424" s="307" t="s">
        <v>196</v>
      </c>
      <c r="D1424" s="294" t="s">
        <v>92</v>
      </c>
      <c r="E1424" s="294" t="s">
        <v>2503</v>
      </c>
      <c r="F1424" s="295">
        <v>10</v>
      </c>
      <c r="G1424" s="296" t="s">
        <v>7</v>
      </c>
      <c r="H1424" s="293">
        <v>5.8</v>
      </c>
      <c r="I1424" s="293">
        <f t="shared" si="236"/>
        <v>0.82780212790395302</v>
      </c>
      <c r="J1424" s="293">
        <v>4.8012523418429272</v>
      </c>
      <c r="K1424" s="275">
        <f t="shared" si="226"/>
        <v>4.8012523418429272</v>
      </c>
      <c r="L1424" s="275">
        <f t="shared" si="227"/>
        <v>4.8012523418429272</v>
      </c>
      <c r="N1424" s="334">
        <v>4.6165887902335836</v>
      </c>
      <c r="O1424" s="332">
        <f t="shared" si="233"/>
        <v>4.8012523418429272</v>
      </c>
      <c r="P1424" s="360"/>
      <c r="Q1424" s="360"/>
    </row>
    <row r="1425" spans="2:18" s="8" customFormat="1" ht="16.2" customHeight="1">
      <c r="B1425" s="295">
        <v>913220240</v>
      </c>
      <c r="C1425" s="307" t="s">
        <v>196</v>
      </c>
      <c r="D1425" s="294" t="s">
        <v>92</v>
      </c>
      <c r="E1425" s="294" t="s">
        <v>2506</v>
      </c>
      <c r="F1425" s="295">
        <v>10</v>
      </c>
      <c r="G1425" s="296" t="s">
        <v>7</v>
      </c>
      <c r="H1425" s="293">
        <v>5.8</v>
      </c>
      <c r="I1425" s="293">
        <f t="shared" si="236"/>
        <v>2.1461341388600736</v>
      </c>
      <c r="J1425" s="293">
        <v>12.447578005388428</v>
      </c>
      <c r="K1425" s="275">
        <f t="shared" si="226"/>
        <v>12.447578005388428</v>
      </c>
      <c r="L1425" s="275">
        <f t="shared" si="227"/>
        <v>12.447578005388428</v>
      </c>
      <c r="N1425" s="334">
        <v>11.968825005181181</v>
      </c>
      <c r="O1425" s="332">
        <f t="shared" si="233"/>
        <v>12.447578005388428</v>
      </c>
      <c r="P1425" s="360"/>
      <c r="Q1425" s="360"/>
    </row>
    <row r="1426" spans="2:18" s="8" customFormat="1" ht="16.2" customHeight="1">
      <c r="B1426" s="289">
        <v>913220180</v>
      </c>
      <c r="C1426" s="307" t="s">
        <v>196</v>
      </c>
      <c r="D1426" s="294" t="s">
        <v>92</v>
      </c>
      <c r="E1426" s="294" t="s">
        <v>287</v>
      </c>
      <c r="F1426" s="295">
        <v>10</v>
      </c>
      <c r="G1426" s="296" t="s">
        <v>7</v>
      </c>
      <c r="H1426" s="293">
        <v>5.8</v>
      </c>
      <c r="I1426" s="293">
        <f t="shared" si="236"/>
        <v>1.3245467796437691</v>
      </c>
      <c r="J1426" s="293">
        <v>7.6823713219338607</v>
      </c>
      <c r="K1426" s="275">
        <f t="shared" si="226"/>
        <v>7.6823713219338607</v>
      </c>
      <c r="L1426" s="275">
        <f t="shared" si="227"/>
        <v>7.6823713219338607</v>
      </c>
      <c r="N1426" s="334">
        <v>9.1950000039804216</v>
      </c>
      <c r="O1426" s="332">
        <f t="shared" si="233"/>
        <v>9.562800004139639</v>
      </c>
      <c r="P1426" s="360"/>
      <c r="Q1426" s="360"/>
      <c r="R1426" s="353"/>
    </row>
    <row r="1427" spans="2:18" s="8" customFormat="1" ht="16.2" customHeight="1">
      <c r="B1427" s="289">
        <v>913220410</v>
      </c>
      <c r="C1427" s="307" t="s">
        <v>196</v>
      </c>
      <c r="D1427" s="294" t="s">
        <v>92</v>
      </c>
      <c r="E1427" s="294" t="s">
        <v>2540</v>
      </c>
      <c r="F1427" s="295">
        <v>10</v>
      </c>
      <c r="G1427" s="296" t="s">
        <v>7</v>
      </c>
      <c r="H1427" s="293">
        <v>5.8</v>
      </c>
      <c r="I1427" s="293">
        <f t="shared" si="236"/>
        <v>0.78857453930716737</v>
      </c>
      <c r="J1427" s="293">
        <v>4.5737323279815705</v>
      </c>
      <c r="K1427" s="275">
        <f t="shared" si="226"/>
        <v>4.5737323279815705</v>
      </c>
      <c r="L1427" s="275">
        <f t="shared" si="227"/>
        <v>4.5737323279815705</v>
      </c>
      <c r="N1427" s="334">
        <v>4.3978195461361249</v>
      </c>
      <c r="O1427" s="332">
        <f t="shared" si="233"/>
        <v>4.5737323279815705</v>
      </c>
      <c r="P1427" s="360"/>
      <c r="Q1427" s="360"/>
    </row>
    <row r="1428" spans="2:18" s="8" customFormat="1" ht="16.2" customHeight="1">
      <c r="B1428" s="289">
        <v>913220520</v>
      </c>
      <c r="C1428" s="307" t="s">
        <v>196</v>
      </c>
      <c r="D1428" s="294" t="s">
        <v>92</v>
      </c>
      <c r="E1428" s="294" t="s">
        <v>2767</v>
      </c>
      <c r="F1428" s="295">
        <v>10</v>
      </c>
      <c r="G1428" s="296" t="s">
        <v>7</v>
      </c>
      <c r="H1428" s="293">
        <v>5.8</v>
      </c>
      <c r="I1428" s="293">
        <f t="shared" si="236"/>
        <v>0.73796018463459645</v>
      </c>
      <c r="J1428" s="293">
        <v>4.2801690708806595</v>
      </c>
      <c r="K1428" s="275">
        <f t="shared" si="226"/>
        <v>4.2801690708806595</v>
      </c>
      <c r="L1428" s="275">
        <f t="shared" si="227"/>
        <v>4.2801690708806595</v>
      </c>
      <c r="N1428" s="334">
        <v>4.1155471835390953</v>
      </c>
      <c r="O1428" s="332">
        <f t="shared" si="233"/>
        <v>4.2801690708806595</v>
      </c>
      <c r="P1428" s="360"/>
      <c r="Q1428" s="360"/>
    </row>
    <row r="1429" spans="2:18" s="8" customFormat="1" ht="16.2" customHeight="1">
      <c r="B1429" s="297">
        <v>913220050</v>
      </c>
      <c r="C1429" s="307" t="s">
        <v>196</v>
      </c>
      <c r="D1429" s="294" t="s">
        <v>92</v>
      </c>
      <c r="E1429" s="294" t="s">
        <v>2994</v>
      </c>
      <c r="F1429" s="295">
        <v>10</v>
      </c>
      <c r="G1429" s="296" t="s">
        <v>7</v>
      </c>
      <c r="H1429" s="293">
        <v>5.8</v>
      </c>
      <c r="I1429" s="293">
        <f t="shared" si="236"/>
        <v>1.4026551724137932</v>
      </c>
      <c r="J1429" s="293">
        <v>8.1354000000000006</v>
      </c>
      <c r="K1429" s="275">
        <f t="shared" si="226"/>
        <v>8.1354000000000006</v>
      </c>
      <c r="L1429" s="275">
        <f t="shared" si="227"/>
        <v>8.1354000000000006</v>
      </c>
      <c r="N1429" s="334">
        <v>7.8225000000000007</v>
      </c>
      <c r="O1429" s="332">
        <f t="shared" si="233"/>
        <v>8.1354000000000006</v>
      </c>
      <c r="P1429" s="360"/>
      <c r="Q1429" s="360"/>
    </row>
    <row r="1430" spans="2:18" s="8" customFormat="1" ht="16.2" customHeight="1">
      <c r="B1430" s="289">
        <v>913391000</v>
      </c>
      <c r="C1430" s="307" t="s">
        <v>363</v>
      </c>
      <c r="D1430" s="294" t="s">
        <v>4</v>
      </c>
      <c r="E1430" s="294" t="s">
        <v>4</v>
      </c>
      <c r="F1430" s="295">
        <v>5</v>
      </c>
      <c r="G1430" s="296" t="s">
        <v>7</v>
      </c>
      <c r="H1430" s="293">
        <v>5.8</v>
      </c>
      <c r="I1430" s="293">
        <f t="shared" si="236"/>
        <v>5.5075608127687143</v>
      </c>
      <c r="J1430" s="293">
        <v>31.94385271405854</v>
      </c>
      <c r="K1430" s="275">
        <f t="shared" si="226"/>
        <v>31.94385271405854</v>
      </c>
      <c r="L1430" s="275">
        <f t="shared" si="227"/>
        <v>31.94385271405854</v>
      </c>
      <c r="N1430" s="334">
        <v>30.715242994287056</v>
      </c>
      <c r="O1430" s="332">
        <f t="shared" si="233"/>
        <v>31.94385271405854</v>
      </c>
      <c r="P1430" s="360"/>
      <c r="Q1430" s="360"/>
    </row>
    <row r="1431" spans="2:18" s="8" customFormat="1" ht="16.2" customHeight="1">
      <c r="B1431" s="289">
        <v>913392000</v>
      </c>
      <c r="C1431" s="307" t="s">
        <v>363</v>
      </c>
      <c r="D1431" s="294" t="s">
        <v>1</v>
      </c>
      <c r="E1431" s="294" t="s">
        <v>1</v>
      </c>
      <c r="F1431" s="295">
        <v>5</v>
      </c>
      <c r="G1431" s="296" t="s">
        <v>7</v>
      </c>
      <c r="H1431" s="293">
        <v>5.8</v>
      </c>
      <c r="I1431" s="293">
        <f t="shared" si="236"/>
        <v>5.5071631034482769</v>
      </c>
      <c r="J1431" s="293">
        <v>31.941546000000002</v>
      </c>
      <c r="K1431" s="275">
        <f t="shared" si="226"/>
        <v>31.941546000000002</v>
      </c>
      <c r="L1431" s="275">
        <f t="shared" si="227"/>
        <v>31.941546000000002</v>
      </c>
      <c r="N1431" s="334">
        <v>30.713025000000002</v>
      </c>
      <c r="O1431" s="332">
        <f t="shared" si="233"/>
        <v>31.941546000000002</v>
      </c>
      <c r="P1431" s="360"/>
      <c r="Q1431" s="360"/>
    </row>
    <row r="1432" spans="2:18" s="8" customFormat="1" ht="16.2" customHeight="1">
      <c r="B1432" s="289">
        <v>913390010</v>
      </c>
      <c r="C1432" s="307" t="s">
        <v>363</v>
      </c>
      <c r="D1432" s="294" t="s">
        <v>92</v>
      </c>
      <c r="E1432" s="294" t="s">
        <v>2</v>
      </c>
      <c r="F1432" s="295">
        <v>5</v>
      </c>
      <c r="G1432" s="296" t="s">
        <v>7</v>
      </c>
      <c r="H1432" s="293">
        <v>5.8</v>
      </c>
      <c r="I1432" s="293">
        <f t="shared" si="236"/>
        <v>8.3478013347658191</v>
      </c>
      <c r="J1432" s="293">
        <v>48.417247741641745</v>
      </c>
      <c r="K1432" s="275">
        <f t="shared" si="226"/>
        <v>48.417247741641745</v>
      </c>
      <c r="L1432" s="275">
        <f t="shared" si="227"/>
        <v>48.417247741641745</v>
      </c>
      <c r="N1432" s="334">
        <v>46.555045905424755</v>
      </c>
      <c r="O1432" s="332">
        <f t="shared" si="233"/>
        <v>48.417247741641745</v>
      </c>
      <c r="P1432" s="360"/>
      <c r="Q1432" s="360"/>
    </row>
    <row r="1433" spans="2:18" s="8" customFormat="1" ht="16.2" customHeight="1">
      <c r="B1433" s="289">
        <v>913390280</v>
      </c>
      <c r="C1433" s="307" t="s">
        <v>363</v>
      </c>
      <c r="D1433" s="294" t="s">
        <v>92</v>
      </c>
      <c r="E1433" s="294" t="s">
        <v>244</v>
      </c>
      <c r="F1433" s="295">
        <v>5</v>
      </c>
      <c r="G1433" s="296" t="s">
        <v>7</v>
      </c>
      <c r="H1433" s="293">
        <v>5.8</v>
      </c>
      <c r="I1433" s="293">
        <f t="shared" si="236"/>
        <v>9.417223878212031</v>
      </c>
      <c r="J1433" s="293">
        <v>54.619898493629776</v>
      </c>
      <c r="K1433" s="275">
        <f t="shared" si="226"/>
        <v>54.619898493629776</v>
      </c>
      <c r="L1433" s="275">
        <f t="shared" si="227"/>
        <v>54.619898493629776</v>
      </c>
      <c r="N1433" s="334">
        <v>52.519133166951704</v>
      </c>
      <c r="O1433" s="332">
        <f t="shared" si="233"/>
        <v>54.619898493629776</v>
      </c>
      <c r="P1433" s="360"/>
      <c r="Q1433" s="360"/>
    </row>
    <row r="1434" spans="2:18" s="8" customFormat="1" ht="16.2" customHeight="1">
      <c r="B1434" s="343">
        <v>913390070</v>
      </c>
      <c r="C1434" s="344" t="s">
        <v>363</v>
      </c>
      <c r="D1434" s="343" t="s">
        <v>92</v>
      </c>
      <c r="E1434" s="342" t="s">
        <v>2539</v>
      </c>
      <c r="F1434" s="341">
        <v>5</v>
      </c>
      <c r="G1434" s="340" t="s">
        <v>7</v>
      </c>
      <c r="H1434" s="339">
        <v>5.8</v>
      </c>
      <c r="I1434" s="293">
        <f t="shared" si="236"/>
        <v>7.6959585045598899</v>
      </c>
      <c r="J1434" s="355">
        <v>44.636559326447362</v>
      </c>
      <c r="K1434" s="275">
        <f t="shared" ref="K1434" si="237">J1434</f>
        <v>44.636559326447362</v>
      </c>
      <c r="L1434" s="275">
        <f t="shared" ref="L1434" si="238">+J1434-K1434*$B$2</f>
        <v>44.636559326447362</v>
      </c>
      <c r="N1434" s="334"/>
      <c r="O1434" s="332"/>
      <c r="P1434" s="360"/>
      <c r="Q1434" s="360"/>
    </row>
    <row r="1435" spans="2:18" s="8" customFormat="1" ht="16.2" customHeight="1">
      <c r="B1435" s="289">
        <v>913390090</v>
      </c>
      <c r="C1435" s="307" t="s">
        <v>363</v>
      </c>
      <c r="D1435" s="294" t="s">
        <v>92</v>
      </c>
      <c r="E1435" s="294" t="s">
        <v>10</v>
      </c>
      <c r="F1435" s="295">
        <v>5</v>
      </c>
      <c r="G1435" s="296" t="s">
        <v>7</v>
      </c>
      <c r="H1435" s="293">
        <v>5.8</v>
      </c>
      <c r="I1435" s="293">
        <f t="shared" si="236"/>
        <v>8.8764184274661204</v>
      </c>
      <c r="J1435" s="293">
        <v>51.483226879303501</v>
      </c>
      <c r="K1435" s="275">
        <f t="shared" ref="K1435:K1497" si="239">J1435</f>
        <v>51.483226879303501</v>
      </c>
      <c r="L1435" s="275">
        <f t="shared" ref="L1435:L1497" si="240">+J1435-K1435*$B$2</f>
        <v>51.483226879303501</v>
      </c>
      <c r="N1435" s="334">
        <v>49.503102768561057</v>
      </c>
      <c r="O1435" s="332">
        <f t="shared" si="233"/>
        <v>51.483226879303501</v>
      </c>
      <c r="P1435" s="360"/>
      <c r="Q1435" s="360"/>
    </row>
    <row r="1436" spans="2:18" s="8" customFormat="1" ht="16.2" customHeight="1">
      <c r="B1436" s="289">
        <v>913390100</v>
      </c>
      <c r="C1436" s="307" t="s">
        <v>363</v>
      </c>
      <c r="D1436" s="294" t="s">
        <v>92</v>
      </c>
      <c r="E1436" s="294" t="s">
        <v>14</v>
      </c>
      <c r="F1436" s="295">
        <v>5</v>
      </c>
      <c r="G1436" s="296" t="s">
        <v>7</v>
      </c>
      <c r="H1436" s="293">
        <v>5.8</v>
      </c>
      <c r="I1436" s="293">
        <f t="shared" si="236"/>
        <v>8.3478013347658191</v>
      </c>
      <c r="J1436" s="293">
        <v>48.417247741641745</v>
      </c>
      <c r="K1436" s="275">
        <f t="shared" si="239"/>
        <v>48.417247741641745</v>
      </c>
      <c r="L1436" s="275">
        <f t="shared" si="240"/>
        <v>48.417247741641745</v>
      </c>
      <c r="N1436" s="334">
        <v>46.555045905424755</v>
      </c>
      <c r="O1436" s="332">
        <f t="shared" si="233"/>
        <v>48.417247741641745</v>
      </c>
      <c r="P1436" s="360"/>
      <c r="Q1436" s="360"/>
    </row>
    <row r="1437" spans="2:18" s="8" customFormat="1" ht="16.2" customHeight="1">
      <c r="B1437" s="289">
        <v>913390110</v>
      </c>
      <c r="C1437" s="307" t="s">
        <v>363</v>
      </c>
      <c r="D1437" s="294" t="s">
        <v>92</v>
      </c>
      <c r="E1437" s="294" t="s">
        <v>13</v>
      </c>
      <c r="F1437" s="295">
        <v>5</v>
      </c>
      <c r="G1437" s="296" t="s">
        <v>7</v>
      </c>
      <c r="H1437" s="293">
        <v>5.8</v>
      </c>
      <c r="I1437" s="293">
        <f t="shared" si="236"/>
        <v>8.4034466644194978</v>
      </c>
      <c r="J1437" s="293">
        <v>48.739990653633086</v>
      </c>
      <c r="K1437" s="275">
        <f t="shared" si="239"/>
        <v>48.739990653633086</v>
      </c>
      <c r="L1437" s="275">
        <f t="shared" si="240"/>
        <v>48.739990653633086</v>
      </c>
      <c r="N1437" s="334">
        <v>46.865375628493354</v>
      </c>
      <c r="O1437" s="332">
        <f t="shared" si="233"/>
        <v>48.739990653633086</v>
      </c>
      <c r="P1437" s="360"/>
      <c r="Q1437" s="360"/>
    </row>
    <row r="1438" spans="2:18" s="8" customFormat="1" ht="16.2" customHeight="1">
      <c r="B1438" s="289">
        <v>913390140</v>
      </c>
      <c r="C1438" s="307" t="s">
        <v>363</v>
      </c>
      <c r="D1438" s="294" t="s">
        <v>92</v>
      </c>
      <c r="E1438" s="294" t="s">
        <v>0</v>
      </c>
      <c r="F1438" s="295">
        <v>5</v>
      </c>
      <c r="G1438" s="296" t="s">
        <v>7</v>
      </c>
      <c r="H1438" s="293">
        <v>5.8</v>
      </c>
      <c r="I1438" s="293">
        <f t="shared" si="236"/>
        <v>8.8764184274661204</v>
      </c>
      <c r="J1438" s="293">
        <v>51.483226879303501</v>
      </c>
      <c r="K1438" s="275">
        <f t="shared" si="239"/>
        <v>51.483226879303501</v>
      </c>
      <c r="L1438" s="275">
        <f t="shared" si="240"/>
        <v>51.483226879303501</v>
      </c>
      <c r="N1438" s="334">
        <v>49.503102768561057</v>
      </c>
      <c r="O1438" s="332">
        <f t="shared" si="233"/>
        <v>51.483226879303501</v>
      </c>
      <c r="P1438" s="360"/>
      <c r="Q1438" s="360"/>
    </row>
    <row r="1439" spans="2:18" s="8" customFormat="1" ht="16.2" customHeight="1">
      <c r="B1439" s="295">
        <v>913390270</v>
      </c>
      <c r="C1439" s="307" t="s">
        <v>363</v>
      </c>
      <c r="D1439" s="294" t="s">
        <v>92</v>
      </c>
      <c r="E1439" s="294" t="s">
        <v>83</v>
      </c>
      <c r="F1439" s="295">
        <v>5</v>
      </c>
      <c r="G1439" s="296" t="s">
        <v>7</v>
      </c>
      <c r="H1439" s="293">
        <v>5.8</v>
      </c>
      <c r="I1439" s="293">
        <f t="shared" si="236"/>
        <v>8.8764184274661204</v>
      </c>
      <c r="J1439" s="293">
        <v>51.483226879303501</v>
      </c>
      <c r="K1439" s="275">
        <f t="shared" si="239"/>
        <v>51.483226879303501</v>
      </c>
      <c r="L1439" s="275">
        <f t="shared" si="240"/>
        <v>51.483226879303501</v>
      </c>
      <c r="N1439" s="334">
        <v>49.503102768561057</v>
      </c>
      <c r="O1439" s="332">
        <f t="shared" si="233"/>
        <v>51.483226879303501</v>
      </c>
      <c r="P1439" s="360"/>
      <c r="Q1439" s="360"/>
    </row>
    <row r="1440" spans="2:18" s="8" customFormat="1" ht="16.2" customHeight="1">
      <c r="B1440" s="295">
        <v>913390370</v>
      </c>
      <c r="C1440" s="307" t="s">
        <v>2740</v>
      </c>
      <c r="D1440" s="294" t="s">
        <v>92</v>
      </c>
      <c r="E1440" s="294" t="s">
        <v>361</v>
      </c>
      <c r="F1440" s="295">
        <v>5</v>
      </c>
      <c r="G1440" s="296" t="s">
        <v>7</v>
      </c>
      <c r="H1440" s="293">
        <v>5.8</v>
      </c>
      <c r="I1440" s="293">
        <f t="shared" si="236"/>
        <v>8.3478013347658191</v>
      </c>
      <c r="J1440" s="293">
        <v>48.417247741641745</v>
      </c>
      <c r="K1440" s="275">
        <f t="shared" si="239"/>
        <v>48.417247741641745</v>
      </c>
      <c r="L1440" s="275">
        <f t="shared" si="240"/>
        <v>48.417247741641745</v>
      </c>
      <c r="N1440" s="334">
        <v>46.555045905424755</v>
      </c>
      <c r="O1440" s="332">
        <f t="shared" si="233"/>
        <v>48.417247741641745</v>
      </c>
      <c r="P1440" s="360"/>
      <c r="Q1440" s="360"/>
    </row>
    <row r="1441" spans="2:18" s="8" customFormat="1" ht="16.2" customHeight="1">
      <c r="B1441" s="295">
        <v>913390360</v>
      </c>
      <c r="C1441" s="307" t="s">
        <v>363</v>
      </c>
      <c r="D1441" s="294" t="s">
        <v>92</v>
      </c>
      <c r="E1441" s="294" t="s">
        <v>2574</v>
      </c>
      <c r="F1441" s="295">
        <v>5</v>
      </c>
      <c r="G1441" s="296" t="s">
        <v>7</v>
      </c>
      <c r="H1441" s="293">
        <v>5.8</v>
      </c>
      <c r="I1441" s="293">
        <f t="shared" si="236"/>
        <v>8.0992792736653509</v>
      </c>
      <c r="J1441" s="293">
        <v>46.975819787259034</v>
      </c>
      <c r="K1441" s="275">
        <f t="shared" si="239"/>
        <v>46.975819787259034</v>
      </c>
      <c r="L1441" s="275">
        <f t="shared" si="240"/>
        <v>46.975819787259034</v>
      </c>
      <c r="N1441" s="334">
        <v>45.169057487749072</v>
      </c>
      <c r="O1441" s="332">
        <f t="shared" si="233"/>
        <v>46.975819787259034</v>
      </c>
      <c r="P1441" s="360"/>
      <c r="Q1441" s="360"/>
    </row>
    <row r="1442" spans="2:18" s="8" customFormat="1" ht="16.2" customHeight="1">
      <c r="B1442" s="295">
        <v>913390390</v>
      </c>
      <c r="C1442" s="307" t="s">
        <v>363</v>
      </c>
      <c r="D1442" s="294" t="s">
        <v>92</v>
      </c>
      <c r="E1442" s="294" t="s">
        <v>2503</v>
      </c>
      <c r="F1442" s="295">
        <v>5</v>
      </c>
      <c r="G1442" s="296" t="s">
        <v>7</v>
      </c>
      <c r="H1442" s="293">
        <v>5.8</v>
      </c>
      <c r="I1442" s="293">
        <f t="shared" si="236"/>
        <v>8.8764184274661204</v>
      </c>
      <c r="J1442" s="293">
        <v>51.483226879303501</v>
      </c>
      <c r="K1442" s="275">
        <f t="shared" si="239"/>
        <v>51.483226879303501</v>
      </c>
      <c r="L1442" s="275">
        <f t="shared" si="240"/>
        <v>51.483226879303501</v>
      </c>
      <c r="N1442" s="334">
        <v>49.503102768561057</v>
      </c>
      <c r="O1442" s="332">
        <f t="shared" si="233"/>
        <v>51.483226879303501</v>
      </c>
      <c r="P1442" s="360"/>
      <c r="Q1442" s="360"/>
    </row>
    <row r="1443" spans="2:18" s="8" customFormat="1" ht="16.2" customHeight="1">
      <c r="B1443" s="295">
        <v>913390240</v>
      </c>
      <c r="C1443" s="307" t="s">
        <v>363</v>
      </c>
      <c r="D1443" s="294" t="s">
        <v>92</v>
      </c>
      <c r="E1443" s="294" t="s">
        <v>2506</v>
      </c>
      <c r="F1443" s="295">
        <v>5</v>
      </c>
      <c r="G1443" s="296" t="s">
        <v>7</v>
      </c>
      <c r="H1443" s="293">
        <v>5.8</v>
      </c>
      <c r="I1443" s="293">
        <f t="shared" si="236"/>
        <v>9.6498749706426139</v>
      </c>
      <c r="J1443" s="293">
        <v>55.969274829727155</v>
      </c>
      <c r="K1443" s="275">
        <f t="shared" si="239"/>
        <v>55.969274829727155</v>
      </c>
      <c r="L1443" s="275">
        <f t="shared" si="240"/>
        <v>55.969274829727155</v>
      </c>
      <c r="N1443" s="334">
        <v>53.816610413199186</v>
      </c>
      <c r="O1443" s="332">
        <f t="shared" si="233"/>
        <v>55.969274829727155</v>
      </c>
      <c r="P1443" s="360"/>
      <c r="Q1443" s="360"/>
    </row>
    <row r="1444" spans="2:18" s="8" customFormat="1" ht="16.2" customHeight="1">
      <c r="B1444" s="295">
        <v>913390180</v>
      </c>
      <c r="C1444" s="307" t="s">
        <v>363</v>
      </c>
      <c r="D1444" s="294" t="s">
        <v>92</v>
      </c>
      <c r="E1444" s="294" t="s">
        <v>287</v>
      </c>
      <c r="F1444" s="295">
        <v>5</v>
      </c>
      <c r="G1444" s="296" t="s">
        <v>7</v>
      </c>
      <c r="H1444" s="293">
        <v>5.8</v>
      </c>
      <c r="I1444" s="293">
        <f t="shared" si="236"/>
        <v>7.8547060989078412</v>
      </c>
      <c r="J1444" s="293">
        <v>45.557295373665475</v>
      </c>
      <c r="K1444" s="275">
        <f t="shared" si="239"/>
        <v>45.557295373665475</v>
      </c>
      <c r="L1444" s="275">
        <f t="shared" si="240"/>
        <v>45.557295373665475</v>
      </c>
      <c r="N1444" s="334">
        <v>49.378970879333643</v>
      </c>
      <c r="O1444" s="332">
        <f t="shared" si="233"/>
        <v>51.354129714506989</v>
      </c>
      <c r="P1444" s="360"/>
      <c r="Q1444" s="360"/>
      <c r="R1444" s="353"/>
    </row>
    <row r="1445" spans="2:18" s="8" customFormat="1" ht="16.2" customHeight="1">
      <c r="B1445" s="289">
        <v>913390410</v>
      </c>
      <c r="C1445" s="307" t="s">
        <v>363</v>
      </c>
      <c r="D1445" s="294" t="s">
        <v>92</v>
      </c>
      <c r="E1445" s="294" t="s">
        <v>2540</v>
      </c>
      <c r="F1445" s="295">
        <v>5</v>
      </c>
      <c r="G1445" s="296" t="s">
        <v>7</v>
      </c>
      <c r="H1445" s="293">
        <v>5.8</v>
      </c>
      <c r="I1445" s="293">
        <f t="shared" si="236"/>
        <v>8.8420396992959009</v>
      </c>
      <c r="J1445" s="293">
        <v>51.283830255916222</v>
      </c>
      <c r="K1445" s="275">
        <f t="shared" si="239"/>
        <v>51.283830255916222</v>
      </c>
      <c r="L1445" s="275">
        <f t="shared" si="240"/>
        <v>51.283830255916222</v>
      </c>
      <c r="N1445" s="334">
        <v>49.31137524607329</v>
      </c>
      <c r="O1445" s="332">
        <f t="shared" si="233"/>
        <v>51.283830255916222</v>
      </c>
      <c r="P1445" s="360"/>
      <c r="Q1445" s="360"/>
    </row>
    <row r="1446" spans="2:18" s="8" customFormat="1" ht="16.2" customHeight="1">
      <c r="B1446" s="289">
        <v>913390520</v>
      </c>
      <c r="C1446" s="307" t="s">
        <v>363</v>
      </c>
      <c r="D1446" s="294" t="s">
        <v>92</v>
      </c>
      <c r="E1446" s="294" t="s">
        <v>2767</v>
      </c>
      <c r="F1446" s="295">
        <v>5</v>
      </c>
      <c r="G1446" s="296" t="s">
        <v>7</v>
      </c>
      <c r="H1446" s="293">
        <v>5.8</v>
      </c>
      <c r="I1446" s="293">
        <f t="shared" si="236"/>
        <v>7.6042626546104746</v>
      </c>
      <c r="J1446" s="293">
        <v>44.104723396740752</v>
      </c>
      <c r="K1446" s="275">
        <f t="shared" si="239"/>
        <v>44.104723396740752</v>
      </c>
      <c r="L1446" s="275">
        <f t="shared" si="240"/>
        <v>44.104723396740752</v>
      </c>
      <c r="N1446" s="334">
        <v>42.408387881481488</v>
      </c>
      <c r="O1446" s="332">
        <f t="shared" si="233"/>
        <v>44.104723396740752</v>
      </c>
      <c r="P1446" s="360"/>
      <c r="Q1446" s="360"/>
    </row>
    <row r="1447" spans="2:18" s="8" customFormat="1" ht="16.2" customHeight="1">
      <c r="B1447" s="297">
        <v>913390050</v>
      </c>
      <c r="C1447" s="307" t="s">
        <v>363</v>
      </c>
      <c r="D1447" s="294" t="s">
        <v>92</v>
      </c>
      <c r="E1447" s="294" t="s">
        <v>2994</v>
      </c>
      <c r="F1447" s="295">
        <v>5</v>
      </c>
      <c r="G1447" s="296" t="s">
        <v>7</v>
      </c>
      <c r="H1447" s="293">
        <v>5.8</v>
      </c>
      <c r="I1447" s="293">
        <f t="shared" si="236"/>
        <v>8.2427172413793102</v>
      </c>
      <c r="J1447" s="293">
        <v>47.807760000000002</v>
      </c>
      <c r="K1447" s="275">
        <f t="shared" si="239"/>
        <v>47.807760000000002</v>
      </c>
      <c r="L1447" s="275">
        <f t="shared" si="240"/>
        <v>47.807760000000002</v>
      </c>
      <c r="N1447" s="334">
        <v>45.969000000000001</v>
      </c>
      <c r="O1447" s="332">
        <f t="shared" si="233"/>
        <v>47.807760000000002</v>
      </c>
      <c r="P1447" s="360"/>
      <c r="Q1447" s="360"/>
    </row>
    <row r="1448" spans="2:18" s="8" customFormat="1" ht="16.2" customHeight="1">
      <c r="B1448" s="289">
        <v>913401000</v>
      </c>
      <c r="C1448" s="307" t="s">
        <v>364</v>
      </c>
      <c r="D1448" s="294" t="s">
        <v>4</v>
      </c>
      <c r="E1448" s="294" t="s">
        <v>4</v>
      </c>
      <c r="F1448" s="295">
        <v>5</v>
      </c>
      <c r="G1448" s="296" t="s">
        <v>7</v>
      </c>
      <c r="H1448" s="293">
        <v>5.8</v>
      </c>
      <c r="I1448" s="293">
        <f t="shared" si="236"/>
        <v>1.1409052650258464</v>
      </c>
      <c r="J1448" s="293">
        <v>6.6172505371499097</v>
      </c>
      <c r="K1448" s="275">
        <f t="shared" si="239"/>
        <v>6.6172505371499097</v>
      </c>
      <c r="L1448" s="275">
        <f t="shared" si="240"/>
        <v>6.6172505371499097</v>
      </c>
      <c r="N1448" s="334">
        <v>6.3627409011056821</v>
      </c>
      <c r="O1448" s="332">
        <f t="shared" si="233"/>
        <v>6.6172505371499097</v>
      </c>
      <c r="P1448" s="360"/>
      <c r="Q1448" s="360"/>
    </row>
    <row r="1449" spans="2:18" s="8" customFormat="1" ht="16.2" customHeight="1">
      <c r="B1449" s="289">
        <v>913402000</v>
      </c>
      <c r="C1449" s="307" t="s">
        <v>364</v>
      </c>
      <c r="D1449" s="294" t="s">
        <v>1</v>
      </c>
      <c r="E1449" s="294" t="s">
        <v>1</v>
      </c>
      <c r="F1449" s="295">
        <v>5</v>
      </c>
      <c r="G1449" s="296" t="s">
        <v>7</v>
      </c>
      <c r="H1449" s="293">
        <v>5.8</v>
      </c>
      <c r="I1449" s="293">
        <f t="shared" si="236"/>
        <v>0.89042191779764457</v>
      </c>
      <c r="J1449" s="293">
        <v>5.1644471232263385</v>
      </c>
      <c r="K1449" s="275">
        <f t="shared" si="239"/>
        <v>5.1644471232263385</v>
      </c>
      <c r="L1449" s="275">
        <f t="shared" si="240"/>
        <v>5.1644471232263385</v>
      </c>
      <c r="N1449" s="334">
        <v>4.9658145415637867</v>
      </c>
      <c r="O1449" s="332">
        <f t="shared" si="233"/>
        <v>5.1644471232263385</v>
      </c>
      <c r="P1449" s="360"/>
      <c r="Q1449" s="360"/>
    </row>
    <row r="1450" spans="2:18" s="8" customFormat="1" ht="16.2" customHeight="1">
      <c r="B1450" s="289">
        <v>913400011</v>
      </c>
      <c r="C1450" s="307" t="s">
        <v>364</v>
      </c>
      <c r="D1450" s="294" t="s">
        <v>92</v>
      </c>
      <c r="E1450" s="294" t="s">
        <v>2</v>
      </c>
      <c r="F1450" s="295">
        <v>5</v>
      </c>
      <c r="G1450" s="296" t="s">
        <v>7</v>
      </c>
      <c r="H1450" s="293">
        <v>5.8</v>
      </c>
      <c r="I1450" s="293">
        <f t="shared" ref="I1450:I1464" si="241">J1450/H1450</f>
        <v>0.93492277223969689</v>
      </c>
      <c r="J1450" s="293">
        <v>5.4225520789902415</v>
      </c>
      <c r="K1450" s="275">
        <f t="shared" si="239"/>
        <v>5.4225520789902415</v>
      </c>
      <c r="L1450" s="275">
        <f t="shared" si="240"/>
        <v>5.4225520789902415</v>
      </c>
      <c r="N1450" s="334">
        <v>5.213992383644463</v>
      </c>
      <c r="O1450" s="332">
        <f t="shared" si="233"/>
        <v>5.4225520789902415</v>
      </c>
      <c r="P1450" s="360"/>
      <c r="Q1450" s="360"/>
    </row>
    <row r="1451" spans="2:18" s="8" customFormat="1" ht="16.2" customHeight="1">
      <c r="B1451" s="289">
        <v>913400281</v>
      </c>
      <c r="C1451" s="307" t="s">
        <v>364</v>
      </c>
      <c r="D1451" s="294" t="s">
        <v>92</v>
      </c>
      <c r="E1451" s="294" t="s">
        <v>244</v>
      </c>
      <c r="F1451" s="295">
        <v>5</v>
      </c>
      <c r="G1451" s="296" t="s">
        <v>7</v>
      </c>
      <c r="H1451" s="293">
        <v>5.8</v>
      </c>
      <c r="I1451" s="293">
        <f t="shared" si="241"/>
        <v>1.3015125793169773</v>
      </c>
      <c r="J1451" s="293">
        <v>7.5487729600384679</v>
      </c>
      <c r="K1451" s="275">
        <f t="shared" si="239"/>
        <v>7.5487729600384679</v>
      </c>
      <c r="L1451" s="275">
        <f t="shared" si="240"/>
        <v>7.5487729600384679</v>
      </c>
      <c r="N1451" s="334">
        <v>7.2584355384985262</v>
      </c>
      <c r="O1451" s="332">
        <f t="shared" si="233"/>
        <v>7.5487729600384679</v>
      </c>
      <c r="P1451" s="360"/>
      <c r="Q1451" s="360"/>
    </row>
    <row r="1452" spans="2:18" s="8" customFormat="1" ht="16.2" customHeight="1">
      <c r="B1452" s="345">
        <v>913400070</v>
      </c>
      <c r="C1452" s="344" t="s">
        <v>364</v>
      </c>
      <c r="D1452" s="343" t="s">
        <v>92</v>
      </c>
      <c r="E1452" s="342" t="s">
        <v>2539</v>
      </c>
      <c r="F1452" s="341">
        <v>5</v>
      </c>
      <c r="G1452" s="340" t="s">
        <v>7</v>
      </c>
      <c r="H1452" s="339">
        <v>5.8</v>
      </c>
      <c r="I1452" s="293" t="e">
        <f t="shared" si="241"/>
        <v>#N/A</v>
      </c>
      <c r="J1452" s="355" t="e">
        <v>#N/A</v>
      </c>
      <c r="K1452" s="275" t="e">
        <f t="shared" ref="K1452" si="242">J1452</f>
        <v>#N/A</v>
      </c>
      <c r="L1452" s="275" t="e">
        <f t="shared" ref="L1452" si="243">+J1452-K1452*$B$2</f>
        <v>#N/A</v>
      </c>
      <c r="N1452" s="334"/>
      <c r="O1452" s="332"/>
      <c r="P1452" s="360"/>
      <c r="Q1452" s="360"/>
    </row>
    <row r="1453" spans="2:18" s="8" customFormat="1" ht="16.2" customHeight="1">
      <c r="B1453" s="289">
        <v>913400091</v>
      </c>
      <c r="C1453" s="307" t="s">
        <v>364</v>
      </c>
      <c r="D1453" s="294" t="s">
        <v>92</v>
      </c>
      <c r="E1453" s="294" t="s">
        <v>10</v>
      </c>
      <c r="F1453" s="295">
        <v>5</v>
      </c>
      <c r="G1453" s="296" t="s">
        <v>7</v>
      </c>
      <c r="H1453" s="293">
        <v>5.8</v>
      </c>
      <c r="I1453" s="293">
        <f t="shared" si="241"/>
        <v>1.0891050141122269</v>
      </c>
      <c r="J1453" s="293">
        <v>6.3168090818509164</v>
      </c>
      <c r="K1453" s="275">
        <f t="shared" si="239"/>
        <v>6.3168090818509164</v>
      </c>
      <c r="L1453" s="275">
        <f t="shared" si="240"/>
        <v>6.3168090818509164</v>
      </c>
      <c r="N1453" s="334">
        <v>6.0738548863951118</v>
      </c>
      <c r="O1453" s="332">
        <f t="shared" si="233"/>
        <v>6.3168090818509164</v>
      </c>
      <c r="P1453" s="360"/>
      <c r="Q1453" s="360"/>
    </row>
    <row r="1454" spans="2:18" s="8" customFormat="1" ht="16.2" customHeight="1">
      <c r="B1454" s="289">
        <v>913400101</v>
      </c>
      <c r="C1454" s="307" t="s">
        <v>364</v>
      </c>
      <c r="D1454" s="294" t="s">
        <v>92</v>
      </c>
      <c r="E1454" s="294" t="s">
        <v>14</v>
      </c>
      <c r="F1454" s="295">
        <v>5</v>
      </c>
      <c r="G1454" s="296" t="s">
        <v>7</v>
      </c>
      <c r="H1454" s="293">
        <v>5.8</v>
      </c>
      <c r="I1454" s="293">
        <f t="shared" si="241"/>
        <v>0.93492277223969689</v>
      </c>
      <c r="J1454" s="293">
        <v>5.4225520789902415</v>
      </c>
      <c r="K1454" s="275">
        <f t="shared" si="239"/>
        <v>5.4225520789902415</v>
      </c>
      <c r="L1454" s="275">
        <f t="shared" si="240"/>
        <v>5.4225520789902415</v>
      </c>
      <c r="N1454" s="334">
        <v>5.213992383644463</v>
      </c>
      <c r="O1454" s="332">
        <f t="shared" si="233"/>
        <v>5.4225520789902415</v>
      </c>
      <c r="P1454" s="360"/>
      <c r="Q1454" s="360"/>
    </row>
    <row r="1455" spans="2:18" s="8" customFormat="1" ht="16.2" customHeight="1">
      <c r="B1455" s="289">
        <v>913400111</v>
      </c>
      <c r="C1455" s="307" t="s">
        <v>364</v>
      </c>
      <c r="D1455" s="294" t="s">
        <v>92</v>
      </c>
      <c r="E1455" s="294" t="s">
        <v>13</v>
      </c>
      <c r="F1455" s="295">
        <v>5</v>
      </c>
      <c r="G1455" s="296" t="s">
        <v>7</v>
      </c>
      <c r="H1455" s="293">
        <v>5.8</v>
      </c>
      <c r="I1455" s="293">
        <f t="shared" si="241"/>
        <v>0.95116958381741379</v>
      </c>
      <c r="J1455" s="293">
        <v>5.516783586141</v>
      </c>
      <c r="K1455" s="275">
        <f t="shared" si="239"/>
        <v>5.516783586141</v>
      </c>
      <c r="L1455" s="275">
        <f t="shared" si="240"/>
        <v>5.516783586141</v>
      </c>
      <c r="N1455" s="334">
        <v>5.3045996020586532</v>
      </c>
      <c r="O1455" s="332">
        <f t="shared" si="233"/>
        <v>5.516783586141</v>
      </c>
      <c r="P1455" s="360"/>
      <c r="Q1455" s="360"/>
    </row>
    <row r="1456" spans="2:18" s="8" customFormat="1" ht="16.2" customHeight="1">
      <c r="B1456" s="289">
        <v>913400141</v>
      </c>
      <c r="C1456" s="307" t="s">
        <v>364</v>
      </c>
      <c r="D1456" s="294" t="s">
        <v>92</v>
      </c>
      <c r="E1456" s="294" t="s">
        <v>0</v>
      </c>
      <c r="F1456" s="295">
        <v>5</v>
      </c>
      <c r="G1456" s="296" t="s">
        <v>7</v>
      </c>
      <c r="H1456" s="293">
        <v>5.8</v>
      </c>
      <c r="I1456" s="293">
        <f t="shared" si="241"/>
        <v>1.0891050141122269</v>
      </c>
      <c r="J1456" s="293">
        <v>6.3168090818509164</v>
      </c>
      <c r="K1456" s="275">
        <f t="shared" si="239"/>
        <v>6.3168090818509164</v>
      </c>
      <c r="L1456" s="275">
        <f t="shared" si="240"/>
        <v>6.3168090818509164</v>
      </c>
      <c r="N1456" s="334">
        <v>6.0738548863951118</v>
      </c>
      <c r="O1456" s="332">
        <f t="shared" si="233"/>
        <v>6.3168090818509164</v>
      </c>
      <c r="P1456" s="360"/>
      <c r="Q1456" s="360"/>
    </row>
    <row r="1457" spans="2:18" s="8" customFormat="1" ht="16.2" customHeight="1">
      <c r="B1457" s="295">
        <v>913400271</v>
      </c>
      <c r="C1457" s="307" t="s">
        <v>364</v>
      </c>
      <c r="D1457" s="294" t="s">
        <v>92</v>
      </c>
      <c r="E1457" s="294" t="s">
        <v>83</v>
      </c>
      <c r="F1457" s="295">
        <v>5</v>
      </c>
      <c r="G1457" s="296" t="s">
        <v>7</v>
      </c>
      <c r="H1457" s="293">
        <v>5.8</v>
      </c>
      <c r="I1457" s="293">
        <f t="shared" si="241"/>
        <v>1.0891050141122269</v>
      </c>
      <c r="J1457" s="293">
        <v>6.3168090818509164</v>
      </c>
      <c r="K1457" s="275">
        <f t="shared" si="239"/>
        <v>6.3168090818509164</v>
      </c>
      <c r="L1457" s="275">
        <f t="shared" si="240"/>
        <v>6.3168090818509164</v>
      </c>
      <c r="N1457" s="334">
        <v>6.0738548863951118</v>
      </c>
      <c r="O1457" s="332">
        <f t="shared" si="233"/>
        <v>6.3168090818509164</v>
      </c>
      <c r="P1457" s="360"/>
      <c r="Q1457" s="360"/>
    </row>
    <row r="1458" spans="2:18" s="8" customFormat="1" ht="16.2" customHeight="1">
      <c r="B1458" s="295">
        <v>913400371</v>
      </c>
      <c r="C1458" s="307" t="s">
        <v>2741</v>
      </c>
      <c r="D1458" s="294" t="s">
        <v>92</v>
      </c>
      <c r="E1458" s="294" t="s">
        <v>361</v>
      </c>
      <c r="F1458" s="295">
        <v>5</v>
      </c>
      <c r="G1458" s="296" t="s">
        <v>7</v>
      </c>
      <c r="H1458" s="293">
        <v>5.8</v>
      </c>
      <c r="I1458" s="293">
        <f t="shared" si="241"/>
        <v>0.93492277223969689</v>
      </c>
      <c r="J1458" s="293">
        <v>5.4225520789902415</v>
      </c>
      <c r="K1458" s="275">
        <f t="shared" si="239"/>
        <v>5.4225520789902415</v>
      </c>
      <c r="L1458" s="275">
        <f t="shared" si="240"/>
        <v>5.4225520789902415</v>
      </c>
      <c r="N1458" s="334">
        <v>5.213992383644463</v>
      </c>
      <c r="O1458" s="332">
        <f t="shared" si="233"/>
        <v>5.4225520789902415</v>
      </c>
      <c r="P1458" s="360"/>
      <c r="Q1458" s="360"/>
    </row>
    <row r="1459" spans="2:18" s="8" customFormat="1" ht="16.2" customHeight="1">
      <c r="B1459" s="295">
        <v>913400361</v>
      </c>
      <c r="C1459" s="307" t="s">
        <v>364</v>
      </c>
      <c r="D1459" s="294" t="s">
        <v>92</v>
      </c>
      <c r="E1459" s="294" t="s">
        <v>2574</v>
      </c>
      <c r="F1459" s="295">
        <v>5</v>
      </c>
      <c r="G1459" s="296" t="s">
        <v>7</v>
      </c>
      <c r="H1459" s="293">
        <v>5.8</v>
      </c>
      <c r="I1459" s="293">
        <f t="shared" si="241"/>
        <v>0.91147320752919314</v>
      </c>
      <c r="J1459" s="293">
        <v>5.28654460366932</v>
      </c>
      <c r="K1459" s="275">
        <f t="shared" si="239"/>
        <v>5.28654460366932</v>
      </c>
      <c r="L1459" s="275">
        <f t="shared" si="240"/>
        <v>5.28654460366932</v>
      </c>
      <c r="N1459" s="334">
        <v>5.0832159650666533</v>
      </c>
      <c r="O1459" s="332">
        <f t="shared" si="233"/>
        <v>5.28654460366932</v>
      </c>
      <c r="P1459" s="360"/>
      <c r="Q1459" s="360"/>
    </row>
    <row r="1460" spans="2:18" s="8" customFormat="1" ht="16.2" customHeight="1">
      <c r="B1460" s="295">
        <v>913400391</v>
      </c>
      <c r="C1460" s="307" t="s">
        <v>364</v>
      </c>
      <c r="D1460" s="294" t="s">
        <v>92</v>
      </c>
      <c r="E1460" s="294" t="s">
        <v>2503</v>
      </c>
      <c r="F1460" s="295">
        <v>5</v>
      </c>
      <c r="G1460" s="296" t="s">
        <v>7</v>
      </c>
      <c r="H1460" s="293">
        <v>5.8</v>
      </c>
      <c r="I1460" s="293">
        <f t="shared" si="241"/>
        <v>1.0891050141122269</v>
      </c>
      <c r="J1460" s="293">
        <v>6.3168090818509164</v>
      </c>
      <c r="K1460" s="275">
        <f t="shared" si="239"/>
        <v>6.3168090818509164</v>
      </c>
      <c r="L1460" s="275">
        <f t="shared" si="240"/>
        <v>6.3168090818509164</v>
      </c>
      <c r="N1460" s="334">
        <v>6.0738548863951118</v>
      </c>
      <c r="O1460" s="332">
        <f t="shared" si="233"/>
        <v>6.3168090818509164</v>
      </c>
      <c r="P1460" s="360"/>
      <c r="Q1460" s="360"/>
    </row>
    <row r="1461" spans="2:18" s="8" customFormat="1" ht="16.2" customHeight="1">
      <c r="B1461" s="295">
        <v>913400241</v>
      </c>
      <c r="C1461" s="307" t="s">
        <v>364</v>
      </c>
      <c r="D1461" s="294" t="s">
        <v>92</v>
      </c>
      <c r="E1461" s="294" t="s">
        <v>2506</v>
      </c>
      <c r="F1461" s="295">
        <v>5</v>
      </c>
      <c r="G1461" s="296" t="s">
        <v>7</v>
      </c>
      <c r="H1461" s="293">
        <v>5.8</v>
      </c>
      <c r="I1461" s="293">
        <f t="shared" si="241"/>
        <v>1.3146919928688205</v>
      </c>
      <c r="J1461" s="293">
        <v>7.6252135586391594</v>
      </c>
      <c r="K1461" s="275">
        <f t="shared" si="239"/>
        <v>7.6252135586391594</v>
      </c>
      <c r="L1461" s="275">
        <f t="shared" si="240"/>
        <v>7.6252135586391594</v>
      </c>
      <c r="N1461" s="334">
        <v>7.3319361140761146</v>
      </c>
      <c r="O1461" s="332">
        <f t="shared" si="233"/>
        <v>7.6252135586391594</v>
      </c>
      <c r="P1461" s="360"/>
      <c r="Q1461" s="360"/>
    </row>
    <row r="1462" spans="2:18" s="8" customFormat="1" ht="16.2" customHeight="1">
      <c r="B1462" s="295">
        <v>913400181</v>
      </c>
      <c r="C1462" s="307" t="s">
        <v>364</v>
      </c>
      <c r="D1462" s="294" t="s">
        <v>92</v>
      </c>
      <c r="E1462" s="294" t="s">
        <v>287</v>
      </c>
      <c r="F1462" s="295">
        <v>5</v>
      </c>
      <c r="G1462" s="296" t="s">
        <v>7</v>
      </c>
      <c r="H1462" s="293">
        <v>5.8</v>
      </c>
      <c r="I1462" s="293">
        <f t="shared" si="241"/>
        <v>1.6913791606930677</v>
      </c>
      <c r="J1462" s="293">
        <v>9.8099991320197919</v>
      </c>
      <c r="K1462" s="275">
        <f t="shared" si="239"/>
        <v>9.8099991320197919</v>
      </c>
      <c r="L1462" s="275">
        <f t="shared" si="240"/>
        <v>9.8099991320197919</v>
      </c>
      <c r="N1462" s="334">
        <v>6.0376119990294352</v>
      </c>
      <c r="O1462" s="332">
        <f t="shared" si="233"/>
        <v>6.2791164789906126</v>
      </c>
      <c r="P1462" s="360"/>
      <c r="Q1462" s="360"/>
      <c r="R1462" s="353"/>
    </row>
    <row r="1463" spans="2:18" s="8" customFormat="1" ht="16.2" customHeight="1">
      <c r="B1463" s="295">
        <v>913400411</v>
      </c>
      <c r="C1463" s="307" t="s">
        <v>364</v>
      </c>
      <c r="D1463" s="294" t="s">
        <v>92</v>
      </c>
      <c r="E1463" s="294" t="s">
        <v>2540</v>
      </c>
      <c r="F1463" s="295">
        <v>5</v>
      </c>
      <c r="G1463" s="296" t="s">
        <v>7</v>
      </c>
      <c r="H1463" s="293">
        <v>5.8</v>
      </c>
      <c r="I1463" s="293">
        <f t="shared" si="241"/>
        <v>1.3466683130407655</v>
      </c>
      <c r="J1463" s="293">
        <v>7.8106762156364393</v>
      </c>
      <c r="K1463" s="275">
        <f t="shared" si="239"/>
        <v>7.8106762156364393</v>
      </c>
      <c r="L1463" s="275">
        <f t="shared" si="240"/>
        <v>7.8106762156364393</v>
      </c>
      <c r="N1463" s="334">
        <v>7.5102655919581141</v>
      </c>
      <c r="O1463" s="332">
        <f t="shared" si="233"/>
        <v>7.8106762156364393</v>
      </c>
      <c r="P1463" s="360"/>
      <c r="Q1463" s="360"/>
    </row>
    <row r="1464" spans="2:18" s="8" customFormat="1" ht="16.2" customHeight="1">
      <c r="B1464" s="295">
        <v>913400521</v>
      </c>
      <c r="C1464" s="307" t="s">
        <v>364</v>
      </c>
      <c r="D1464" s="294" t="s">
        <v>92</v>
      </c>
      <c r="E1464" s="294" t="s">
        <v>2767</v>
      </c>
      <c r="F1464" s="295">
        <v>5</v>
      </c>
      <c r="G1464" s="296" t="s">
        <v>7</v>
      </c>
      <c r="H1464" s="293">
        <v>5.8</v>
      </c>
      <c r="I1464" s="293">
        <f t="shared" si="241"/>
        <v>1.7428320000000002</v>
      </c>
      <c r="J1464" s="293">
        <v>10.1084256</v>
      </c>
      <c r="K1464" s="275">
        <f t="shared" si="239"/>
        <v>10.1084256</v>
      </c>
      <c r="L1464" s="275">
        <f t="shared" si="240"/>
        <v>10.1084256</v>
      </c>
      <c r="N1464" s="334">
        <v>9.7196400000000001</v>
      </c>
      <c r="O1464" s="332">
        <f t="shared" si="233"/>
        <v>10.1084256</v>
      </c>
      <c r="P1464" s="360"/>
      <c r="Q1464" s="360"/>
    </row>
    <row r="1465" spans="2:18" s="8" customFormat="1" ht="16.2" customHeight="1">
      <c r="B1465" s="289">
        <v>913271000</v>
      </c>
      <c r="C1465" s="307" t="s">
        <v>367</v>
      </c>
      <c r="D1465" s="294" t="s">
        <v>4</v>
      </c>
      <c r="E1465" s="294" t="s">
        <v>79</v>
      </c>
      <c r="F1465" s="295">
        <v>1</v>
      </c>
      <c r="G1465" s="296" t="s">
        <v>3049</v>
      </c>
      <c r="H1465" s="293">
        <v>5.8</v>
      </c>
      <c r="I1465" s="293">
        <f t="shared" ref="I1465:I1482" si="244">(J1465/10)/5.8</f>
        <v>2.8670080472181105</v>
      </c>
      <c r="J1465" s="293">
        <v>166.2864667386504</v>
      </c>
      <c r="K1465" s="275">
        <f t="shared" si="239"/>
        <v>166.2864667386504</v>
      </c>
      <c r="L1465" s="275">
        <f t="shared" si="240"/>
        <v>166.2864667386504</v>
      </c>
      <c r="N1465" s="334">
        <v>159.89083340254845</v>
      </c>
      <c r="O1465" s="332">
        <f t="shared" si="233"/>
        <v>166.2864667386504</v>
      </c>
      <c r="P1465" s="360"/>
      <c r="Q1465" s="360"/>
    </row>
    <row r="1466" spans="2:18" s="8" customFormat="1" ht="16.2" customHeight="1">
      <c r="B1466" s="289">
        <v>913272000</v>
      </c>
      <c r="C1466" s="307" t="s">
        <v>367</v>
      </c>
      <c r="D1466" s="294" t="s">
        <v>1</v>
      </c>
      <c r="E1466" s="294" t="s">
        <v>79</v>
      </c>
      <c r="F1466" s="295">
        <v>1</v>
      </c>
      <c r="G1466" s="296" t="s">
        <v>3049</v>
      </c>
      <c r="H1466" s="293">
        <v>5.8</v>
      </c>
      <c r="I1466" s="293">
        <f t="shared" si="244"/>
        <v>2.6288540241265093</v>
      </c>
      <c r="J1466" s="293">
        <v>152.47353339933753</v>
      </c>
      <c r="K1466" s="275">
        <f t="shared" si="239"/>
        <v>152.47353339933753</v>
      </c>
      <c r="L1466" s="275">
        <f t="shared" si="240"/>
        <v>152.47353339933753</v>
      </c>
      <c r="N1466" s="334">
        <v>146.60916673013224</v>
      </c>
      <c r="O1466" s="332">
        <f t="shared" si="233"/>
        <v>152.47353339933753</v>
      </c>
      <c r="P1466" s="360"/>
      <c r="Q1466" s="360"/>
    </row>
    <row r="1467" spans="2:18" s="8" customFormat="1" ht="16.2" customHeight="1">
      <c r="B1467" s="289">
        <v>913270010</v>
      </c>
      <c r="C1467" s="307" t="s">
        <v>367</v>
      </c>
      <c r="D1467" s="294" t="s">
        <v>92</v>
      </c>
      <c r="E1467" s="294" t="s">
        <v>2</v>
      </c>
      <c r="F1467" s="295">
        <v>1</v>
      </c>
      <c r="G1467" s="296" t="s">
        <v>3049</v>
      </c>
      <c r="H1467" s="293">
        <v>5.8</v>
      </c>
      <c r="I1467" s="293">
        <f t="shared" si="244"/>
        <v>5.3035068988475587</v>
      </c>
      <c r="J1467" s="293">
        <v>307.6034001331584</v>
      </c>
      <c r="K1467" s="275">
        <f t="shared" si="239"/>
        <v>307.6034001331584</v>
      </c>
      <c r="L1467" s="275">
        <f t="shared" si="240"/>
        <v>307.6034001331584</v>
      </c>
      <c r="N1467" s="334">
        <v>295.77250012803694</v>
      </c>
      <c r="O1467" s="332">
        <f t="shared" si="233"/>
        <v>307.6034001331584</v>
      </c>
      <c r="P1467" s="360"/>
      <c r="Q1467" s="360"/>
    </row>
    <row r="1468" spans="2:18" s="8" customFormat="1" ht="16.2" customHeight="1">
      <c r="B1468" s="289">
        <v>913270280</v>
      </c>
      <c r="C1468" s="307" t="s">
        <v>367</v>
      </c>
      <c r="D1468" s="294" t="s">
        <v>92</v>
      </c>
      <c r="E1468" s="294" t="s">
        <v>244</v>
      </c>
      <c r="F1468" s="295">
        <v>1</v>
      </c>
      <c r="G1468" s="296" t="s">
        <v>3049</v>
      </c>
      <c r="H1468" s="293">
        <v>5.8</v>
      </c>
      <c r="I1468" s="293">
        <f t="shared" si="244"/>
        <v>5.8713393680588837</v>
      </c>
      <c r="J1468" s="293">
        <v>340.53768334741528</v>
      </c>
      <c r="K1468" s="275">
        <f t="shared" si="239"/>
        <v>340.53768334741528</v>
      </c>
      <c r="L1468" s="275">
        <f t="shared" si="240"/>
        <v>340.53768334741528</v>
      </c>
      <c r="N1468" s="334">
        <v>327.44008014174545</v>
      </c>
      <c r="O1468" s="332">
        <f t="shared" si="233"/>
        <v>340.53768334741528</v>
      </c>
      <c r="P1468" s="360"/>
      <c r="Q1468" s="360"/>
    </row>
    <row r="1469" spans="2:18" s="8" customFormat="1" ht="16.2" customHeight="1">
      <c r="B1469" s="345">
        <v>913270070</v>
      </c>
      <c r="C1469" s="344" t="s">
        <v>367</v>
      </c>
      <c r="D1469" s="343" t="s">
        <v>92</v>
      </c>
      <c r="E1469" s="342" t="s">
        <v>2539</v>
      </c>
      <c r="F1469" s="295">
        <v>1</v>
      </c>
      <c r="G1469" s="296" t="s">
        <v>3049</v>
      </c>
      <c r="H1469" s="339">
        <v>5.8</v>
      </c>
      <c r="I1469" s="293">
        <f t="shared" si="244"/>
        <v>4.4677305909149414</v>
      </c>
      <c r="J1469" s="355">
        <v>259.12837427306658</v>
      </c>
      <c r="K1469" s="275">
        <f t="shared" ref="K1469" si="245">J1469</f>
        <v>259.12837427306658</v>
      </c>
      <c r="L1469" s="275">
        <f t="shared" ref="L1469" si="246">+J1469-K1469*$B$2</f>
        <v>259.12837427306658</v>
      </c>
      <c r="N1469" s="334"/>
      <c r="O1469" s="332"/>
      <c r="P1469" s="360"/>
      <c r="Q1469" s="360"/>
    </row>
    <row r="1470" spans="2:18" s="8" customFormat="1" ht="16.2" customHeight="1">
      <c r="B1470" s="289">
        <v>913270090</v>
      </c>
      <c r="C1470" s="307" t="s">
        <v>367</v>
      </c>
      <c r="D1470" s="294" t="s">
        <v>92</v>
      </c>
      <c r="E1470" s="294" t="s">
        <v>10</v>
      </c>
      <c r="F1470" s="295">
        <v>1</v>
      </c>
      <c r="G1470" s="296" t="s">
        <v>3049</v>
      </c>
      <c r="H1470" s="293">
        <v>5.8</v>
      </c>
      <c r="I1470" s="293">
        <f t="shared" si="244"/>
        <v>5.6973770139605913</v>
      </c>
      <c r="J1470" s="293">
        <v>330.44786680971424</v>
      </c>
      <c r="K1470" s="275">
        <f t="shared" si="239"/>
        <v>330.44786680971424</v>
      </c>
      <c r="L1470" s="275">
        <f t="shared" si="240"/>
        <v>330.44786680971424</v>
      </c>
      <c r="N1470" s="334">
        <v>317.73833347087907</v>
      </c>
      <c r="O1470" s="332">
        <f t="shared" si="233"/>
        <v>330.44786680971424</v>
      </c>
      <c r="P1470" s="360"/>
      <c r="Q1470" s="360"/>
    </row>
    <row r="1471" spans="2:18" s="8" customFormat="1" ht="16.2" customHeight="1">
      <c r="B1471" s="289">
        <v>913270100</v>
      </c>
      <c r="C1471" s="307" t="s">
        <v>367</v>
      </c>
      <c r="D1471" s="294" t="s">
        <v>92</v>
      </c>
      <c r="E1471" s="294" t="s">
        <v>14</v>
      </c>
      <c r="F1471" s="295">
        <v>1</v>
      </c>
      <c r="G1471" s="296" t="s">
        <v>3049</v>
      </c>
      <c r="H1471" s="293">
        <v>5.8</v>
      </c>
      <c r="I1471" s="293">
        <f t="shared" si="244"/>
        <v>5.3035068988475587</v>
      </c>
      <c r="J1471" s="293">
        <v>307.6034001331584</v>
      </c>
      <c r="K1471" s="275">
        <f t="shared" si="239"/>
        <v>307.6034001331584</v>
      </c>
      <c r="L1471" s="275">
        <f t="shared" si="240"/>
        <v>307.6034001331584</v>
      </c>
      <c r="N1471" s="334">
        <v>295.77250012803694</v>
      </c>
      <c r="O1471" s="332">
        <f t="shared" si="233"/>
        <v>307.6034001331584</v>
      </c>
      <c r="P1471" s="360"/>
      <c r="Q1471" s="360"/>
    </row>
    <row r="1472" spans="2:18" s="8" customFormat="1" ht="16.2" customHeight="1">
      <c r="B1472" s="289">
        <v>913270110</v>
      </c>
      <c r="C1472" s="307" t="s">
        <v>367</v>
      </c>
      <c r="D1472" s="294" t="s">
        <v>92</v>
      </c>
      <c r="E1472" s="294" t="s">
        <v>13</v>
      </c>
      <c r="F1472" s="295">
        <v>1</v>
      </c>
      <c r="G1472" s="296" t="s">
        <v>3049</v>
      </c>
      <c r="H1472" s="293">
        <v>5.8</v>
      </c>
      <c r="I1472" s="293">
        <f t="shared" si="244"/>
        <v>5.3493057494420961</v>
      </c>
      <c r="J1472" s="293">
        <v>310.25973346764158</v>
      </c>
      <c r="K1472" s="275">
        <f t="shared" si="239"/>
        <v>310.25973346764158</v>
      </c>
      <c r="L1472" s="275">
        <f t="shared" si="240"/>
        <v>310.25973346764158</v>
      </c>
      <c r="N1472" s="334">
        <v>298.32666679580922</v>
      </c>
      <c r="O1472" s="332">
        <f t="shared" si="233"/>
        <v>310.25973346764158</v>
      </c>
      <c r="P1472" s="360"/>
      <c r="Q1472" s="360"/>
    </row>
    <row r="1473" spans="2:18" s="8" customFormat="1" ht="16.2" customHeight="1">
      <c r="B1473" s="289">
        <v>913270140</v>
      </c>
      <c r="C1473" s="307" t="s">
        <v>367</v>
      </c>
      <c r="D1473" s="294" t="s">
        <v>92</v>
      </c>
      <c r="E1473" s="294" t="s">
        <v>0</v>
      </c>
      <c r="F1473" s="295">
        <v>1</v>
      </c>
      <c r="G1473" s="296" t="s">
        <v>3049</v>
      </c>
      <c r="H1473" s="293">
        <v>5.8</v>
      </c>
      <c r="I1473" s="293">
        <f t="shared" si="244"/>
        <v>5.6973770139605913</v>
      </c>
      <c r="J1473" s="293">
        <v>330.44786680971424</v>
      </c>
      <c r="K1473" s="275">
        <f t="shared" si="239"/>
        <v>330.44786680971424</v>
      </c>
      <c r="L1473" s="275">
        <f t="shared" si="240"/>
        <v>330.44786680971424</v>
      </c>
      <c r="N1473" s="334">
        <v>317.73833347087907</v>
      </c>
      <c r="O1473" s="332">
        <f t="shared" si="233"/>
        <v>330.44786680971424</v>
      </c>
      <c r="P1473" s="360"/>
      <c r="Q1473" s="360"/>
    </row>
    <row r="1474" spans="2:18" s="8" customFormat="1" ht="16.2" customHeight="1">
      <c r="B1474" s="295">
        <v>913270270</v>
      </c>
      <c r="C1474" s="307" t="s">
        <v>367</v>
      </c>
      <c r="D1474" s="294" t="s">
        <v>92</v>
      </c>
      <c r="E1474" s="294" t="s">
        <v>83</v>
      </c>
      <c r="F1474" s="295">
        <v>1</v>
      </c>
      <c r="G1474" s="296" t="s">
        <v>3049</v>
      </c>
      <c r="H1474" s="293">
        <v>5.8</v>
      </c>
      <c r="I1474" s="293">
        <f t="shared" si="244"/>
        <v>5.5325011518202514</v>
      </c>
      <c r="J1474" s="293">
        <v>320.88506680557458</v>
      </c>
      <c r="K1474" s="275">
        <f t="shared" si="239"/>
        <v>320.88506680557458</v>
      </c>
      <c r="L1474" s="275">
        <f t="shared" si="240"/>
        <v>320.88506680557458</v>
      </c>
      <c r="N1474" s="334">
        <v>308.54333346689862</v>
      </c>
      <c r="O1474" s="332">
        <f t="shared" ref="O1474:O1536" si="247">N1474*1.04</f>
        <v>320.88506680557458</v>
      </c>
      <c r="P1474" s="360"/>
      <c r="Q1474" s="360"/>
    </row>
    <row r="1475" spans="2:18" s="8" customFormat="1" ht="16.2" customHeight="1">
      <c r="B1475" s="295">
        <v>913270370</v>
      </c>
      <c r="C1475" s="307" t="s">
        <v>2742</v>
      </c>
      <c r="D1475" s="294" t="s">
        <v>92</v>
      </c>
      <c r="E1475" s="294" t="s">
        <v>361</v>
      </c>
      <c r="F1475" s="295">
        <v>1</v>
      </c>
      <c r="G1475" s="296" t="s">
        <v>3049</v>
      </c>
      <c r="H1475" s="293">
        <v>5.8</v>
      </c>
      <c r="I1475" s="293">
        <f t="shared" si="244"/>
        <v>2.3142578135039997</v>
      </c>
      <c r="J1475" s="293">
        <v>134.22695318323198</v>
      </c>
      <c r="K1475" s="275">
        <f t="shared" si="239"/>
        <v>134.22695318323198</v>
      </c>
      <c r="L1475" s="275">
        <f t="shared" si="240"/>
        <v>134.22695318323198</v>
      </c>
      <c r="N1475" s="334">
        <v>129.06437806079998</v>
      </c>
      <c r="O1475" s="332">
        <f t="shared" si="247"/>
        <v>134.22695318323198</v>
      </c>
      <c r="P1475" s="360"/>
      <c r="Q1475" s="360"/>
    </row>
    <row r="1476" spans="2:18" s="8" customFormat="1" ht="16.2" customHeight="1">
      <c r="B1476" s="295">
        <v>913270360</v>
      </c>
      <c r="C1476" s="307" t="s">
        <v>367</v>
      </c>
      <c r="D1476" s="294" t="s">
        <v>92</v>
      </c>
      <c r="E1476" s="294" t="s">
        <v>2574</v>
      </c>
      <c r="F1476" s="295">
        <v>1</v>
      </c>
      <c r="G1476" s="296" t="s">
        <v>3049</v>
      </c>
      <c r="H1476" s="293">
        <v>5.8</v>
      </c>
      <c r="I1476" s="293">
        <f t="shared" si="244"/>
        <v>2.3142578135039997</v>
      </c>
      <c r="J1476" s="293">
        <v>134.22695318323198</v>
      </c>
      <c r="K1476" s="275">
        <f t="shared" si="239"/>
        <v>134.22695318323198</v>
      </c>
      <c r="L1476" s="275">
        <f t="shared" si="240"/>
        <v>134.22695318323198</v>
      </c>
      <c r="N1476" s="334">
        <v>129.06437806079998</v>
      </c>
      <c r="O1476" s="332">
        <f t="shared" si="247"/>
        <v>134.22695318323198</v>
      </c>
      <c r="P1476" s="360"/>
      <c r="Q1476" s="360"/>
    </row>
    <row r="1477" spans="2:18" s="8" customFormat="1" ht="16.2" customHeight="1">
      <c r="B1477" s="295">
        <v>913270390</v>
      </c>
      <c r="C1477" s="307" t="s">
        <v>367</v>
      </c>
      <c r="D1477" s="294" t="s">
        <v>92</v>
      </c>
      <c r="E1477" s="294" t="s">
        <v>2503</v>
      </c>
      <c r="F1477" s="295">
        <v>1</v>
      </c>
      <c r="G1477" s="296" t="s">
        <v>3049</v>
      </c>
      <c r="H1477" s="293">
        <v>5.8</v>
      </c>
      <c r="I1477" s="293">
        <f t="shared" si="244"/>
        <v>1.9429020405405255</v>
      </c>
      <c r="J1477" s="293">
        <v>112.68831835135047</v>
      </c>
      <c r="K1477" s="275">
        <f t="shared" si="239"/>
        <v>112.68831835135047</v>
      </c>
      <c r="L1477" s="275">
        <f t="shared" si="240"/>
        <v>112.68831835135047</v>
      </c>
      <c r="N1477" s="334">
        <v>108.35415226091392</v>
      </c>
      <c r="O1477" s="332">
        <f t="shared" si="247"/>
        <v>112.68831835135047</v>
      </c>
      <c r="P1477" s="360"/>
      <c r="Q1477" s="360"/>
    </row>
    <row r="1478" spans="2:18" s="8" customFormat="1" ht="16.2" customHeight="1">
      <c r="B1478" s="295">
        <v>913270240</v>
      </c>
      <c r="C1478" s="307" t="s">
        <v>367</v>
      </c>
      <c r="D1478" s="294" t="s">
        <v>92</v>
      </c>
      <c r="E1478" s="294" t="s">
        <v>2506</v>
      </c>
      <c r="F1478" s="295">
        <v>1</v>
      </c>
      <c r="G1478" s="296" t="s">
        <v>3049</v>
      </c>
      <c r="H1478" s="293">
        <v>5.8</v>
      </c>
      <c r="I1478" s="293">
        <f t="shared" si="244"/>
        <v>6.9018867845969494</v>
      </c>
      <c r="J1478" s="293">
        <v>400.30943350662307</v>
      </c>
      <c r="K1478" s="275">
        <f t="shared" si="239"/>
        <v>400.30943350662307</v>
      </c>
      <c r="L1478" s="275">
        <f t="shared" si="240"/>
        <v>400.30943350662307</v>
      </c>
      <c r="N1478" s="334">
        <v>384.91291683329138</v>
      </c>
      <c r="O1478" s="332">
        <f t="shared" si="247"/>
        <v>400.30943350662307</v>
      </c>
      <c r="P1478" s="360"/>
      <c r="Q1478" s="360"/>
    </row>
    <row r="1479" spans="2:18" s="8" customFormat="1" ht="16.2" customHeight="1">
      <c r="B1479" s="295">
        <v>913270180</v>
      </c>
      <c r="C1479" s="307" t="s">
        <v>367</v>
      </c>
      <c r="D1479" s="294" t="s">
        <v>92</v>
      </c>
      <c r="E1479" s="294" t="s">
        <v>287</v>
      </c>
      <c r="F1479" s="295">
        <v>1</v>
      </c>
      <c r="G1479" s="296" t="s">
        <v>3049</v>
      </c>
      <c r="H1479" s="293">
        <v>5.8</v>
      </c>
      <c r="I1479" s="293">
        <f t="shared" si="244"/>
        <v>4.5283365608229653</v>
      </c>
      <c r="J1479" s="293">
        <f>26.2643520527732*10</f>
        <v>262.64352052773199</v>
      </c>
      <c r="K1479" s="275">
        <f t="shared" si="239"/>
        <v>262.64352052773199</v>
      </c>
      <c r="L1479" s="275">
        <f t="shared" si="240"/>
        <v>262.64352052773199</v>
      </c>
      <c r="N1479" s="334">
        <v>295.77250012803694</v>
      </c>
      <c r="O1479" s="332">
        <f t="shared" si="247"/>
        <v>307.6034001331584</v>
      </c>
      <c r="P1479" s="360"/>
      <c r="Q1479" s="360"/>
      <c r="R1479" s="353"/>
    </row>
    <row r="1480" spans="2:18" s="8" customFormat="1" ht="16.2" customHeight="1">
      <c r="B1480" s="295">
        <v>913270410</v>
      </c>
      <c r="C1480" s="307" t="s">
        <v>367</v>
      </c>
      <c r="D1480" s="294" t="s">
        <v>92</v>
      </c>
      <c r="E1480" s="294" t="s">
        <v>2540</v>
      </c>
      <c r="F1480" s="295">
        <v>1</v>
      </c>
      <c r="G1480" s="296" t="s">
        <v>3049</v>
      </c>
      <c r="H1480" s="293">
        <v>5.8</v>
      </c>
      <c r="I1480" s="293">
        <f t="shared" si="244"/>
        <v>4.8217201089698518</v>
      </c>
      <c r="J1480" s="293">
        <v>279.65976632025138</v>
      </c>
      <c r="K1480" s="275">
        <f t="shared" si="239"/>
        <v>279.65976632025138</v>
      </c>
      <c r="L1480" s="275">
        <f t="shared" si="240"/>
        <v>279.65976632025138</v>
      </c>
      <c r="N1480" s="334">
        <v>268.90362146178018</v>
      </c>
      <c r="O1480" s="332">
        <f t="shared" si="247"/>
        <v>279.65976632025138</v>
      </c>
      <c r="P1480" s="360"/>
      <c r="Q1480" s="360"/>
    </row>
    <row r="1481" spans="2:18" s="8" customFormat="1" ht="16.2" customHeight="1">
      <c r="B1481" s="295">
        <v>913270520</v>
      </c>
      <c r="C1481" s="307" t="s">
        <v>367</v>
      </c>
      <c r="D1481" s="294" t="s">
        <v>92</v>
      </c>
      <c r="E1481" s="294" t="s">
        <v>2767</v>
      </c>
      <c r="F1481" s="295">
        <v>1</v>
      </c>
      <c r="G1481" s="296" t="s">
        <v>3049</v>
      </c>
      <c r="H1481" s="293">
        <v>5.8</v>
      </c>
      <c r="I1481" s="293">
        <f t="shared" si="244"/>
        <v>4.6392262626592871</v>
      </c>
      <c r="J1481" s="293">
        <v>269.07512323423867</v>
      </c>
      <c r="K1481" s="275">
        <f t="shared" si="239"/>
        <v>269.07512323423867</v>
      </c>
      <c r="L1481" s="275">
        <f t="shared" si="240"/>
        <v>269.07512323423867</v>
      </c>
      <c r="N1481" s="334">
        <v>258.7260800329218</v>
      </c>
      <c r="O1481" s="332">
        <f t="shared" si="247"/>
        <v>269.07512323423867</v>
      </c>
      <c r="P1481" s="360"/>
      <c r="Q1481" s="360"/>
    </row>
    <row r="1482" spans="2:18" s="8" customFormat="1" ht="16.2" customHeight="1">
      <c r="B1482" s="297">
        <v>913270050</v>
      </c>
      <c r="C1482" s="307" t="s">
        <v>367</v>
      </c>
      <c r="D1482" s="294" t="s">
        <v>92</v>
      </c>
      <c r="E1482" s="294" t="s">
        <v>2994</v>
      </c>
      <c r="F1482" s="295">
        <v>1</v>
      </c>
      <c r="G1482" s="296" t="s">
        <v>3049</v>
      </c>
      <c r="H1482" s="293">
        <v>5.8</v>
      </c>
      <c r="I1482" s="293">
        <f t="shared" si="244"/>
        <v>4.795386206896552</v>
      </c>
      <c r="J1482" s="293">
        <v>278.13240000000002</v>
      </c>
      <c r="K1482" s="275">
        <f t="shared" si="239"/>
        <v>278.13240000000002</v>
      </c>
      <c r="L1482" s="275">
        <f t="shared" si="240"/>
        <v>278.13240000000002</v>
      </c>
      <c r="N1482" s="334">
        <v>267.435</v>
      </c>
      <c r="O1482" s="332">
        <f t="shared" si="247"/>
        <v>278.13240000000002</v>
      </c>
      <c r="P1482" s="360"/>
      <c r="Q1482" s="360"/>
    </row>
    <row r="1483" spans="2:18" s="8" customFormat="1" ht="16.2" customHeight="1">
      <c r="B1483" s="295">
        <v>913281000</v>
      </c>
      <c r="C1483" s="307" t="s">
        <v>2542</v>
      </c>
      <c r="D1483" s="294" t="s">
        <v>4</v>
      </c>
      <c r="E1483" s="294" t="s">
        <v>79</v>
      </c>
      <c r="F1483" s="295">
        <v>1</v>
      </c>
      <c r="G1483" s="296" t="s">
        <v>7</v>
      </c>
      <c r="H1483" s="293">
        <v>5.8</v>
      </c>
      <c r="I1483" s="293">
        <f t="shared" ref="I1483:I1514" si="248">J1483/H1483</f>
        <v>9.7917942571123309</v>
      </c>
      <c r="J1483" s="293">
        <v>56.792406691251514</v>
      </c>
      <c r="K1483" s="275">
        <f t="shared" si="239"/>
        <v>56.792406691251514</v>
      </c>
      <c r="L1483" s="275">
        <f t="shared" si="240"/>
        <v>56.792406691251514</v>
      </c>
      <c r="N1483" s="334">
        <v>54.608083356972607</v>
      </c>
      <c r="O1483" s="332">
        <f t="shared" si="247"/>
        <v>56.792406691251514</v>
      </c>
      <c r="P1483" s="360"/>
      <c r="Q1483" s="360"/>
    </row>
    <row r="1484" spans="2:18" s="8" customFormat="1" ht="16.2" customHeight="1">
      <c r="B1484" s="289">
        <v>913282000</v>
      </c>
      <c r="C1484" s="307" t="s">
        <v>2542</v>
      </c>
      <c r="D1484" s="294" t="s">
        <v>1</v>
      </c>
      <c r="E1484" s="294" t="s">
        <v>79</v>
      </c>
      <c r="F1484" s="295">
        <v>1</v>
      </c>
      <c r="G1484" s="296" t="s">
        <v>7</v>
      </c>
      <c r="H1484" s="293">
        <v>5.8</v>
      </c>
      <c r="I1484" s="293">
        <f t="shared" si="248"/>
        <v>9.7917942571123309</v>
      </c>
      <c r="J1484" s="293">
        <v>56.792406691251514</v>
      </c>
      <c r="K1484" s="275">
        <f t="shared" si="239"/>
        <v>56.792406691251514</v>
      </c>
      <c r="L1484" s="275">
        <f t="shared" si="240"/>
        <v>56.792406691251514</v>
      </c>
      <c r="N1484" s="334">
        <v>54.608083356972607</v>
      </c>
      <c r="O1484" s="332">
        <f t="shared" si="247"/>
        <v>56.792406691251514</v>
      </c>
      <c r="P1484" s="360"/>
      <c r="Q1484" s="360"/>
    </row>
    <row r="1485" spans="2:18" s="8" customFormat="1" ht="16.2" customHeight="1">
      <c r="B1485" s="289">
        <v>913280010</v>
      </c>
      <c r="C1485" s="307" t="s">
        <v>2542</v>
      </c>
      <c r="D1485" s="294" t="s">
        <v>92</v>
      </c>
      <c r="E1485" s="294" t="s">
        <v>2</v>
      </c>
      <c r="F1485" s="295">
        <v>1</v>
      </c>
      <c r="G1485" s="296" t="s">
        <v>7</v>
      </c>
      <c r="H1485" s="293">
        <v>5.8</v>
      </c>
      <c r="I1485" s="293">
        <f t="shared" si="248"/>
        <v>17.147089662595214</v>
      </c>
      <c r="J1485" s="293">
        <v>99.453120043052238</v>
      </c>
      <c r="K1485" s="275">
        <f t="shared" si="239"/>
        <v>99.453120043052238</v>
      </c>
      <c r="L1485" s="275">
        <f t="shared" si="240"/>
        <v>99.453120043052238</v>
      </c>
      <c r="N1485" s="334">
        <v>95.628000041396376</v>
      </c>
      <c r="O1485" s="332">
        <f t="shared" si="247"/>
        <v>99.453120043052238</v>
      </c>
      <c r="P1485" s="360"/>
      <c r="Q1485" s="360"/>
    </row>
    <row r="1486" spans="2:18" s="8" customFormat="1" ht="16.2" customHeight="1">
      <c r="B1486" s="289">
        <v>913280280</v>
      </c>
      <c r="C1486" s="307" t="s">
        <v>2542</v>
      </c>
      <c r="D1486" s="294" t="s">
        <v>92</v>
      </c>
      <c r="E1486" s="294" t="s">
        <v>244</v>
      </c>
      <c r="F1486" s="295">
        <v>1</v>
      </c>
      <c r="G1486" s="296" t="s">
        <v>7</v>
      </c>
      <c r="H1486" s="293">
        <v>5.8</v>
      </c>
      <c r="I1486" s="293">
        <f t="shared" si="248"/>
        <v>20.496487843355482</v>
      </c>
      <c r="J1486" s="293">
        <v>118.87962949146178</v>
      </c>
      <c r="K1486" s="275">
        <f t="shared" si="239"/>
        <v>118.87962949146178</v>
      </c>
      <c r="L1486" s="275">
        <f t="shared" si="240"/>
        <v>118.87962949146178</v>
      </c>
      <c r="N1486" s="334">
        <v>114.30733604948249</v>
      </c>
      <c r="O1486" s="332">
        <f t="shared" si="247"/>
        <v>118.87962949146178</v>
      </c>
      <c r="P1486" s="360"/>
      <c r="Q1486" s="360"/>
    </row>
    <row r="1487" spans="2:18" s="8" customFormat="1" ht="16.2" customHeight="1">
      <c r="B1487" s="345">
        <v>913280070</v>
      </c>
      <c r="C1487" s="344" t="s">
        <v>2542</v>
      </c>
      <c r="D1487" s="343" t="s">
        <v>92</v>
      </c>
      <c r="E1487" s="342" t="s">
        <v>2539</v>
      </c>
      <c r="F1487" s="341">
        <v>1</v>
      </c>
      <c r="G1487" s="340" t="s">
        <v>7</v>
      </c>
      <c r="H1487" s="339">
        <v>5.8</v>
      </c>
      <c r="I1487" s="293">
        <f t="shared" si="248"/>
        <v>13.061363207815415</v>
      </c>
      <c r="J1487" s="355">
        <v>75.7559066053294</v>
      </c>
      <c r="K1487" s="275">
        <f t="shared" ref="K1487" si="249">J1487</f>
        <v>75.7559066053294</v>
      </c>
      <c r="L1487" s="275">
        <f t="shared" ref="L1487" si="250">+J1487-K1487*$B$2</f>
        <v>75.7559066053294</v>
      </c>
      <c r="N1487" s="334"/>
      <c r="O1487" s="332"/>
      <c r="P1487" s="360"/>
      <c r="Q1487" s="360"/>
    </row>
    <row r="1488" spans="2:18" s="8" customFormat="1" ht="16.2" customHeight="1">
      <c r="B1488" s="289">
        <v>913280090</v>
      </c>
      <c r="C1488" s="307" t="s">
        <v>2542</v>
      </c>
      <c r="D1488" s="294" t="s">
        <v>92</v>
      </c>
      <c r="E1488" s="294" t="s">
        <v>10</v>
      </c>
      <c r="F1488" s="295">
        <v>1</v>
      </c>
      <c r="G1488" s="296" t="s">
        <v>7</v>
      </c>
      <c r="H1488" s="293">
        <v>5.8</v>
      </c>
      <c r="I1488" s="293">
        <f t="shared" si="248"/>
        <v>19.409552881965418</v>
      </c>
      <c r="J1488" s="293">
        <v>112.57540671539941</v>
      </c>
      <c r="K1488" s="275">
        <f t="shared" si="239"/>
        <v>112.57540671539941</v>
      </c>
      <c r="L1488" s="275">
        <f t="shared" si="240"/>
        <v>112.57540671539941</v>
      </c>
      <c r="N1488" s="334">
        <v>108.24558338019173</v>
      </c>
      <c r="O1488" s="332">
        <f t="shared" si="247"/>
        <v>112.57540671539941</v>
      </c>
      <c r="P1488" s="360"/>
      <c r="Q1488" s="360"/>
    </row>
    <row r="1489" spans="2:18" s="8" customFormat="1" ht="16.2" customHeight="1">
      <c r="B1489" s="289">
        <v>913280100</v>
      </c>
      <c r="C1489" s="307" t="s">
        <v>2542</v>
      </c>
      <c r="D1489" s="294" t="s">
        <v>92</v>
      </c>
      <c r="E1489" s="294" t="s">
        <v>14</v>
      </c>
      <c r="F1489" s="295">
        <v>1</v>
      </c>
      <c r="G1489" s="296" t="s">
        <v>7</v>
      </c>
      <c r="H1489" s="293">
        <v>5.8</v>
      </c>
      <c r="I1489" s="293">
        <f t="shared" si="248"/>
        <v>17.147089662595214</v>
      </c>
      <c r="J1489" s="293">
        <v>99.453120043052238</v>
      </c>
      <c r="K1489" s="275">
        <f t="shared" si="239"/>
        <v>99.453120043052238</v>
      </c>
      <c r="L1489" s="275">
        <f t="shared" si="240"/>
        <v>99.453120043052238</v>
      </c>
      <c r="N1489" s="334">
        <v>95.628000041396376</v>
      </c>
      <c r="O1489" s="332">
        <f t="shared" si="247"/>
        <v>99.453120043052238</v>
      </c>
      <c r="P1489" s="360"/>
      <c r="Q1489" s="360"/>
    </row>
    <row r="1490" spans="2:18" s="8" customFormat="1" ht="16.2" customHeight="1">
      <c r="B1490" s="289">
        <v>913280110</v>
      </c>
      <c r="C1490" s="307" t="s">
        <v>2542</v>
      </c>
      <c r="D1490" s="294" t="s">
        <v>92</v>
      </c>
      <c r="E1490" s="294" t="s">
        <v>13</v>
      </c>
      <c r="F1490" s="295">
        <v>1</v>
      </c>
      <c r="G1490" s="296" t="s">
        <v>7</v>
      </c>
      <c r="H1490" s="293">
        <v>5.8</v>
      </c>
      <c r="I1490" s="293">
        <f t="shared" si="248"/>
        <v>17.147089662595214</v>
      </c>
      <c r="J1490" s="293">
        <v>99.453120043052238</v>
      </c>
      <c r="K1490" s="275">
        <f t="shared" si="239"/>
        <v>99.453120043052238</v>
      </c>
      <c r="L1490" s="275">
        <f t="shared" si="240"/>
        <v>99.453120043052238</v>
      </c>
      <c r="N1490" s="334">
        <v>95.628000041396376</v>
      </c>
      <c r="O1490" s="332">
        <f t="shared" si="247"/>
        <v>99.453120043052238</v>
      </c>
      <c r="P1490" s="360"/>
      <c r="Q1490" s="360"/>
    </row>
    <row r="1491" spans="2:18" s="8" customFormat="1" ht="16.2" customHeight="1">
      <c r="B1491" s="289">
        <v>913280140</v>
      </c>
      <c r="C1491" s="307" t="s">
        <v>2542</v>
      </c>
      <c r="D1491" s="294" t="s">
        <v>92</v>
      </c>
      <c r="E1491" s="294" t="s">
        <v>0</v>
      </c>
      <c r="F1491" s="295">
        <v>1</v>
      </c>
      <c r="G1491" s="296" t="s">
        <v>7</v>
      </c>
      <c r="H1491" s="293">
        <v>5.8</v>
      </c>
      <c r="I1491" s="293">
        <f t="shared" si="248"/>
        <v>19.409552881965418</v>
      </c>
      <c r="J1491" s="293">
        <v>112.57540671539941</v>
      </c>
      <c r="K1491" s="275">
        <f t="shared" si="239"/>
        <v>112.57540671539941</v>
      </c>
      <c r="L1491" s="275">
        <f t="shared" si="240"/>
        <v>112.57540671539941</v>
      </c>
      <c r="N1491" s="334">
        <v>108.24558338019173</v>
      </c>
      <c r="O1491" s="332">
        <f t="shared" si="247"/>
        <v>112.57540671539941</v>
      </c>
      <c r="P1491" s="360"/>
      <c r="Q1491" s="360"/>
    </row>
    <row r="1492" spans="2:18" s="8" customFormat="1" ht="16.2" customHeight="1">
      <c r="B1492" s="289">
        <v>913280270</v>
      </c>
      <c r="C1492" s="307" t="s">
        <v>2542</v>
      </c>
      <c r="D1492" s="294" t="s">
        <v>92</v>
      </c>
      <c r="E1492" s="294" t="s">
        <v>83</v>
      </c>
      <c r="F1492" s="295">
        <v>1</v>
      </c>
      <c r="G1492" s="296" t="s">
        <v>7</v>
      </c>
      <c r="H1492" s="293">
        <v>5.8</v>
      </c>
      <c r="I1492" s="293">
        <f t="shared" si="248"/>
        <v>19.409552881965418</v>
      </c>
      <c r="J1492" s="293">
        <v>112.57540671539941</v>
      </c>
      <c r="K1492" s="275">
        <f t="shared" si="239"/>
        <v>112.57540671539941</v>
      </c>
      <c r="L1492" s="275">
        <f t="shared" si="240"/>
        <v>112.57540671539941</v>
      </c>
      <c r="N1492" s="334">
        <v>108.24558338019173</v>
      </c>
      <c r="O1492" s="332">
        <f t="shared" si="247"/>
        <v>112.57540671539941</v>
      </c>
      <c r="P1492" s="360"/>
      <c r="Q1492" s="360"/>
    </row>
    <row r="1493" spans="2:18" s="8" customFormat="1" ht="16.2" customHeight="1">
      <c r="B1493" s="295">
        <v>913280370</v>
      </c>
      <c r="C1493" s="307" t="s">
        <v>2542</v>
      </c>
      <c r="D1493" s="294" t="s">
        <v>92</v>
      </c>
      <c r="E1493" s="294" t="s">
        <v>361</v>
      </c>
      <c r="F1493" s="295">
        <v>1</v>
      </c>
      <c r="G1493" s="296" t="s">
        <v>7</v>
      </c>
      <c r="H1493" s="293">
        <v>5.8</v>
      </c>
      <c r="I1493" s="293">
        <f t="shared" si="248"/>
        <v>6.2306941132799993</v>
      </c>
      <c r="J1493" s="293">
        <v>36.138025857023997</v>
      </c>
      <c r="K1493" s="275">
        <f t="shared" si="239"/>
        <v>36.138025857023997</v>
      </c>
      <c r="L1493" s="275">
        <f t="shared" si="240"/>
        <v>36.138025857023997</v>
      </c>
      <c r="N1493" s="334">
        <v>34.748101785599999</v>
      </c>
      <c r="O1493" s="332">
        <f t="shared" si="247"/>
        <v>36.138025857023997</v>
      </c>
      <c r="P1493" s="360"/>
      <c r="Q1493" s="360"/>
    </row>
    <row r="1494" spans="2:18" s="8" customFormat="1" ht="16.2" customHeight="1">
      <c r="B1494" s="295">
        <v>913280360</v>
      </c>
      <c r="C1494" s="307" t="s">
        <v>2542</v>
      </c>
      <c r="D1494" s="294" t="s">
        <v>92</v>
      </c>
      <c r="E1494" s="294" t="s">
        <v>2574</v>
      </c>
      <c r="F1494" s="295">
        <v>1</v>
      </c>
      <c r="G1494" s="296" t="s">
        <v>7</v>
      </c>
      <c r="H1494" s="293">
        <v>5.8</v>
      </c>
      <c r="I1494" s="293">
        <f t="shared" si="248"/>
        <v>6.2306941132799993</v>
      </c>
      <c r="J1494" s="293">
        <v>36.138025857023997</v>
      </c>
      <c r="K1494" s="275">
        <f t="shared" si="239"/>
        <v>36.138025857023997</v>
      </c>
      <c r="L1494" s="275">
        <f t="shared" si="240"/>
        <v>36.138025857023997</v>
      </c>
      <c r="N1494" s="334">
        <v>34.748101785599999</v>
      </c>
      <c r="O1494" s="332">
        <f t="shared" si="247"/>
        <v>36.138025857023997</v>
      </c>
      <c r="P1494" s="360"/>
      <c r="Q1494" s="360"/>
    </row>
    <row r="1495" spans="2:18" s="8" customFormat="1" ht="16.2" customHeight="1">
      <c r="B1495" s="295">
        <v>913280390</v>
      </c>
      <c r="C1495" s="307" t="s">
        <v>2542</v>
      </c>
      <c r="D1495" s="294" t="s">
        <v>92</v>
      </c>
      <c r="E1495" s="294" t="s">
        <v>2503</v>
      </c>
      <c r="F1495" s="295">
        <v>1</v>
      </c>
      <c r="G1495" s="296" t="s">
        <v>7</v>
      </c>
      <c r="H1495" s="293">
        <v>5.8</v>
      </c>
      <c r="I1495" s="293">
        <f t="shared" si="248"/>
        <v>6.2306941132799993</v>
      </c>
      <c r="J1495" s="293">
        <v>36.138025857023997</v>
      </c>
      <c r="K1495" s="275">
        <f t="shared" si="239"/>
        <v>36.138025857023997</v>
      </c>
      <c r="L1495" s="275">
        <f t="shared" si="240"/>
        <v>36.138025857023997</v>
      </c>
      <c r="N1495" s="334">
        <v>34.748101785599999</v>
      </c>
      <c r="O1495" s="332">
        <f t="shared" si="247"/>
        <v>36.138025857023997</v>
      </c>
      <c r="P1495" s="360"/>
      <c r="Q1495" s="360"/>
    </row>
    <row r="1496" spans="2:18" s="8" customFormat="1" ht="16.2" customHeight="1">
      <c r="B1496" s="295">
        <v>913280240</v>
      </c>
      <c r="C1496" s="307" t="s">
        <v>2542</v>
      </c>
      <c r="D1496" s="294" t="s">
        <v>92</v>
      </c>
      <c r="E1496" s="294" t="s">
        <v>2506</v>
      </c>
      <c r="F1496" s="295">
        <v>1</v>
      </c>
      <c r="G1496" s="296" t="s">
        <v>7</v>
      </c>
      <c r="H1496" s="293">
        <v>5.8</v>
      </c>
      <c r="I1496" s="293">
        <f t="shared" si="248"/>
        <v>23.48656656189123</v>
      </c>
      <c r="J1496" s="293">
        <v>136.22208605896913</v>
      </c>
      <c r="K1496" s="275">
        <f t="shared" si="239"/>
        <v>136.22208605896913</v>
      </c>
      <c r="L1496" s="275">
        <f t="shared" si="240"/>
        <v>136.22208605896913</v>
      </c>
      <c r="N1496" s="334">
        <v>130.98277505670109</v>
      </c>
      <c r="O1496" s="332">
        <f t="shared" si="247"/>
        <v>136.22208605896913</v>
      </c>
      <c r="P1496" s="360"/>
      <c r="Q1496" s="360"/>
    </row>
    <row r="1497" spans="2:18" s="8" customFormat="1" ht="16.2" customHeight="1">
      <c r="B1497" s="295">
        <v>913280180</v>
      </c>
      <c r="C1497" s="307" t="s">
        <v>2542</v>
      </c>
      <c r="D1497" s="294" t="s">
        <v>92</v>
      </c>
      <c r="E1497" s="294" t="s">
        <v>287</v>
      </c>
      <c r="F1497" s="295">
        <v>1</v>
      </c>
      <c r="G1497" s="296" t="s">
        <v>7</v>
      </c>
      <c r="H1497" s="293">
        <v>5.8</v>
      </c>
      <c r="I1497" s="293">
        <f t="shared" si="248"/>
        <v>13.180084942339176</v>
      </c>
      <c r="J1497" s="293">
        <v>76.444492665567225</v>
      </c>
      <c r="K1497" s="275">
        <f t="shared" si="239"/>
        <v>76.444492665567225</v>
      </c>
      <c r="L1497" s="275">
        <f t="shared" si="240"/>
        <v>76.444492665567225</v>
      </c>
      <c r="N1497" s="334">
        <v>95.628000041396376</v>
      </c>
      <c r="O1497" s="332">
        <f t="shared" si="247"/>
        <v>99.453120043052238</v>
      </c>
      <c r="P1497" s="360"/>
      <c r="Q1497" s="360"/>
      <c r="R1497" s="353"/>
    </row>
    <row r="1498" spans="2:18" s="8" customFormat="1" ht="16.2" customHeight="1">
      <c r="B1498" s="295">
        <v>913280410</v>
      </c>
      <c r="C1498" s="307" t="s">
        <v>2542</v>
      </c>
      <c r="D1498" s="294" t="s">
        <v>92</v>
      </c>
      <c r="E1498" s="294" t="s">
        <v>2540</v>
      </c>
      <c r="F1498" s="295">
        <v>1</v>
      </c>
      <c r="G1498" s="296" t="s">
        <v>7</v>
      </c>
      <c r="H1498" s="293">
        <v>5.8</v>
      </c>
      <c r="I1498" s="293">
        <f t="shared" si="248"/>
        <v>14.52409733868727</v>
      </c>
      <c r="J1498" s="293">
        <v>84.239764564386164</v>
      </c>
      <c r="K1498" s="275">
        <f t="shared" ref="K1498:K1562" si="251">J1498</f>
        <v>84.239764564386164</v>
      </c>
      <c r="L1498" s="275">
        <f t="shared" ref="L1498:L1562" si="252">+J1498-K1498*$B$2</f>
        <v>84.239764564386164</v>
      </c>
      <c r="N1498" s="334">
        <v>80.999773619602081</v>
      </c>
      <c r="O1498" s="332">
        <f t="shared" si="247"/>
        <v>84.239764564386164</v>
      </c>
      <c r="P1498" s="360"/>
      <c r="Q1498" s="360"/>
    </row>
    <row r="1499" spans="2:18" s="8" customFormat="1" ht="16.2" customHeight="1">
      <c r="B1499" s="295">
        <v>913280520</v>
      </c>
      <c r="C1499" s="307" t="s">
        <v>2542</v>
      </c>
      <c r="D1499" s="294" t="s">
        <v>92</v>
      </c>
      <c r="E1499" s="294" t="s">
        <v>2767</v>
      </c>
      <c r="F1499" s="295">
        <v>1</v>
      </c>
      <c r="G1499" s="296" t="s">
        <v>7</v>
      </c>
      <c r="H1499" s="293">
        <v>5.8</v>
      </c>
      <c r="I1499" s="293">
        <f t="shared" si="248"/>
        <v>12.814083589930467</v>
      </c>
      <c r="J1499" s="293">
        <v>74.321684821596705</v>
      </c>
      <c r="K1499" s="275">
        <f t="shared" si="251"/>
        <v>74.321684821596705</v>
      </c>
      <c r="L1499" s="275">
        <f t="shared" si="252"/>
        <v>74.321684821596705</v>
      </c>
      <c r="N1499" s="334">
        <v>71.463158482304522</v>
      </c>
      <c r="O1499" s="332">
        <f t="shared" si="247"/>
        <v>74.321684821596705</v>
      </c>
      <c r="P1499" s="360"/>
      <c r="Q1499" s="360"/>
    </row>
    <row r="1500" spans="2:18" s="8" customFormat="1" ht="16.2" customHeight="1">
      <c r="B1500" s="297">
        <v>913280050</v>
      </c>
      <c r="C1500" s="308" t="s">
        <v>3012</v>
      </c>
      <c r="D1500" s="294" t="s">
        <v>92</v>
      </c>
      <c r="E1500" s="294" t="s">
        <v>2994</v>
      </c>
      <c r="F1500" s="295">
        <v>1</v>
      </c>
      <c r="G1500" s="296" t="s">
        <v>7</v>
      </c>
      <c r="H1500" s="293">
        <v>5.8</v>
      </c>
      <c r="I1500" s="293">
        <f t="shared" si="248"/>
        <v>14.175289655172415</v>
      </c>
      <c r="J1500" s="293">
        <v>82.216680000000011</v>
      </c>
      <c r="K1500" s="275">
        <f t="shared" si="251"/>
        <v>82.216680000000011</v>
      </c>
      <c r="L1500" s="275">
        <f t="shared" si="252"/>
        <v>82.216680000000011</v>
      </c>
      <c r="N1500" s="334">
        <v>79.054500000000004</v>
      </c>
      <c r="O1500" s="332">
        <f t="shared" si="247"/>
        <v>82.216680000000011</v>
      </c>
      <c r="P1500" s="360"/>
      <c r="Q1500" s="360"/>
    </row>
    <row r="1501" spans="2:18" s="8" customFormat="1" ht="16.2" customHeight="1">
      <c r="B1501" s="295">
        <v>913371000</v>
      </c>
      <c r="C1501" s="308" t="s">
        <v>3107</v>
      </c>
      <c r="D1501" s="294" t="s">
        <v>4</v>
      </c>
      <c r="E1501" s="294" t="s">
        <v>79</v>
      </c>
      <c r="F1501" s="295">
        <v>1</v>
      </c>
      <c r="G1501" s="296" t="s">
        <v>7</v>
      </c>
      <c r="H1501" s="293">
        <v>5.8</v>
      </c>
      <c r="I1501" s="293">
        <f t="shared" si="248"/>
        <v>7.6242225031329189</v>
      </c>
      <c r="J1501" s="293">
        <v>44.220490518170926</v>
      </c>
      <c r="K1501" s="275">
        <f t="shared" si="251"/>
        <v>44.220490518170926</v>
      </c>
      <c r="L1501" s="275">
        <f t="shared" si="252"/>
        <v>44.220490518170926</v>
      </c>
      <c r="N1501" s="334">
        <v>42.5197024213182</v>
      </c>
      <c r="O1501" s="332">
        <f t="shared" si="247"/>
        <v>44.220490518170926</v>
      </c>
      <c r="P1501" s="360"/>
      <c r="Q1501" s="360"/>
    </row>
    <row r="1502" spans="2:18" s="8" customFormat="1" ht="16.2" customHeight="1">
      <c r="B1502" s="295">
        <v>913372000</v>
      </c>
      <c r="C1502" s="308" t="s">
        <v>3107</v>
      </c>
      <c r="D1502" s="294" t="s">
        <v>1</v>
      </c>
      <c r="E1502" s="294" t="s">
        <v>79</v>
      </c>
      <c r="F1502" s="295">
        <v>1</v>
      </c>
      <c r="G1502" s="296" t="s">
        <v>7</v>
      </c>
      <c r="H1502" s="293">
        <v>5.8</v>
      </c>
      <c r="I1502" s="293">
        <f t="shared" si="248"/>
        <v>7.6781669946995574</v>
      </c>
      <c r="J1502" s="293">
        <v>44.533368569257433</v>
      </c>
      <c r="K1502" s="275">
        <f t="shared" si="251"/>
        <v>44.533368569257433</v>
      </c>
      <c r="L1502" s="275">
        <f t="shared" si="252"/>
        <v>44.533368569257433</v>
      </c>
      <c r="N1502" s="334">
        <v>42.820546701209068</v>
      </c>
      <c r="O1502" s="332">
        <f t="shared" si="247"/>
        <v>44.533368569257433</v>
      </c>
      <c r="P1502" s="360"/>
      <c r="Q1502" s="360"/>
    </row>
    <row r="1503" spans="2:18" s="8" customFormat="1" ht="16.2" customHeight="1">
      <c r="B1503" s="289">
        <v>913370010</v>
      </c>
      <c r="C1503" s="308" t="s">
        <v>3107</v>
      </c>
      <c r="D1503" s="294" t="s">
        <v>92</v>
      </c>
      <c r="E1503" s="294" t="s">
        <v>2</v>
      </c>
      <c r="F1503" s="295">
        <v>1</v>
      </c>
      <c r="G1503" s="296" t="s">
        <v>7</v>
      </c>
      <c r="H1503" s="293">
        <v>5.8</v>
      </c>
      <c r="I1503" s="293">
        <f t="shared" si="248"/>
        <v>4.6570216105369902</v>
      </c>
      <c r="J1503" s="293">
        <v>27.010725341114544</v>
      </c>
      <c r="K1503" s="275">
        <f t="shared" si="251"/>
        <v>27.010725341114544</v>
      </c>
      <c r="L1503" s="275">
        <f t="shared" si="252"/>
        <v>27.010725341114544</v>
      </c>
      <c r="N1503" s="334">
        <v>25.971851289533213</v>
      </c>
      <c r="O1503" s="332">
        <f t="shared" si="247"/>
        <v>27.010725341114544</v>
      </c>
      <c r="P1503" s="360"/>
      <c r="Q1503" s="360"/>
    </row>
    <row r="1504" spans="2:18" s="8" customFormat="1" ht="16.2" customHeight="1">
      <c r="B1504" s="345">
        <v>913370070</v>
      </c>
      <c r="C1504" s="308" t="s">
        <v>3107</v>
      </c>
      <c r="D1504" s="343" t="s">
        <v>92</v>
      </c>
      <c r="E1504" s="342" t="s">
        <v>2539</v>
      </c>
      <c r="F1504" s="341">
        <v>1</v>
      </c>
      <c r="G1504" s="340" t="s">
        <v>7</v>
      </c>
      <c r="H1504" s="339">
        <v>5.8</v>
      </c>
      <c r="I1504" s="293">
        <f t="shared" si="248"/>
        <v>10.851365871616748</v>
      </c>
      <c r="J1504" s="355">
        <v>62.937922055377136</v>
      </c>
      <c r="K1504" s="275">
        <f t="shared" ref="K1504:K1505" si="253">J1504</f>
        <v>62.937922055377136</v>
      </c>
      <c r="L1504" s="275">
        <f t="shared" ref="L1504:L1505" si="254">+J1504-K1504*$B$2</f>
        <v>62.937922055377136</v>
      </c>
      <c r="N1504" s="334"/>
      <c r="O1504" s="332"/>
      <c r="P1504" s="360"/>
      <c r="Q1504" s="360"/>
    </row>
    <row r="1505" spans="2:18" s="8" customFormat="1" ht="16.2" customHeight="1">
      <c r="B1505" s="289">
        <v>913370280</v>
      </c>
      <c r="C1505" s="308" t="s">
        <v>3107</v>
      </c>
      <c r="D1505" s="294" t="s">
        <v>92</v>
      </c>
      <c r="E1505" s="294" t="s">
        <v>244</v>
      </c>
      <c r="F1505" s="295">
        <v>1</v>
      </c>
      <c r="G1505" s="296" t="s">
        <v>7</v>
      </c>
      <c r="H1505" s="293">
        <v>5.8</v>
      </c>
      <c r="I1505" s="293">
        <f t="shared" si="248"/>
        <v>6.3841927328694954</v>
      </c>
      <c r="J1505" s="293">
        <v>37.02831785064307</v>
      </c>
      <c r="K1505" s="275">
        <f t="shared" si="253"/>
        <v>37.02831785064307</v>
      </c>
      <c r="L1505" s="275">
        <f t="shared" si="254"/>
        <v>37.02831785064307</v>
      </c>
      <c r="N1505" s="334">
        <v>35.604151779464488</v>
      </c>
      <c r="O1505" s="332">
        <f t="shared" si="247"/>
        <v>37.02831785064307</v>
      </c>
      <c r="P1505" s="360"/>
      <c r="Q1505" s="360"/>
    </row>
    <row r="1506" spans="2:18" s="8" customFormat="1" ht="16.2" customHeight="1">
      <c r="B1506" s="289">
        <v>913370090</v>
      </c>
      <c r="C1506" s="308" t="s">
        <v>3107</v>
      </c>
      <c r="D1506" s="294" t="s">
        <v>92</v>
      </c>
      <c r="E1506" s="294" t="s">
        <v>10</v>
      </c>
      <c r="F1506" s="295">
        <v>1</v>
      </c>
      <c r="G1506" s="296" t="s">
        <v>7</v>
      </c>
      <c r="H1506" s="293">
        <v>5.8</v>
      </c>
      <c r="I1506" s="293">
        <f t="shared" si="248"/>
        <v>5.4003893971467907</v>
      </c>
      <c r="J1506" s="293">
        <v>31.322258503451387</v>
      </c>
      <c r="K1506" s="275">
        <f t="shared" si="251"/>
        <v>31.322258503451387</v>
      </c>
      <c r="L1506" s="275">
        <f t="shared" si="252"/>
        <v>31.322258503451387</v>
      </c>
      <c r="N1506" s="334">
        <v>30.117556253318639</v>
      </c>
      <c r="O1506" s="332">
        <f t="shared" si="247"/>
        <v>31.322258503451387</v>
      </c>
      <c r="P1506" s="360"/>
      <c r="Q1506" s="360"/>
    </row>
    <row r="1507" spans="2:18" s="8" customFormat="1" ht="16.2" customHeight="1">
      <c r="B1507" s="289">
        <v>913370100</v>
      </c>
      <c r="C1507" s="308" t="s">
        <v>3107</v>
      </c>
      <c r="D1507" s="294" t="s">
        <v>92</v>
      </c>
      <c r="E1507" s="294" t="s">
        <v>14</v>
      </c>
      <c r="F1507" s="295">
        <v>1</v>
      </c>
      <c r="G1507" s="296" t="s">
        <v>7</v>
      </c>
      <c r="H1507" s="293">
        <v>5.8</v>
      </c>
      <c r="I1507" s="293">
        <f t="shared" si="248"/>
        <v>4.6570216105369902</v>
      </c>
      <c r="J1507" s="293">
        <v>27.010725341114544</v>
      </c>
      <c r="K1507" s="275">
        <f t="shared" si="251"/>
        <v>27.010725341114544</v>
      </c>
      <c r="L1507" s="275">
        <f t="shared" si="252"/>
        <v>27.010725341114544</v>
      </c>
      <c r="N1507" s="334">
        <v>25.971851289533213</v>
      </c>
      <c r="O1507" s="332">
        <f t="shared" si="247"/>
        <v>27.010725341114544</v>
      </c>
      <c r="P1507" s="360"/>
      <c r="Q1507" s="360"/>
    </row>
    <row r="1508" spans="2:18" s="8" customFormat="1" ht="16.2" customHeight="1">
      <c r="B1508" s="289">
        <v>913370110</v>
      </c>
      <c r="C1508" s="308" t="s">
        <v>3107</v>
      </c>
      <c r="D1508" s="294" t="s">
        <v>92</v>
      </c>
      <c r="E1508" s="294" t="s">
        <v>13</v>
      </c>
      <c r="F1508" s="295">
        <v>1</v>
      </c>
      <c r="G1508" s="296" t="s">
        <v>7</v>
      </c>
      <c r="H1508" s="293">
        <v>5.8</v>
      </c>
      <c r="I1508" s="293">
        <f t="shared" si="248"/>
        <v>4.6287673897776171</v>
      </c>
      <c r="J1508" s="293">
        <v>26.846850860710177</v>
      </c>
      <c r="K1508" s="275">
        <f t="shared" si="251"/>
        <v>26.846850860710177</v>
      </c>
      <c r="L1508" s="275">
        <f t="shared" si="252"/>
        <v>26.846850860710177</v>
      </c>
      <c r="N1508" s="334">
        <v>25.814279673759785</v>
      </c>
      <c r="O1508" s="332">
        <f t="shared" si="247"/>
        <v>26.846850860710177</v>
      </c>
      <c r="P1508" s="360"/>
      <c r="Q1508" s="360"/>
    </row>
    <row r="1509" spans="2:18" s="8" customFormat="1" ht="16.2" customHeight="1">
      <c r="B1509" s="289">
        <v>913370140</v>
      </c>
      <c r="C1509" s="308" t="s">
        <v>3107</v>
      </c>
      <c r="D1509" s="294" t="s">
        <v>92</v>
      </c>
      <c r="E1509" s="294" t="s">
        <v>0</v>
      </c>
      <c r="F1509" s="295">
        <v>1</v>
      </c>
      <c r="G1509" s="296" t="s">
        <v>7</v>
      </c>
      <c r="H1509" s="293">
        <v>5.8</v>
      </c>
      <c r="I1509" s="293">
        <f t="shared" si="248"/>
        <v>5.4003893971467907</v>
      </c>
      <c r="J1509" s="293">
        <v>31.322258503451387</v>
      </c>
      <c r="K1509" s="275">
        <f t="shared" si="251"/>
        <v>31.322258503451387</v>
      </c>
      <c r="L1509" s="275">
        <f t="shared" si="252"/>
        <v>31.322258503451387</v>
      </c>
      <c r="N1509" s="334">
        <v>30.117556253318639</v>
      </c>
      <c r="O1509" s="332">
        <f t="shared" si="247"/>
        <v>31.322258503451387</v>
      </c>
      <c r="P1509" s="360"/>
      <c r="Q1509" s="360"/>
    </row>
    <row r="1510" spans="2:18" s="8" customFormat="1" ht="16.2" customHeight="1">
      <c r="B1510" s="289">
        <v>913370270</v>
      </c>
      <c r="C1510" s="308" t="s">
        <v>3107</v>
      </c>
      <c r="D1510" s="294" t="s">
        <v>92</v>
      </c>
      <c r="E1510" s="294" t="s">
        <v>83</v>
      </c>
      <c r="F1510" s="295">
        <v>1</v>
      </c>
      <c r="G1510" s="296" t="s">
        <v>7</v>
      </c>
      <c r="H1510" s="293">
        <v>5.8</v>
      </c>
      <c r="I1510" s="293">
        <f t="shared" si="248"/>
        <v>5.4003893971467907</v>
      </c>
      <c r="J1510" s="293">
        <v>31.322258503451387</v>
      </c>
      <c r="K1510" s="275">
        <f t="shared" si="251"/>
        <v>31.322258503451387</v>
      </c>
      <c r="L1510" s="275">
        <f t="shared" si="252"/>
        <v>31.322258503451387</v>
      </c>
      <c r="N1510" s="334">
        <v>30.117556253318639</v>
      </c>
      <c r="O1510" s="332">
        <f t="shared" si="247"/>
        <v>31.322258503451387</v>
      </c>
      <c r="P1510" s="360"/>
      <c r="Q1510" s="360"/>
    </row>
    <row r="1511" spans="2:18" s="8" customFormat="1" ht="16.2" customHeight="1">
      <c r="B1511" s="295">
        <v>913370370</v>
      </c>
      <c r="C1511" s="308" t="s">
        <v>3107</v>
      </c>
      <c r="D1511" s="294" t="s">
        <v>92</v>
      </c>
      <c r="E1511" s="294" t="s">
        <v>361</v>
      </c>
      <c r="F1511" s="295">
        <v>1</v>
      </c>
      <c r="G1511" s="296" t="s">
        <v>7</v>
      </c>
      <c r="H1511" s="293">
        <v>5.8</v>
      </c>
      <c r="I1511" s="293">
        <f t="shared" si="248"/>
        <v>6.6502007634057252</v>
      </c>
      <c r="J1511" s="293">
        <v>38.571164427753203</v>
      </c>
      <c r="K1511" s="275">
        <f t="shared" si="251"/>
        <v>38.571164427753203</v>
      </c>
      <c r="L1511" s="275">
        <f t="shared" si="252"/>
        <v>38.571164427753203</v>
      </c>
      <c r="N1511" s="334">
        <v>37.087658103608845</v>
      </c>
      <c r="O1511" s="332">
        <f t="shared" si="247"/>
        <v>38.571164427753203</v>
      </c>
      <c r="P1511" s="360"/>
      <c r="Q1511" s="360"/>
    </row>
    <row r="1512" spans="2:18" s="8" customFormat="1" ht="16.2" customHeight="1">
      <c r="B1512" s="295">
        <v>913370360</v>
      </c>
      <c r="C1512" s="308" t="s">
        <v>3107</v>
      </c>
      <c r="D1512" s="294" t="s">
        <v>92</v>
      </c>
      <c r="E1512" s="294" t="s">
        <v>2574</v>
      </c>
      <c r="F1512" s="295">
        <v>1</v>
      </c>
      <c r="G1512" s="296" t="s">
        <v>7</v>
      </c>
      <c r="H1512" s="293">
        <v>5.8</v>
      </c>
      <c r="I1512" s="293">
        <f t="shared" si="248"/>
        <v>6.6502007634057252</v>
      </c>
      <c r="J1512" s="293">
        <v>38.571164427753203</v>
      </c>
      <c r="K1512" s="275">
        <f t="shared" si="251"/>
        <v>38.571164427753203</v>
      </c>
      <c r="L1512" s="275">
        <f t="shared" si="252"/>
        <v>38.571164427753203</v>
      </c>
      <c r="N1512" s="334">
        <v>37.087658103608845</v>
      </c>
      <c r="O1512" s="332">
        <f t="shared" si="247"/>
        <v>38.571164427753203</v>
      </c>
      <c r="P1512" s="360"/>
      <c r="Q1512" s="360"/>
    </row>
    <row r="1513" spans="2:18" s="8" customFormat="1" ht="16.2" customHeight="1">
      <c r="B1513" s="295">
        <v>913370390</v>
      </c>
      <c r="C1513" s="308" t="s">
        <v>3107</v>
      </c>
      <c r="D1513" s="294" t="s">
        <v>92</v>
      </c>
      <c r="E1513" s="294" t="s">
        <v>2503</v>
      </c>
      <c r="F1513" s="295">
        <v>1</v>
      </c>
      <c r="G1513" s="296" t="s">
        <v>7</v>
      </c>
      <c r="H1513" s="293">
        <v>5.8</v>
      </c>
      <c r="I1513" s="293">
        <f t="shared" si="248"/>
        <v>5.4003893971467907</v>
      </c>
      <c r="J1513" s="293">
        <v>31.322258503451387</v>
      </c>
      <c r="K1513" s="275">
        <f t="shared" si="251"/>
        <v>31.322258503451387</v>
      </c>
      <c r="L1513" s="275">
        <f t="shared" si="252"/>
        <v>31.322258503451387</v>
      </c>
      <c r="N1513" s="334">
        <v>30.117556253318639</v>
      </c>
      <c r="O1513" s="332">
        <f t="shared" si="247"/>
        <v>31.322258503451387</v>
      </c>
      <c r="P1513" s="360"/>
      <c r="Q1513" s="360"/>
    </row>
    <row r="1514" spans="2:18" s="8" customFormat="1" ht="16.2" customHeight="1">
      <c r="B1514" s="295">
        <v>913370240</v>
      </c>
      <c r="C1514" s="308" t="s">
        <v>3107</v>
      </c>
      <c r="D1514" s="294" t="s">
        <v>92</v>
      </c>
      <c r="E1514" s="294" t="s">
        <v>2506</v>
      </c>
      <c r="F1514" s="295">
        <v>1</v>
      </c>
      <c r="G1514" s="296" t="s">
        <v>7</v>
      </c>
      <c r="H1514" s="293">
        <v>5.8</v>
      </c>
      <c r="I1514" s="293">
        <f t="shared" si="248"/>
        <v>6.3328548391353578</v>
      </c>
      <c r="J1514" s="293">
        <v>36.730558066985076</v>
      </c>
      <c r="K1514" s="275">
        <f t="shared" si="251"/>
        <v>36.730558066985076</v>
      </c>
      <c r="L1514" s="275">
        <f t="shared" si="252"/>
        <v>36.730558066985076</v>
      </c>
      <c r="N1514" s="334">
        <v>35.317844295177956</v>
      </c>
      <c r="O1514" s="332">
        <f t="shared" si="247"/>
        <v>36.730558066985076</v>
      </c>
      <c r="P1514" s="360"/>
      <c r="Q1514" s="360"/>
    </row>
    <row r="1515" spans="2:18" s="8" customFormat="1" ht="16.2" customHeight="1">
      <c r="B1515" s="295">
        <v>913370180</v>
      </c>
      <c r="C1515" s="308" t="s">
        <v>3107</v>
      </c>
      <c r="D1515" s="294" t="s">
        <v>92</v>
      </c>
      <c r="E1515" s="294" t="s">
        <v>287</v>
      </c>
      <c r="F1515" s="295">
        <v>1</v>
      </c>
      <c r="G1515" s="296" t="s">
        <v>7</v>
      </c>
      <c r="H1515" s="293">
        <v>5.8</v>
      </c>
      <c r="I1515" s="293">
        <f t="shared" ref="I1515:I1536" si="255">J1515/H1515</f>
        <v>11.053428671481463</v>
      </c>
      <c r="J1515" s="293">
        <v>64.109886294592485</v>
      </c>
      <c r="K1515" s="275">
        <f t="shared" si="251"/>
        <v>64.109886294592485</v>
      </c>
      <c r="L1515" s="275">
        <f t="shared" si="252"/>
        <v>64.109886294592485</v>
      </c>
      <c r="N1515" s="334">
        <v>29.942995784092549</v>
      </c>
      <c r="O1515" s="332">
        <f t="shared" si="247"/>
        <v>31.140715615456251</v>
      </c>
      <c r="P1515" s="360"/>
      <c r="Q1515" s="360"/>
      <c r="R1515" s="353"/>
    </row>
    <row r="1516" spans="2:18" s="8" customFormat="1" ht="16.2" customHeight="1">
      <c r="B1516" s="295">
        <v>913370410</v>
      </c>
      <c r="C1516" s="308" t="s">
        <v>3107</v>
      </c>
      <c r="D1516" s="294" t="s">
        <v>92</v>
      </c>
      <c r="E1516" s="294" t="s">
        <v>2540</v>
      </c>
      <c r="F1516" s="295">
        <v>1</v>
      </c>
      <c r="G1516" s="296" t="s">
        <v>7</v>
      </c>
      <c r="H1516" s="293">
        <v>5.8</v>
      </c>
      <c r="I1516" s="293">
        <f t="shared" si="255"/>
        <v>12.773827297681175</v>
      </c>
      <c r="J1516" s="293">
        <v>74.08819832655081</v>
      </c>
      <c r="K1516" s="275">
        <f t="shared" si="251"/>
        <v>74.08819832655081</v>
      </c>
      <c r="L1516" s="275">
        <f t="shared" si="252"/>
        <v>74.08819832655081</v>
      </c>
      <c r="N1516" s="334">
        <v>71.238652237068081</v>
      </c>
      <c r="O1516" s="332">
        <f t="shared" si="247"/>
        <v>74.08819832655081</v>
      </c>
      <c r="P1516" s="360"/>
      <c r="Q1516" s="360"/>
    </row>
    <row r="1517" spans="2:18" s="8" customFormat="1" ht="16.2" customHeight="1">
      <c r="B1517" s="295">
        <v>913370520</v>
      </c>
      <c r="C1517" s="308" t="s">
        <v>3107</v>
      </c>
      <c r="D1517" s="294" t="s">
        <v>92</v>
      </c>
      <c r="E1517" s="294" t="s">
        <v>2767</v>
      </c>
      <c r="F1517" s="295">
        <v>1</v>
      </c>
      <c r="G1517" s="296" t="s">
        <v>7</v>
      </c>
      <c r="H1517" s="293">
        <v>5.8</v>
      </c>
      <c r="I1517" s="293">
        <f t="shared" si="255"/>
        <v>10.953892713041011</v>
      </c>
      <c r="J1517" s="293">
        <v>63.532577735637865</v>
      </c>
      <c r="K1517" s="275">
        <f t="shared" si="251"/>
        <v>63.532577735637865</v>
      </c>
      <c r="L1517" s="275">
        <f t="shared" si="252"/>
        <v>63.532577735637865</v>
      </c>
      <c r="N1517" s="334">
        <v>61.089017053497948</v>
      </c>
      <c r="O1517" s="332">
        <f t="shared" si="247"/>
        <v>63.532577735637865</v>
      </c>
      <c r="P1517" s="360"/>
      <c r="Q1517" s="360"/>
    </row>
    <row r="1518" spans="2:18" s="8" customFormat="1" ht="16.2" customHeight="1">
      <c r="B1518" s="297">
        <v>913370050</v>
      </c>
      <c r="C1518" s="308" t="s">
        <v>3107</v>
      </c>
      <c r="D1518" s="294" t="s">
        <v>92</v>
      </c>
      <c r="E1518" s="294" t="s">
        <v>2994</v>
      </c>
      <c r="F1518" s="295">
        <v>1</v>
      </c>
      <c r="G1518" s="296" t="s">
        <v>7</v>
      </c>
      <c r="H1518" s="293">
        <v>5.8</v>
      </c>
      <c r="I1518" s="293">
        <f t="shared" si="255"/>
        <v>11.763475862068967</v>
      </c>
      <c r="J1518" s="293">
        <v>68.228160000000003</v>
      </c>
      <c r="K1518" s="275">
        <f t="shared" si="251"/>
        <v>68.228160000000003</v>
      </c>
      <c r="L1518" s="275">
        <f t="shared" si="252"/>
        <v>68.228160000000003</v>
      </c>
      <c r="N1518" s="334">
        <v>65.603999999999999</v>
      </c>
      <c r="O1518" s="332">
        <f t="shared" si="247"/>
        <v>68.228160000000003</v>
      </c>
      <c r="P1518" s="360"/>
      <c r="Q1518" s="360"/>
    </row>
    <row r="1519" spans="2:18" s="8" customFormat="1" ht="16.2" customHeight="1">
      <c r="B1519" s="295">
        <v>913291000</v>
      </c>
      <c r="C1519" s="307" t="s">
        <v>104</v>
      </c>
      <c r="D1519" s="294" t="s">
        <v>4</v>
      </c>
      <c r="E1519" s="294" t="s">
        <v>79</v>
      </c>
      <c r="F1519" s="295">
        <v>2</v>
      </c>
      <c r="G1519" s="296" t="s">
        <v>7</v>
      </c>
      <c r="H1519" s="293">
        <v>5.8</v>
      </c>
      <c r="I1519" s="293">
        <f t="shared" si="255"/>
        <v>4.9554356343290662</v>
      </c>
      <c r="J1519" s="293">
        <v>28.741526679108581</v>
      </c>
      <c r="K1519" s="275">
        <f t="shared" si="251"/>
        <v>28.741526679108581</v>
      </c>
      <c r="L1519" s="275">
        <f t="shared" si="252"/>
        <v>28.741526679108581</v>
      </c>
      <c r="N1519" s="334">
        <v>27.636083345296711</v>
      </c>
      <c r="O1519" s="332">
        <f t="shared" si="247"/>
        <v>28.741526679108581</v>
      </c>
      <c r="P1519" s="360"/>
      <c r="Q1519" s="360"/>
    </row>
    <row r="1520" spans="2:18" s="8" customFormat="1" ht="16.2" customHeight="1">
      <c r="B1520" s="295">
        <v>913292000</v>
      </c>
      <c r="C1520" s="307" t="s">
        <v>104</v>
      </c>
      <c r="D1520" s="294" t="s">
        <v>1</v>
      </c>
      <c r="E1520" s="294" t="s">
        <v>79</v>
      </c>
      <c r="F1520" s="295">
        <v>2</v>
      </c>
      <c r="G1520" s="296" t="s">
        <v>7</v>
      </c>
      <c r="H1520" s="293">
        <v>5.8</v>
      </c>
      <c r="I1520" s="293">
        <f t="shared" si="255"/>
        <v>3.5524504919059732</v>
      </c>
      <c r="J1520" s="293">
        <v>20.604212853054644</v>
      </c>
      <c r="K1520" s="275">
        <f t="shared" si="251"/>
        <v>20.604212853054644</v>
      </c>
      <c r="L1520" s="275">
        <f t="shared" si="252"/>
        <v>20.604212853054644</v>
      </c>
      <c r="N1520" s="334">
        <v>19.811743127937156</v>
      </c>
      <c r="O1520" s="332">
        <f t="shared" si="247"/>
        <v>20.604212853054644</v>
      </c>
      <c r="P1520" s="360"/>
      <c r="Q1520" s="360"/>
    </row>
    <row r="1521" spans="2:18" s="8" customFormat="1" ht="16.2" customHeight="1">
      <c r="B1521" s="289">
        <v>913290010</v>
      </c>
      <c r="C1521" s="307" t="s">
        <v>104</v>
      </c>
      <c r="D1521" s="294" t="s">
        <v>92</v>
      </c>
      <c r="E1521" s="294" t="s">
        <v>2</v>
      </c>
      <c r="F1521" s="295">
        <v>2</v>
      </c>
      <c r="G1521" s="296" t="s">
        <v>7</v>
      </c>
      <c r="H1521" s="293">
        <v>5.8</v>
      </c>
      <c r="I1521" s="293">
        <f t="shared" si="255"/>
        <v>9.8559126479446864</v>
      </c>
      <c r="J1521" s="293">
        <v>57.164293358079178</v>
      </c>
      <c r="K1521" s="275">
        <f t="shared" si="251"/>
        <v>57.164293358079178</v>
      </c>
      <c r="L1521" s="275">
        <f t="shared" si="252"/>
        <v>57.164293358079178</v>
      </c>
      <c r="N1521" s="334">
        <v>54.965666690460743</v>
      </c>
      <c r="O1521" s="332">
        <f t="shared" si="247"/>
        <v>57.164293358079178</v>
      </c>
      <c r="P1521" s="360"/>
      <c r="Q1521" s="360"/>
    </row>
    <row r="1522" spans="2:18" s="8" customFormat="1" ht="16.2" customHeight="1">
      <c r="B1522" s="289">
        <v>913290280</v>
      </c>
      <c r="C1522" s="307" t="s">
        <v>104</v>
      </c>
      <c r="D1522" s="294" t="s">
        <v>92</v>
      </c>
      <c r="E1522" s="294" t="s">
        <v>244</v>
      </c>
      <c r="F1522" s="295">
        <v>2</v>
      </c>
      <c r="G1522" s="296" t="s">
        <v>7</v>
      </c>
      <c r="H1522" s="293">
        <v>5.8</v>
      </c>
      <c r="I1522" s="293">
        <f t="shared" si="255"/>
        <v>11.007552225454711</v>
      </c>
      <c r="J1522" s="293">
        <v>63.843802907637325</v>
      </c>
      <c r="K1522" s="275">
        <f t="shared" si="251"/>
        <v>63.843802907637325</v>
      </c>
      <c r="L1522" s="275">
        <f t="shared" si="252"/>
        <v>63.843802907637325</v>
      </c>
      <c r="N1522" s="334">
        <v>61.388272026574349</v>
      </c>
      <c r="O1522" s="332">
        <f t="shared" si="247"/>
        <v>63.843802907637325</v>
      </c>
      <c r="P1522" s="360"/>
      <c r="Q1522" s="360"/>
    </row>
    <row r="1523" spans="2:18" s="8" customFormat="1" ht="16.2" customHeight="1">
      <c r="B1523" s="345">
        <v>913290070</v>
      </c>
      <c r="C1523" s="344" t="s">
        <v>104</v>
      </c>
      <c r="D1523" s="343" t="s">
        <v>92</v>
      </c>
      <c r="E1523" s="342" t="s">
        <v>2539</v>
      </c>
      <c r="F1523" s="341">
        <v>2</v>
      </c>
      <c r="G1523" s="340" t="s">
        <v>7</v>
      </c>
      <c r="H1523" s="339">
        <v>5.8</v>
      </c>
      <c r="I1523" s="293">
        <f t="shared" si="255"/>
        <v>6.0124899359191168</v>
      </c>
      <c r="J1523" s="355">
        <v>34.872441628330876</v>
      </c>
      <c r="K1523" s="275">
        <f t="shared" ref="K1523" si="256">J1523</f>
        <v>34.872441628330876</v>
      </c>
      <c r="L1523" s="275">
        <f t="shared" ref="L1523" si="257">+J1523-K1523*$B$2</f>
        <v>34.872441628330876</v>
      </c>
      <c r="N1523" s="334"/>
      <c r="O1523" s="332"/>
      <c r="P1523" s="360"/>
      <c r="Q1523" s="360"/>
    </row>
    <row r="1524" spans="2:18" s="8" customFormat="1" ht="16.2" customHeight="1">
      <c r="B1524" s="289">
        <v>913290090</v>
      </c>
      <c r="C1524" s="307" t="s">
        <v>104</v>
      </c>
      <c r="D1524" s="294" t="s">
        <v>92</v>
      </c>
      <c r="E1524" s="294" t="s">
        <v>10</v>
      </c>
      <c r="F1524" s="295">
        <v>2</v>
      </c>
      <c r="G1524" s="296" t="s">
        <v>7</v>
      </c>
      <c r="H1524" s="293">
        <v>5.8</v>
      </c>
      <c r="I1524" s="293">
        <f t="shared" si="255"/>
        <v>10.42381839531696</v>
      </c>
      <c r="J1524" s="293">
        <v>60.458146692838369</v>
      </c>
      <c r="K1524" s="275">
        <f t="shared" si="251"/>
        <v>60.458146692838369</v>
      </c>
      <c r="L1524" s="275">
        <f t="shared" si="252"/>
        <v>60.458146692838369</v>
      </c>
      <c r="N1524" s="334">
        <v>58.132833358498431</v>
      </c>
      <c r="O1524" s="332">
        <f t="shared" si="247"/>
        <v>60.458146692838369</v>
      </c>
      <c r="P1524" s="360"/>
      <c r="Q1524" s="360"/>
    </row>
    <row r="1525" spans="2:18" s="8" customFormat="1" ht="16.2" customHeight="1">
      <c r="B1525" s="289">
        <v>913290100</v>
      </c>
      <c r="C1525" s="307" t="s">
        <v>104</v>
      </c>
      <c r="D1525" s="294" t="s">
        <v>92</v>
      </c>
      <c r="E1525" s="294" t="s">
        <v>14</v>
      </c>
      <c r="F1525" s="295">
        <v>2</v>
      </c>
      <c r="G1525" s="296" t="s">
        <v>7</v>
      </c>
      <c r="H1525" s="293">
        <v>5.8</v>
      </c>
      <c r="I1525" s="293">
        <f t="shared" si="255"/>
        <v>9.8559126479446864</v>
      </c>
      <c r="J1525" s="293">
        <v>57.164293358079178</v>
      </c>
      <c r="K1525" s="275">
        <f t="shared" si="251"/>
        <v>57.164293358079178</v>
      </c>
      <c r="L1525" s="275">
        <f t="shared" si="252"/>
        <v>57.164293358079178</v>
      </c>
      <c r="N1525" s="334">
        <v>54.965666690460743</v>
      </c>
      <c r="O1525" s="332">
        <f t="shared" si="247"/>
        <v>57.164293358079178</v>
      </c>
      <c r="P1525" s="360"/>
      <c r="Q1525" s="360"/>
    </row>
    <row r="1526" spans="2:18" s="8" customFormat="1" ht="16.2" customHeight="1">
      <c r="B1526" s="289">
        <v>913290110</v>
      </c>
      <c r="C1526" s="307" t="s">
        <v>104</v>
      </c>
      <c r="D1526" s="294" t="s">
        <v>92</v>
      </c>
      <c r="E1526" s="294" t="s">
        <v>13</v>
      </c>
      <c r="F1526" s="295">
        <v>2</v>
      </c>
      <c r="G1526" s="296" t="s">
        <v>7</v>
      </c>
      <c r="H1526" s="293">
        <v>5.8</v>
      </c>
      <c r="I1526" s="293">
        <f t="shared" si="255"/>
        <v>9.8559126479446864</v>
      </c>
      <c r="J1526" s="293">
        <v>57.164293358079178</v>
      </c>
      <c r="K1526" s="275">
        <f t="shared" si="251"/>
        <v>57.164293358079178</v>
      </c>
      <c r="L1526" s="275">
        <f t="shared" si="252"/>
        <v>57.164293358079178</v>
      </c>
      <c r="N1526" s="334">
        <v>54.965666690460743</v>
      </c>
      <c r="O1526" s="332">
        <f t="shared" si="247"/>
        <v>57.164293358079178</v>
      </c>
      <c r="P1526" s="360"/>
      <c r="Q1526" s="360"/>
    </row>
    <row r="1527" spans="2:18" s="8" customFormat="1" ht="16.2" customHeight="1">
      <c r="B1527" s="289">
        <v>913290140</v>
      </c>
      <c r="C1527" s="307" t="s">
        <v>104</v>
      </c>
      <c r="D1527" s="294" t="s">
        <v>92</v>
      </c>
      <c r="E1527" s="294" t="s">
        <v>0</v>
      </c>
      <c r="F1527" s="295">
        <v>2</v>
      </c>
      <c r="G1527" s="296" t="s">
        <v>7</v>
      </c>
      <c r="H1527" s="293">
        <v>5.8</v>
      </c>
      <c r="I1527" s="293">
        <f t="shared" si="255"/>
        <v>4.8271988526643579</v>
      </c>
      <c r="J1527" s="293">
        <v>27.997753345453276</v>
      </c>
      <c r="K1527" s="275">
        <f t="shared" si="251"/>
        <v>27.997753345453276</v>
      </c>
      <c r="L1527" s="275">
        <f t="shared" si="252"/>
        <v>27.997753345453276</v>
      </c>
      <c r="N1527" s="334">
        <v>26.920916678320456</v>
      </c>
      <c r="O1527" s="332">
        <f t="shared" si="247"/>
        <v>27.997753345453276</v>
      </c>
      <c r="P1527" s="360"/>
      <c r="Q1527" s="360"/>
    </row>
    <row r="1528" spans="2:18" s="8" customFormat="1" ht="16.2" customHeight="1">
      <c r="B1528" s="289">
        <v>913290270</v>
      </c>
      <c r="C1528" s="307" t="s">
        <v>104</v>
      </c>
      <c r="D1528" s="294" t="s">
        <v>92</v>
      </c>
      <c r="E1528" s="294" t="s">
        <v>83</v>
      </c>
      <c r="F1528" s="295">
        <v>2</v>
      </c>
      <c r="G1528" s="296" t="s">
        <v>7</v>
      </c>
      <c r="H1528" s="293">
        <v>5.8</v>
      </c>
      <c r="I1528" s="293">
        <f t="shared" si="255"/>
        <v>10.42381839531696</v>
      </c>
      <c r="J1528" s="293">
        <v>60.458146692838369</v>
      </c>
      <c r="K1528" s="275">
        <f t="shared" si="251"/>
        <v>60.458146692838369</v>
      </c>
      <c r="L1528" s="275">
        <f t="shared" si="252"/>
        <v>60.458146692838369</v>
      </c>
      <c r="N1528" s="334">
        <v>58.132833358498431</v>
      </c>
      <c r="O1528" s="332">
        <f t="shared" si="247"/>
        <v>60.458146692838369</v>
      </c>
      <c r="P1528" s="360"/>
      <c r="Q1528" s="360"/>
    </row>
    <row r="1529" spans="2:18" s="8" customFormat="1" ht="16.2" customHeight="1">
      <c r="B1529" s="295">
        <v>913290370</v>
      </c>
      <c r="C1529" s="307" t="s">
        <v>2743</v>
      </c>
      <c r="D1529" s="294" t="s">
        <v>92</v>
      </c>
      <c r="E1529" s="294" t="s">
        <v>361</v>
      </c>
      <c r="F1529" s="295">
        <v>2</v>
      </c>
      <c r="G1529" s="296" t="s">
        <v>7</v>
      </c>
      <c r="H1529" s="293">
        <v>5.8</v>
      </c>
      <c r="I1529" s="293">
        <f t="shared" si="255"/>
        <v>2.2125449566920281</v>
      </c>
      <c r="J1529" s="293">
        <v>12.832760748813763</v>
      </c>
      <c r="K1529" s="275">
        <f t="shared" si="251"/>
        <v>12.832760748813763</v>
      </c>
      <c r="L1529" s="275">
        <f t="shared" si="252"/>
        <v>12.832760748813763</v>
      </c>
      <c r="N1529" s="334">
        <v>12.339193027705541</v>
      </c>
      <c r="O1529" s="332">
        <f t="shared" si="247"/>
        <v>12.832760748813763</v>
      </c>
      <c r="P1529" s="360"/>
      <c r="Q1529" s="360"/>
    </row>
    <row r="1530" spans="2:18" s="8" customFormat="1" ht="16.2" customHeight="1">
      <c r="B1530" s="295">
        <v>913290360</v>
      </c>
      <c r="C1530" s="307" t="s">
        <v>104</v>
      </c>
      <c r="D1530" s="294" t="s">
        <v>92</v>
      </c>
      <c r="E1530" s="294" t="s">
        <v>2574</v>
      </c>
      <c r="F1530" s="295">
        <v>2</v>
      </c>
      <c r="G1530" s="296" t="s">
        <v>7</v>
      </c>
      <c r="H1530" s="293">
        <v>5.8</v>
      </c>
      <c r="I1530" s="293">
        <f t="shared" si="255"/>
        <v>1.9702779180489782</v>
      </c>
      <c r="J1530" s="293">
        <v>11.427611924684074</v>
      </c>
      <c r="K1530" s="275">
        <f t="shared" si="251"/>
        <v>11.427611924684074</v>
      </c>
      <c r="L1530" s="275">
        <f t="shared" si="252"/>
        <v>11.427611924684074</v>
      </c>
      <c r="N1530" s="334">
        <v>10.988088389119302</v>
      </c>
      <c r="O1530" s="332">
        <f t="shared" si="247"/>
        <v>11.427611924684074</v>
      </c>
      <c r="P1530" s="360"/>
      <c r="Q1530" s="360"/>
    </row>
    <row r="1531" spans="2:18" s="8" customFormat="1" ht="16.2" customHeight="1">
      <c r="B1531" s="295">
        <v>913290390</v>
      </c>
      <c r="C1531" s="307" t="s">
        <v>104</v>
      </c>
      <c r="D1531" s="294" t="s">
        <v>92</v>
      </c>
      <c r="E1531" s="294" t="s">
        <v>2503</v>
      </c>
      <c r="F1531" s="295">
        <v>2</v>
      </c>
      <c r="G1531" s="296" t="s">
        <v>7</v>
      </c>
      <c r="H1531" s="293">
        <v>5.8</v>
      </c>
      <c r="I1531" s="293">
        <f t="shared" si="255"/>
        <v>2.2125449566920281</v>
      </c>
      <c r="J1531" s="293">
        <v>12.832760748813763</v>
      </c>
      <c r="K1531" s="275">
        <f t="shared" si="251"/>
        <v>12.832760748813763</v>
      </c>
      <c r="L1531" s="275">
        <f t="shared" si="252"/>
        <v>12.832760748813763</v>
      </c>
      <c r="N1531" s="334">
        <v>12.339193027705541</v>
      </c>
      <c r="O1531" s="332">
        <f t="shared" si="247"/>
        <v>12.832760748813763</v>
      </c>
      <c r="P1531" s="360"/>
      <c r="Q1531" s="360"/>
    </row>
    <row r="1532" spans="2:18" s="8" customFormat="1" ht="16.2" customHeight="1">
      <c r="B1532" s="295">
        <v>913290240</v>
      </c>
      <c r="C1532" s="307" t="s">
        <v>104</v>
      </c>
      <c r="D1532" s="294" t="s">
        <v>92</v>
      </c>
      <c r="E1532" s="294" t="s">
        <v>2506</v>
      </c>
      <c r="F1532" s="295">
        <v>2</v>
      </c>
      <c r="G1532" s="296" t="s">
        <v>7</v>
      </c>
      <c r="H1532" s="293">
        <v>5.8</v>
      </c>
      <c r="I1532" s="293">
        <f t="shared" si="255"/>
        <v>11.929684602865391</v>
      </c>
      <c r="J1532" s="293">
        <v>69.192170696619272</v>
      </c>
      <c r="K1532" s="275">
        <f t="shared" si="251"/>
        <v>69.192170696619272</v>
      </c>
      <c r="L1532" s="275">
        <f t="shared" si="252"/>
        <v>69.192170696619272</v>
      </c>
      <c r="N1532" s="334">
        <v>66.530933362133908</v>
      </c>
      <c r="O1532" s="332">
        <f t="shared" si="247"/>
        <v>69.192170696619272</v>
      </c>
      <c r="P1532" s="360"/>
      <c r="Q1532" s="360"/>
    </row>
    <row r="1533" spans="2:18" s="8" customFormat="1" ht="16.2" customHeight="1">
      <c r="B1533" s="295">
        <v>913290180</v>
      </c>
      <c r="C1533" s="307" t="s">
        <v>104</v>
      </c>
      <c r="D1533" s="294" t="s">
        <v>92</v>
      </c>
      <c r="E1533" s="294" t="s">
        <v>287</v>
      </c>
      <c r="F1533" s="295">
        <v>2</v>
      </c>
      <c r="G1533" s="296" t="s">
        <v>7</v>
      </c>
      <c r="H1533" s="293">
        <v>5.8</v>
      </c>
      <c r="I1533" s="293">
        <f t="shared" si="255"/>
        <v>6.0725960689475595</v>
      </c>
      <c r="J1533" s="293">
        <v>35.221057199895846</v>
      </c>
      <c r="K1533" s="275">
        <f t="shared" si="251"/>
        <v>35.221057199895846</v>
      </c>
      <c r="L1533" s="275">
        <f t="shared" si="252"/>
        <v>35.221057199895846</v>
      </c>
      <c r="N1533" s="334">
        <v>54.965666690460743</v>
      </c>
      <c r="O1533" s="332">
        <f t="shared" si="247"/>
        <v>57.164293358079178</v>
      </c>
      <c r="P1533" s="360"/>
      <c r="Q1533" s="360"/>
      <c r="R1533" s="353"/>
    </row>
    <row r="1534" spans="2:18" s="8" customFormat="1" ht="16.2" customHeight="1">
      <c r="B1534" s="295">
        <v>913290410</v>
      </c>
      <c r="C1534" s="307" t="s">
        <v>104</v>
      </c>
      <c r="D1534" s="294" t="s">
        <v>92</v>
      </c>
      <c r="E1534" s="294" t="s">
        <v>2540</v>
      </c>
      <c r="F1534" s="295">
        <v>2</v>
      </c>
      <c r="G1534" s="296" t="s">
        <v>7</v>
      </c>
      <c r="H1534" s="293">
        <v>5.8</v>
      </c>
      <c r="I1534" s="293">
        <f t="shared" si="255"/>
        <v>2.688724034904785</v>
      </c>
      <c r="J1534" s="293">
        <v>15.594599402447752</v>
      </c>
      <c r="K1534" s="275">
        <f t="shared" si="251"/>
        <v>15.594599402447752</v>
      </c>
      <c r="L1534" s="275">
        <f t="shared" si="252"/>
        <v>15.594599402447752</v>
      </c>
      <c r="N1534" s="334">
        <v>14.994807117738223</v>
      </c>
      <c r="O1534" s="332">
        <f t="shared" si="247"/>
        <v>15.594599402447752</v>
      </c>
      <c r="P1534" s="360"/>
      <c r="Q1534" s="360"/>
    </row>
    <row r="1535" spans="2:18" s="8" customFormat="1" ht="16.2" customHeight="1">
      <c r="B1535" s="295">
        <v>913290520</v>
      </c>
      <c r="C1535" s="307" t="s">
        <v>104</v>
      </c>
      <c r="D1535" s="294" t="s">
        <v>92</v>
      </c>
      <c r="E1535" s="294" t="s">
        <v>2767</v>
      </c>
      <c r="F1535" s="295">
        <v>2</v>
      </c>
      <c r="G1535" s="296" t="s">
        <v>7</v>
      </c>
      <c r="H1535" s="293">
        <v>5.8</v>
      </c>
      <c r="I1535" s="293">
        <f t="shared" si="255"/>
        <v>2.4044788795686109</v>
      </c>
      <c r="J1535" s="293">
        <v>13.945977501497943</v>
      </c>
      <c r="K1535" s="275">
        <f t="shared" si="251"/>
        <v>13.945977501497943</v>
      </c>
      <c r="L1535" s="275">
        <f t="shared" si="252"/>
        <v>13.945977501497943</v>
      </c>
      <c r="N1535" s="334">
        <v>13.40959375144033</v>
      </c>
      <c r="O1535" s="332">
        <f t="shared" si="247"/>
        <v>13.945977501497943</v>
      </c>
      <c r="P1535" s="360"/>
      <c r="Q1535" s="360"/>
    </row>
    <row r="1536" spans="2:18" s="8" customFormat="1" ht="16.2" customHeight="1">
      <c r="B1536" s="297">
        <v>913290050</v>
      </c>
      <c r="C1536" s="307" t="s">
        <v>104</v>
      </c>
      <c r="D1536" s="294" t="s">
        <v>92</v>
      </c>
      <c r="E1536" s="294" t="s">
        <v>2994</v>
      </c>
      <c r="F1536" s="295">
        <v>2</v>
      </c>
      <c r="G1536" s="296" t="s">
        <v>7</v>
      </c>
      <c r="H1536" s="293">
        <v>5.8</v>
      </c>
      <c r="I1536" s="293">
        <f t="shared" si="255"/>
        <v>6.5764758620689667</v>
      </c>
      <c r="J1536" s="293">
        <v>38.143560000000008</v>
      </c>
      <c r="K1536" s="275">
        <f t="shared" si="251"/>
        <v>38.143560000000008</v>
      </c>
      <c r="L1536" s="275">
        <f t="shared" si="252"/>
        <v>38.143560000000008</v>
      </c>
      <c r="N1536" s="334">
        <v>36.676500000000004</v>
      </c>
      <c r="O1536" s="332">
        <f t="shared" si="247"/>
        <v>38.143560000000008</v>
      </c>
      <c r="P1536" s="360"/>
      <c r="Q1536" s="360"/>
    </row>
    <row r="1537" spans="2:18" s="8" customFormat="1" ht="16.2" customHeight="1">
      <c r="B1537" s="295">
        <v>913321000</v>
      </c>
      <c r="C1537" s="307" t="s">
        <v>103</v>
      </c>
      <c r="D1537" s="294" t="s">
        <v>4</v>
      </c>
      <c r="E1537" s="294" t="s">
        <v>79</v>
      </c>
      <c r="F1537" s="295">
        <v>1</v>
      </c>
      <c r="G1537" s="296" t="s">
        <v>3049</v>
      </c>
      <c r="H1537" s="293">
        <v>5.8</v>
      </c>
      <c r="I1537" s="293">
        <f t="shared" ref="I1537:I1554" si="258">(J1537/10)/5.8</f>
        <v>0.45798850594538498</v>
      </c>
      <c r="J1537" s="293">
        <v>26.563333344832326</v>
      </c>
      <c r="K1537" s="275">
        <f t="shared" si="251"/>
        <v>26.563333344832326</v>
      </c>
      <c r="L1537" s="275">
        <f t="shared" si="252"/>
        <v>26.563333344832326</v>
      </c>
      <c r="N1537" s="334">
        <v>25.541666677723391</v>
      </c>
      <c r="O1537" s="332">
        <f t="shared" ref="O1537:O1600" si="259">N1537*1.04</f>
        <v>26.563333344832326</v>
      </c>
      <c r="P1537" s="360"/>
      <c r="Q1537" s="360"/>
    </row>
    <row r="1538" spans="2:18" s="8" customFormat="1" ht="16.2" customHeight="1">
      <c r="B1538" s="295">
        <v>913322000</v>
      </c>
      <c r="C1538" s="307" t="s">
        <v>103</v>
      </c>
      <c r="D1538" s="294" t="s">
        <v>1</v>
      </c>
      <c r="E1538" s="294" t="s">
        <v>79</v>
      </c>
      <c r="F1538" s="295">
        <v>1</v>
      </c>
      <c r="G1538" s="296" t="s">
        <v>3049</v>
      </c>
      <c r="H1538" s="293">
        <v>5.8</v>
      </c>
      <c r="I1538" s="293">
        <f t="shared" si="258"/>
        <v>0.48546781630210817</v>
      </c>
      <c r="J1538" s="293">
        <v>28.157133345522272</v>
      </c>
      <c r="K1538" s="275">
        <f t="shared" si="251"/>
        <v>28.157133345522272</v>
      </c>
      <c r="L1538" s="275">
        <f t="shared" si="252"/>
        <v>28.157133345522272</v>
      </c>
      <c r="N1538" s="334">
        <v>27.074166678386799</v>
      </c>
      <c r="O1538" s="332">
        <f t="shared" si="259"/>
        <v>28.157133345522272</v>
      </c>
      <c r="P1538" s="360"/>
      <c r="Q1538" s="360"/>
    </row>
    <row r="1539" spans="2:18" s="8" customFormat="1" ht="16.2" customHeight="1">
      <c r="B1539" s="295">
        <v>913320010</v>
      </c>
      <c r="C1539" s="307" t="s">
        <v>103</v>
      </c>
      <c r="D1539" s="294" t="s">
        <v>92</v>
      </c>
      <c r="E1539" s="294" t="s">
        <v>2</v>
      </c>
      <c r="F1539" s="295">
        <v>1</v>
      </c>
      <c r="G1539" s="296" t="s">
        <v>3049</v>
      </c>
      <c r="H1539" s="293">
        <v>5.8</v>
      </c>
      <c r="I1539" s="293">
        <f t="shared" si="258"/>
        <v>1.3464862074794319</v>
      </c>
      <c r="J1539" s="293">
        <v>78.096200033807051</v>
      </c>
      <c r="K1539" s="275">
        <f t="shared" si="251"/>
        <v>78.096200033807051</v>
      </c>
      <c r="L1539" s="275">
        <f t="shared" si="252"/>
        <v>78.096200033807051</v>
      </c>
      <c r="N1539" s="334">
        <v>75.092500032506777</v>
      </c>
      <c r="O1539" s="332">
        <f t="shared" si="259"/>
        <v>78.096200033807051</v>
      </c>
      <c r="P1539" s="360"/>
      <c r="Q1539" s="360"/>
    </row>
    <row r="1540" spans="2:18" s="8" customFormat="1" ht="16.2" customHeight="1">
      <c r="B1540" s="289">
        <v>913320280</v>
      </c>
      <c r="C1540" s="307" t="s">
        <v>103</v>
      </c>
      <c r="D1540" s="294" t="s">
        <v>92</v>
      </c>
      <c r="E1540" s="294" t="s">
        <v>244</v>
      </c>
      <c r="F1540" s="295">
        <v>1</v>
      </c>
      <c r="G1540" s="296" t="s">
        <v>3049</v>
      </c>
      <c r="H1540" s="293">
        <v>5.8</v>
      </c>
      <c r="I1540" s="293">
        <f t="shared" si="258"/>
        <v>1.4218894350982796</v>
      </c>
      <c r="J1540" s="293">
        <v>82.469587235700217</v>
      </c>
      <c r="K1540" s="275">
        <f t="shared" si="251"/>
        <v>82.469587235700217</v>
      </c>
      <c r="L1540" s="275">
        <f t="shared" si="252"/>
        <v>82.469587235700217</v>
      </c>
      <c r="N1540" s="334">
        <v>79.297680034327129</v>
      </c>
      <c r="O1540" s="332">
        <f t="shared" si="259"/>
        <v>82.469587235700217</v>
      </c>
      <c r="P1540" s="360"/>
      <c r="Q1540" s="360"/>
    </row>
    <row r="1541" spans="2:18" s="8" customFormat="1" ht="16.2" customHeight="1">
      <c r="B1541" s="345">
        <v>913320070</v>
      </c>
      <c r="C1541" s="344" t="s">
        <v>103</v>
      </c>
      <c r="D1541" s="343" t="s">
        <v>92</v>
      </c>
      <c r="E1541" s="342" t="s">
        <v>2539</v>
      </c>
      <c r="F1541" s="295">
        <v>1</v>
      </c>
      <c r="G1541" s="296" t="s">
        <v>3049</v>
      </c>
      <c r="H1541" s="339">
        <v>5.8</v>
      </c>
      <c r="I1541" s="293">
        <f t="shared" si="258"/>
        <v>1.2046637474596613</v>
      </c>
      <c r="J1541" s="355">
        <v>69.870497352660351</v>
      </c>
      <c r="K1541" s="275">
        <f t="shared" ref="K1541" si="260">J1541</f>
        <v>69.870497352660351</v>
      </c>
      <c r="L1541" s="275">
        <f t="shared" ref="L1541" si="261">+J1541-K1541*$B$2</f>
        <v>69.870497352660351</v>
      </c>
      <c r="N1541" s="334"/>
      <c r="O1541" s="332"/>
      <c r="P1541" s="360"/>
      <c r="Q1541" s="360"/>
    </row>
    <row r="1542" spans="2:18" s="8" customFormat="1" ht="16.2" customHeight="1">
      <c r="B1542" s="289">
        <v>913320090</v>
      </c>
      <c r="C1542" s="307" t="s">
        <v>103</v>
      </c>
      <c r="D1542" s="294" t="s">
        <v>92</v>
      </c>
      <c r="E1542" s="294" t="s">
        <v>10</v>
      </c>
      <c r="F1542" s="295">
        <v>1</v>
      </c>
      <c r="G1542" s="296" t="s">
        <v>3049</v>
      </c>
      <c r="H1542" s="293">
        <v>5.8</v>
      </c>
      <c r="I1542" s="293">
        <f t="shared" si="258"/>
        <v>1.3464862074794319</v>
      </c>
      <c r="J1542" s="293">
        <v>78.096200033807051</v>
      </c>
      <c r="K1542" s="275">
        <f t="shared" si="251"/>
        <v>78.096200033807051</v>
      </c>
      <c r="L1542" s="275">
        <f t="shared" si="252"/>
        <v>78.096200033807051</v>
      </c>
      <c r="N1542" s="334">
        <v>75.092500032506777</v>
      </c>
      <c r="O1542" s="332">
        <f t="shared" si="259"/>
        <v>78.096200033807051</v>
      </c>
      <c r="P1542" s="360"/>
      <c r="Q1542" s="360"/>
    </row>
    <row r="1543" spans="2:18" s="8" customFormat="1" ht="16.2" customHeight="1">
      <c r="B1543" s="289">
        <v>913320100</v>
      </c>
      <c r="C1543" s="307" t="s">
        <v>103</v>
      </c>
      <c r="D1543" s="294" t="s">
        <v>92</v>
      </c>
      <c r="E1543" s="294" t="s">
        <v>14</v>
      </c>
      <c r="F1543" s="295">
        <v>1</v>
      </c>
      <c r="G1543" s="296" t="s">
        <v>3049</v>
      </c>
      <c r="H1543" s="293">
        <v>5.8</v>
      </c>
      <c r="I1543" s="293">
        <f t="shared" si="258"/>
        <v>1.3464862074794319</v>
      </c>
      <c r="J1543" s="293">
        <v>78.096200033807051</v>
      </c>
      <c r="K1543" s="275">
        <f t="shared" si="251"/>
        <v>78.096200033807051</v>
      </c>
      <c r="L1543" s="275">
        <f t="shared" si="252"/>
        <v>78.096200033807051</v>
      </c>
      <c r="N1543" s="334">
        <v>75.092500032506777</v>
      </c>
      <c r="O1543" s="332">
        <f t="shared" si="259"/>
        <v>78.096200033807051</v>
      </c>
      <c r="P1543" s="360"/>
      <c r="Q1543" s="360"/>
    </row>
    <row r="1544" spans="2:18" s="8" customFormat="1" ht="16.2" customHeight="1">
      <c r="B1544" s="289">
        <v>913320110</v>
      </c>
      <c r="C1544" s="307" t="s">
        <v>103</v>
      </c>
      <c r="D1544" s="294" t="s">
        <v>92</v>
      </c>
      <c r="E1544" s="294" t="s">
        <v>13</v>
      </c>
      <c r="F1544" s="295">
        <v>1</v>
      </c>
      <c r="G1544" s="296" t="s">
        <v>3049</v>
      </c>
      <c r="H1544" s="293">
        <v>5.8</v>
      </c>
      <c r="I1544" s="293">
        <f t="shared" si="258"/>
        <v>1.3739655178361549</v>
      </c>
      <c r="J1544" s="293">
        <v>79.69000003449699</v>
      </c>
      <c r="K1544" s="275">
        <f t="shared" si="251"/>
        <v>79.69000003449699</v>
      </c>
      <c r="L1544" s="275">
        <f t="shared" si="252"/>
        <v>79.69000003449699</v>
      </c>
      <c r="N1544" s="334">
        <v>76.625000033170181</v>
      </c>
      <c r="O1544" s="332">
        <f t="shared" si="259"/>
        <v>79.69000003449699</v>
      </c>
      <c r="P1544" s="360"/>
      <c r="Q1544" s="360"/>
    </row>
    <row r="1545" spans="2:18" s="8" customFormat="1" ht="16.2" customHeight="1">
      <c r="B1545" s="289">
        <v>913320140</v>
      </c>
      <c r="C1545" s="307" t="s">
        <v>103</v>
      </c>
      <c r="D1545" s="294" t="s">
        <v>92</v>
      </c>
      <c r="E1545" s="294" t="s">
        <v>0</v>
      </c>
      <c r="F1545" s="295">
        <v>1</v>
      </c>
      <c r="G1545" s="296" t="s">
        <v>3049</v>
      </c>
      <c r="H1545" s="293">
        <v>5.8</v>
      </c>
      <c r="I1545" s="293">
        <f t="shared" si="258"/>
        <v>1.3739655178361549</v>
      </c>
      <c r="J1545" s="293">
        <v>79.69000003449699</v>
      </c>
      <c r="K1545" s="275">
        <f t="shared" si="251"/>
        <v>79.69000003449699</v>
      </c>
      <c r="L1545" s="275">
        <f t="shared" si="252"/>
        <v>79.69000003449699</v>
      </c>
      <c r="N1545" s="334">
        <v>76.625000033170181</v>
      </c>
      <c r="O1545" s="332">
        <f t="shared" si="259"/>
        <v>79.69000003449699</v>
      </c>
      <c r="P1545" s="360"/>
      <c r="Q1545" s="360"/>
    </row>
    <row r="1546" spans="2:18" s="8" customFormat="1" ht="16.2" customHeight="1">
      <c r="B1546" s="289">
        <v>913320270</v>
      </c>
      <c r="C1546" s="307" t="s">
        <v>103</v>
      </c>
      <c r="D1546" s="294" t="s">
        <v>92</v>
      </c>
      <c r="E1546" s="294" t="s">
        <v>83</v>
      </c>
      <c r="F1546" s="295">
        <v>1</v>
      </c>
      <c r="G1546" s="296" t="s">
        <v>3049</v>
      </c>
      <c r="H1546" s="293">
        <v>5.8</v>
      </c>
      <c r="I1546" s="293">
        <f t="shared" si="258"/>
        <v>1.5113620696197707</v>
      </c>
      <c r="J1546" s="293">
        <v>87.659000037946697</v>
      </c>
      <c r="K1546" s="275">
        <f t="shared" si="251"/>
        <v>87.659000037946697</v>
      </c>
      <c r="L1546" s="275">
        <f t="shared" si="252"/>
        <v>87.659000037946697</v>
      </c>
      <c r="N1546" s="334">
        <v>84.287500036487202</v>
      </c>
      <c r="O1546" s="332">
        <f t="shared" si="259"/>
        <v>87.659000037946697</v>
      </c>
      <c r="P1546" s="360"/>
      <c r="Q1546" s="360"/>
    </row>
    <row r="1547" spans="2:18" s="8" customFormat="1" ht="16.2" customHeight="1">
      <c r="B1547" s="289">
        <v>913320370</v>
      </c>
      <c r="C1547" s="307" t="s">
        <v>2744</v>
      </c>
      <c r="D1547" s="294" t="s">
        <v>92</v>
      </c>
      <c r="E1547" s="294" t="s">
        <v>361</v>
      </c>
      <c r="F1547" s="295">
        <v>1</v>
      </c>
      <c r="G1547" s="296" t="s">
        <v>3049</v>
      </c>
      <c r="H1547" s="293">
        <v>5.8</v>
      </c>
      <c r="I1547" s="293">
        <f t="shared" si="258"/>
        <v>0.87843802398783588</v>
      </c>
      <c r="J1547" s="293">
        <v>50.949405391294484</v>
      </c>
      <c r="K1547" s="275">
        <f t="shared" si="251"/>
        <v>50.949405391294484</v>
      </c>
      <c r="L1547" s="275">
        <f t="shared" si="252"/>
        <v>50.949405391294484</v>
      </c>
      <c r="N1547" s="334">
        <v>48.989812876244692</v>
      </c>
      <c r="O1547" s="332">
        <f t="shared" si="259"/>
        <v>50.949405391294484</v>
      </c>
      <c r="P1547" s="360"/>
      <c r="Q1547" s="360"/>
    </row>
    <row r="1548" spans="2:18" s="8" customFormat="1" ht="16.2" customHeight="1">
      <c r="B1548" s="295">
        <v>913320360</v>
      </c>
      <c r="C1548" s="307" t="s">
        <v>103</v>
      </c>
      <c r="D1548" s="294" t="s">
        <v>92</v>
      </c>
      <c r="E1548" s="294" t="s">
        <v>2574</v>
      </c>
      <c r="F1548" s="295">
        <v>1</v>
      </c>
      <c r="G1548" s="296" t="s">
        <v>3049</v>
      </c>
      <c r="H1548" s="293">
        <v>5.8</v>
      </c>
      <c r="I1548" s="293">
        <f t="shared" si="258"/>
        <v>0.74627021180337882</v>
      </c>
      <c r="J1548" s="293">
        <v>43.283672284595973</v>
      </c>
      <c r="K1548" s="275">
        <f t="shared" si="251"/>
        <v>43.283672284595973</v>
      </c>
      <c r="L1548" s="275">
        <f t="shared" si="252"/>
        <v>43.283672284595973</v>
      </c>
      <c r="N1548" s="334">
        <v>41.618915658265358</v>
      </c>
      <c r="O1548" s="332">
        <f t="shared" si="259"/>
        <v>43.283672284595973</v>
      </c>
      <c r="P1548" s="360"/>
      <c r="Q1548" s="360"/>
    </row>
    <row r="1549" spans="2:18" s="8" customFormat="1" ht="16.2" customHeight="1">
      <c r="B1549" s="295">
        <v>913320390</v>
      </c>
      <c r="C1549" s="307" t="s">
        <v>103</v>
      </c>
      <c r="D1549" s="294" t="s">
        <v>92</v>
      </c>
      <c r="E1549" s="294" t="s">
        <v>2503</v>
      </c>
      <c r="F1549" s="295">
        <v>1</v>
      </c>
      <c r="G1549" s="296" t="s">
        <v>3049</v>
      </c>
      <c r="H1549" s="293">
        <v>5.8</v>
      </c>
      <c r="I1549" s="293">
        <f t="shared" si="258"/>
        <v>0.87843802398783588</v>
      </c>
      <c r="J1549" s="293">
        <v>50.949405391294484</v>
      </c>
      <c r="K1549" s="275">
        <f t="shared" si="251"/>
        <v>50.949405391294484</v>
      </c>
      <c r="L1549" s="275">
        <f t="shared" si="252"/>
        <v>50.949405391294484</v>
      </c>
      <c r="N1549" s="334">
        <v>48.989812876244692</v>
      </c>
      <c r="O1549" s="332">
        <f t="shared" si="259"/>
        <v>50.949405391294484</v>
      </c>
      <c r="P1549" s="360"/>
      <c r="Q1549" s="360"/>
    </row>
    <row r="1550" spans="2:18" s="8" customFormat="1" ht="16.2" customHeight="1">
      <c r="B1550" s="295">
        <v>913320240</v>
      </c>
      <c r="C1550" s="307" t="s">
        <v>103</v>
      </c>
      <c r="D1550" s="294" t="s">
        <v>92</v>
      </c>
      <c r="E1550" s="294" t="s">
        <v>2506</v>
      </c>
      <c r="F1550" s="295">
        <v>1</v>
      </c>
      <c r="G1550" s="296" t="s">
        <v>3049</v>
      </c>
      <c r="H1550" s="293">
        <v>5.8</v>
      </c>
      <c r="I1550" s="293">
        <f t="shared" si="258"/>
        <v>1.6624982765817478</v>
      </c>
      <c r="J1550" s="293">
        <v>96.424900041741367</v>
      </c>
      <c r="K1550" s="275">
        <f t="shared" si="251"/>
        <v>96.424900041741367</v>
      </c>
      <c r="L1550" s="275">
        <f t="shared" si="252"/>
        <v>96.424900041741367</v>
      </c>
      <c r="N1550" s="334">
        <v>92.716250040135932</v>
      </c>
      <c r="O1550" s="332">
        <f t="shared" si="259"/>
        <v>96.424900041741367</v>
      </c>
      <c r="P1550" s="360"/>
      <c r="Q1550" s="360"/>
    </row>
    <row r="1551" spans="2:18" s="8" customFormat="1" ht="16.2" customHeight="1">
      <c r="B1551" s="295">
        <v>913320180</v>
      </c>
      <c r="C1551" s="307" t="s">
        <v>103</v>
      </c>
      <c r="D1551" s="294" t="s">
        <v>92</v>
      </c>
      <c r="E1551" s="294" t="s">
        <v>287</v>
      </c>
      <c r="F1551" s="295">
        <v>1</v>
      </c>
      <c r="G1551" s="296" t="s">
        <v>3049</v>
      </c>
      <c r="H1551" s="293">
        <v>5.8</v>
      </c>
      <c r="I1551" s="293">
        <f t="shared" si="258"/>
        <v>1.2532915904689788</v>
      </c>
      <c r="J1551" s="293">
        <v>72.690912247200771</v>
      </c>
      <c r="K1551" s="275">
        <f t="shared" si="251"/>
        <v>72.690912247200771</v>
      </c>
      <c r="L1551" s="275">
        <f t="shared" si="252"/>
        <v>72.690912247200771</v>
      </c>
      <c r="N1551" s="334">
        <v>75.092500032506777</v>
      </c>
      <c r="O1551" s="332">
        <f t="shared" si="259"/>
        <v>78.096200033807051</v>
      </c>
      <c r="P1551" s="360"/>
      <c r="Q1551" s="360"/>
      <c r="R1551" s="353"/>
    </row>
    <row r="1552" spans="2:18" s="8" customFormat="1" ht="16.2" customHeight="1">
      <c r="B1552" s="295">
        <v>913320410</v>
      </c>
      <c r="C1552" s="307" t="s">
        <v>103</v>
      </c>
      <c r="D1552" s="294" t="s">
        <v>92</v>
      </c>
      <c r="E1552" s="294" t="s">
        <v>2540</v>
      </c>
      <c r="F1552" s="295">
        <v>1</v>
      </c>
      <c r="G1552" s="296" t="s">
        <v>3049</v>
      </c>
      <c r="H1552" s="293">
        <v>5.8</v>
      </c>
      <c r="I1552" s="293">
        <f t="shared" si="258"/>
        <v>1.3975109712696157</v>
      </c>
      <c r="J1552" s="293">
        <v>81.055636333637707</v>
      </c>
      <c r="K1552" s="275">
        <f t="shared" si="251"/>
        <v>81.055636333637707</v>
      </c>
      <c r="L1552" s="275">
        <f t="shared" si="252"/>
        <v>81.055636333637707</v>
      </c>
      <c r="N1552" s="334">
        <v>77.938111859267025</v>
      </c>
      <c r="O1552" s="332">
        <f t="shared" si="259"/>
        <v>81.055636333637707</v>
      </c>
      <c r="P1552" s="360"/>
      <c r="Q1552" s="360"/>
    </row>
    <row r="1553" spans="2:17" s="8" customFormat="1" ht="16.2" customHeight="1">
      <c r="B1553" s="295">
        <v>913320520</v>
      </c>
      <c r="C1553" s="307" t="s">
        <v>103</v>
      </c>
      <c r="D1553" s="294" t="s">
        <v>92</v>
      </c>
      <c r="E1553" s="294" t="s">
        <v>2767</v>
      </c>
      <c r="F1553" s="295">
        <v>1</v>
      </c>
      <c r="G1553" s="296" t="s">
        <v>3049</v>
      </c>
      <c r="H1553" s="293">
        <v>5.8</v>
      </c>
      <c r="I1553" s="293">
        <f t="shared" si="258"/>
        <v>1.2253837695019161</v>
      </c>
      <c r="J1553" s="293">
        <v>71.072258631111126</v>
      </c>
      <c r="K1553" s="275">
        <f t="shared" si="251"/>
        <v>71.072258631111126</v>
      </c>
      <c r="L1553" s="275">
        <f t="shared" si="252"/>
        <v>71.072258631111126</v>
      </c>
      <c r="N1553" s="334">
        <v>68.338710222222232</v>
      </c>
      <c r="O1553" s="332">
        <f t="shared" si="259"/>
        <v>71.072258631111126</v>
      </c>
      <c r="P1553" s="360"/>
      <c r="Q1553" s="360"/>
    </row>
    <row r="1554" spans="2:17" s="8" customFormat="1" ht="16.2" customHeight="1">
      <c r="B1554" s="297">
        <v>913320050</v>
      </c>
      <c r="C1554" s="307" t="s">
        <v>103</v>
      </c>
      <c r="D1554" s="294" t="s">
        <v>92</v>
      </c>
      <c r="E1554" s="294" t="s">
        <v>2994</v>
      </c>
      <c r="F1554" s="295">
        <v>1</v>
      </c>
      <c r="G1554" s="296" t="s">
        <v>3049</v>
      </c>
      <c r="H1554" s="293">
        <v>5.8</v>
      </c>
      <c r="I1554" s="293">
        <f t="shared" si="258"/>
        <v>1.2595655172413793</v>
      </c>
      <c r="J1554" s="293">
        <v>73.0548</v>
      </c>
      <c r="K1554" s="275">
        <f t="shared" si="251"/>
        <v>73.0548</v>
      </c>
      <c r="L1554" s="275">
        <f t="shared" si="252"/>
        <v>73.0548</v>
      </c>
      <c r="N1554" s="334">
        <v>70.245000000000005</v>
      </c>
      <c r="O1554" s="332">
        <f t="shared" si="259"/>
        <v>73.0548</v>
      </c>
      <c r="P1554" s="360"/>
      <c r="Q1554" s="360"/>
    </row>
    <row r="1555" spans="2:17" s="8" customFormat="1" ht="16.2" customHeight="1">
      <c r="B1555" s="295" t="s">
        <v>2486</v>
      </c>
      <c r="C1555" s="307" t="s">
        <v>2519</v>
      </c>
      <c r="D1555" s="294" t="s">
        <v>4</v>
      </c>
      <c r="E1555" s="294" t="s">
        <v>4</v>
      </c>
      <c r="F1555" s="295">
        <v>10</v>
      </c>
      <c r="G1555" s="296" t="s">
        <v>7</v>
      </c>
      <c r="H1555" s="293">
        <v>2.9</v>
      </c>
      <c r="I1555" s="293">
        <f t="shared" ref="I1555:I1586" si="262">J1555/H1555</f>
        <v>1.6763644268935189</v>
      </c>
      <c r="J1555" s="293">
        <v>4.8614568379912049</v>
      </c>
      <c r="K1555" s="275">
        <f t="shared" si="251"/>
        <v>4.8614568379912049</v>
      </c>
      <c r="L1555" s="275">
        <f t="shared" si="252"/>
        <v>4.8614568379912049</v>
      </c>
      <c r="N1555" s="334">
        <v>4.6744777288376964</v>
      </c>
      <c r="O1555" s="332">
        <f t="shared" si="259"/>
        <v>4.8614568379912049</v>
      </c>
      <c r="P1555" s="360"/>
      <c r="Q1555" s="360"/>
    </row>
    <row r="1556" spans="2:17" s="8" customFormat="1" ht="16.2" customHeight="1">
      <c r="B1556" s="295" t="s">
        <v>2487</v>
      </c>
      <c r="C1556" s="307" t="s">
        <v>2519</v>
      </c>
      <c r="D1556" s="294" t="s">
        <v>1</v>
      </c>
      <c r="E1556" s="294" t="s">
        <v>1</v>
      </c>
      <c r="F1556" s="295">
        <v>10</v>
      </c>
      <c r="G1556" s="296" t="s">
        <v>7</v>
      </c>
      <c r="H1556" s="293">
        <v>2.9</v>
      </c>
      <c r="I1556" s="293">
        <f t="shared" si="262"/>
        <v>1.8708074639829566</v>
      </c>
      <c r="J1556" s="293">
        <v>5.4253416455505743</v>
      </c>
      <c r="K1556" s="275">
        <f t="shared" si="251"/>
        <v>5.4253416455505743</v>
      </c>
      <c r="L1556" s="275">
        <f t="shared" si="252"/>
        <v>5.4253416455505743</v>
      </c>
      <c r="N1556" s="334">
        <v>5.2166746591832442</v>
      </c>
      <c r="O1556" s="332">
        <f t="shared" si="259"/>
        <v>5.4253416455505743</v>
      </c>
      <c r="P1556" s="360"/>
      <c r="Q1556" s="360"/>
    </row>
    <row r="1557" spans="2:17" s="8" customFormat="1" ht="16.2" customHeight="1">
      <c r="B1557" s="295" t="s">
        <v>2488</v>
      </c>
      <c r="C1557" s="307" t="s">
        <v>2519</v>
      </c>
      <c r="D1557" s="294" t="s">
        <v>80</v>
      </c>
      <c r="E1557" s="294" t="s">
        <v>2</v>
      </c>
      <c r="F1557" s="295">
        <v>10</v>
      </c>
      <c r="G1557" s="296" t="s">
        <v>7</v>
      </c>
      <c r="H1557" s="293">
        <v>2.9</v>
      </c>
      <c r="I1557" s="293">
        <f t="shared" si="262"/>
        <v>5.9195316883619427</v>
      </c>
      <c r="J1557" s="293">
        <v>17.166641896249633</v>
      </c>
      <c r="K1557" s="275">
        <f t="shared" si="251"/>
        <v>17.166641896249633</v>
      </c>
      <c r="L1557" s="275">
        <f t="shared" si="252"/>
        <v>17.166641896249633</v>
      </c>
      <c r="N1557" s="334">
        <v>16.506386438701568</v>
      </c>
      <c r="O1557" s="332">
        <f t="shared" si="259"/>
        <v>17.166641896249633</v>
      </c>
      <c r="P1557" s="360"/>
      <c r="Q1557" s="360"/>
    </row>
    <row r="1558" spans="2:17" s="8" customFormat="1" ht="16.2" customHeight="1">
      <c r="B1558" s="289" t="s">
        <v>2558</v>
      </c>
      <c r="C1558" s="307" t="s">
        <v>2519</v>
      </c>
      <c r="D1558" s="294" t="s">
        <v>327</v>
      </c>
      <c r="E1558" s="294" t="s">
        <v>244</v>
      </c>
      <c r="F1558" s="295">
        <v>10</v>
      </c>
      <c r="G1558" s="296" t="s">
        <v>7</v>
      </c>
      <c r="H1558" s="293">
        <v>2.9</v>
      </c>
      <c r="I1558" s="293">
        <f t="shared" si="262"/>
        <v>4.3815211898486233</v>
      </c>
      <c r="J1558" s="293">
        <v>12.706411450561006</v>
      </c>
      <c r="K1558" s="275">
        <f t="shared" si="251"/>
        <v>12.706411450561006</v>
      </c>
      <c r="L1558" s="275">
        <f t="shared" si="252"/>
        <v>12.706411450561006</v>
      </c>
      <c r="N1558" s="334">
        <v>12.217703317847121</v>
      </c>
      <c r="O1558" s="332">
        <f t="shared" si="259"/>
        <v>12.706411450561006</v>
      </c>
      <c r="P1558" s="360"/>
      <c r="Q1558" s="360"/>
    </row>
    <row r="1559" spans="2:17" s="8" customFormat="1" ht="16.2" customHeight="1">
      <c r="B1559" s="345" t="s">
        <v>3148</v>
      </c>
      <c r="C1559" s="344" t="s">
        <v>2519</v>
      </c>
      <c r="D1559" s="343" t="s">
        <v>327</v>
      </c>
      <c r="E1559" s="342" t="s">
        <v>2539</v>
      </c>
      <c r="F1559" s="341">
        <v>10</v>
      </c>
      <c r="G1559" s="340" t="s">
        <v>7</v>
      </c>
      <c r="H1559" s="339">
        <v>2.9</v>
      </c>
      <c r="I1559" s="293">
        <f t="shared" si="262"/>
        <v>4.7700720423574348</v>
      </c>
      <c r="J1559" s="355">
        <v>13.83320892283656</v>
      </c>
      <c r="K1559" s="275">
        <f t="shared" si="251"/>
        <v>13.83320892283656</v>
      </c>
      <c r="L1559" s="275">
        <f t="shared" si="252"/>
        <v>13.83320892283656</v>
      </c>
      <c r="N1559" s="334"/>
      <c r="O1559" s="332"/>
      <c r="P1559" s="360"/>
      <c r="Q1559" s="360"/>
    </row>
    <row r="1560" spans="2:17" s="8" customFormat="1" ht="16.2" customHeight="1">
      <c r="B1560" s="289" t="s">
        <v>2548</v>
      </c>
      <c r="C1560" s="307" t="s">
        <v>2519</v>
      </c>
      <c r="D1560" s="294" t="s">
        <v>17</v>
      </c>
      <c r="E1560" s="294" t="s">
        <v>10</v>
      </c>
      <c r="F1560" s="295">
        <v>10</v>
      </c>
      <c r="G1560" s="296" t="s">
        <v>7</v>
      </c>
      <c r="H1560" s="293">
        <v>2.9</v>
      </c>
      <c r="I1560" s="293">
        <f t="shared" si="262"/>
        <v>4.6533307723658437</v>
      </c>
      <c r="J1560" s="293">
        <v>13.494659239860946</v>
      </c>
      <c r="K1560" s="275">
        <f t="shared" si="251"/>
        <v>13.494659239860946</v>
      </c>
      <c r="L1560" s="275">
        <f t="shared" si="252"/>
        <v>13.494659239860946</v>
      </c>
      <c r="N1560" s="334">
        <v>12.975633884481677</v>
      </c>
      <c r="O1560" s="332">
        <f t="shared" si="259"/>
        <v>13.494659239860946</v>
      </c>
      <c r="P1560" s="360"/>
      <c r="Q1560" s="360"/>
    </row>
    <row r="1561" spans="2:17" s="8" customFormat="1" ht="16.2" customHeight="1">
      <c r="B1561" s="289" t="s">
        <v>2549</v>
      </c>
      <c r="C1561" s="307" t="s">
        <v>2519</v>
      </c>
      <c r="D1561" s="294" t="s">
        <v>80</v>
      </c>
      <c r="E1561" s="294" t="s">
        <v>14</v>
      </c>
      <c r="F1561" s="295">
        <v>10</v>
      </c>
      <c r="G1561" s="296" t="s">
        <v>7</v>
      </c>
      <c r="H1561" s="293">
        <v>2.9</v>
      </c>
      <c r="I1561" s="293">
        <f t="shared" si="262"/>
        <v>5.9195316883619427</v>
      </c>
      <c r="J1561" s="293">
        <v>17.166641896249633</v>
      </c>
      <c r="K1561" s="275">
        <f t="shared" si="251"/>
        <v>17.166641896249633</v>
      </c>
      <c r="L1561" s="275">
        <f t="shared" si="252"/>
        <v>17.166641896249633</v>
      </c>
      <c r="N1561" s="334">
        <v>16.506386438701568</v>
      </c>
      <c r="O1561" s="332">
        <f t="shared" si="259"/>
        <v>17.166641896249633</v>
      </c>
      <c r="P1561" s="360"/>
      <c r="Q1561" s="360"/>
    </row>
    <row r="1562" spans="2:17" s="8" customFormat="1" ht="16.2" customHeight="1">
      <c r="B1562" s="289" t="s">
        <v>2550</v>
      </c>
      <c r="C1562" s="307" t="s">
        <v>2519</v>
      </c>
      <c r="D1562" s="294" t="s">
        <v>17</v>
      </c>
      <c r="E1562" s="294" t="s">
        <v>13</v>
      </c>
      <c r="F1562" s="295">
        <v>10</v>
      </c>
      <c r="G1562" s="296" t="s">
        <v>7</v>
      </c>
      <c r="H1562" s="293">
        <v>2.9</v>
      </c>
      <c r="I1562" s="293">
        <f t="shared" si="262"/>
        <v>4.2844127541843662</v>
      </c>
      <c r="J1562" s="293">
        <v>12.424796987134663</v>
      </c>
      <c r="K1562" s="275">
        <f t="shared" si="251"/>
        <v>12.424796987134663</v>
      </c>
      <c r="L1562" s="275">
        <f t="shared" si="252"/>
        <v>12.424796987134663</v>
      </c>
      <c r="N1562" s="334">
        <v>11.946920179937175</v>
      </c>
      <c r="O1562" s="332">
        <f t="shared" si="259"/>
        <v>12.424796987134663</v>
      </c>
      <c r="P1562" s="360"/>
      <c r="Q1562" s="360"/>
    </row>
    <row r="1563" spans="2:17" s="8" customFormat="1" ht="16.2" customHeight="1">
      <c r="B1563" s="289" t="s">
        <v>2551</v>
      </c>
      <c r="C1563" s="307" t="s">
        <v>2519</v>
      </c>
      <c r="D1563" s="294" t="s">
        <v>1</v>
      </c>
      <c r="E1563" s="294" t="s">
        <v>0</v>
      </c>
      <c r="F1563" s="295">
        <v>10</v>
      </c>
      <c r="G1563" s="296" t="s">
        <v>7</v>
      </c>
      <c r="H1563" s="293">
        <v>2.9</v>
      </c>
      <c r="I1563" s="293">
        <f t="shared" si="262"/>
        <v>4.688148396087092</v>
      </c>
      <c r="J1563" s="293">
        <v>13.595630348652566</v>
      </c>
      <c r="K1563" s="275">
        <f t="shared" ref="K1563:K1625" si="263">J1563</f>
        <v>13.595630348652566</v>
      </c>
      <c r="L1563" s="275">
        <f t="shared" ref="L1563:L1625" si="264">+J1563-K1563*$B$2</f>
        <v>13.595630348652566</v>
      </c>
      <c r="N1563" s="334">
        <v>13.072721489089005</v>
      </c>
      <c r="O1563" s="332">
        <f t="shared" si="259"/>
        <v>13.595630348652566</v>
      </c>
      <c r="P1563" s="360"/>
      <c r="Q1563" s="360"/>
    </row>
    <row r="1564" spans="2:17" s="8" customFormat="1" ht="16.2" customHeight="1">
      <c r="B1564" s="289" t="s">
        <v>2552</v>
      </c>
      <c r="C1564" s="307" t="s">
        <v>2519</v>
      </c>
      <c r="D1564" s="294" t="s">
        <v>80</v>
      </c>
      <c r="E1564" s="294" t="s">
        <v>83</v>
      </c>
      <c r="F1564" s="295">
        <v>10</v>
      </c>
      <c r="G1564" s="296" t="s">
        <v>7</v>
      </c>
      <c r="H1564" s="293">
        <v>2.9</v>
      </c>
      <c r="I1564" s="293">
        <f t="shared" si="262"/>
        <v>4.6652342334671237</v>
      </c>
      <c r="J1564" s="293">
        <v>13.529179277054659</v>
      </c>
      <c r="K1564" s="275">
        <f t="shared" si="263"/>
        <v>13.529179277054659</v>
      </c>
      <c r="L1564" s="275">
        <f t="shared" si="264"/>
        <v>13.529179277054659</v>
      </c>
      <c r="N1564" s="334">
        <v>13.008826227937172</v>
      </c>
      <c r="O1564" s="332">
        <f t="shared" si="259"/>
        <v>13.529179277054659</v>
      </c>
      <c r="P1564" s="360"/>
      <c r="Q1564" s="360"/>
    </row>
    <row r="1565" spans="2:17" s="8" customFormat="1" ht="16.2" customHeight="1">
      <c r="B1565" s="289" t="s">
        <v>2553</v>
      </c>
      <c r="C1565" s="307" t="s">
        <v>2745</v>
      </c>
      <c r="D1565" s="294" t="s">
        <v>1</v>
      </c>
      <c r="E1565" s="294" t="s">
        <v>361</v>
      </c>
      <c r="F1565" s="295">
        <v>10</v>
      </c>
      <c r="G1565" s="296" t="s">
        <v>7</v>
      </c>
      <c r="H1565" s="293">
        <v>2.9</v>
      </c>
      <c r="I1565" s="293">
        <f t="shared" si="262"/>
        <v>5.3322744349302038</v>
      </c>
      <c r="J1565" s="293">
        <v>15.463595861297591</v>
      </c>
      <c r="K1565" s="275">
        <f t="shared" si="263"/>
        <v>15.463595861297591</v>
      </c>
      <c r="L1565" s="275">
        <f t="shared" si="264"/>
        <v>15.463595861297591</v>
      </c>
      <c r="N1565" s="334">
        <v>14.868842174324607</v>
      </c>
      <c r="O1565" s="332">
        <f t="shared" si="259"/>
        <v>15.463595861297591</v>
      </c>
      <c r="P1565" s="360"/>
      <c r="Q1565" s="360"/>
    </row>
    <row r="1566" spans="2:17" s="8" customFormat="1" ht="16.2" customHeight="1">
      <c r="B1566" s="289" t="s">
        <v>2554</v>
      </c>
      <c r="C1566" s="307" t="s">
        <v>2519</v>
      </c>
      <c r="D1566" s="294" t="s">
        <v>91</v>
      </c>
      <c r="E1566" s="294" t="s">
        <v>2574</v>
      </c>
      <c r="F1566" s="295">
        <v>10</v>
      </c>
      <c r="G1566" s="296" t="s">
        <v>7</v>
      </c>
      <c r="H1566" s="293">
        <v>2.9</v>
      </c>
      <c r="I1566" s="293">
        <f t="shared" si="262"/>
        <v>5.2685016420800892</v>
      </c>
      <c r="J1566" s="293">
        <v>15.278654762032259</v>
      </c>
      <c r="K1566" s="275">
        <f t="shared" si="263"/>
        <v>15.278654762032259</v>
      </c>
      <c r="L1566" s="275">
        <f t="shared" si="264"/>
        <v>15.278654762032259</v>
      </c>
      <c r="N1566" s="334">
        <v>14.691014194261786</v>
      </c>
      <c r="O1566" s="332">
        <f t="shared" si="259"/>
        <v>15.278654762032259</v>
      </c>
      <c r="P1566" s="360"/>
      <c r="Q1566" s="360"/>
    </row>
    <row r="1567" spans="2:17" s="8" customFormat="1" ht="16.2" customHeight="1">
      <c r="B1567" s="289" t="s">
        <v>2489</v>
      </c>
      <c r="C1567" s="307" t="s">
        <v>2519</v>
      </c>
      <c r="D1567" s="294" t="s">
        <v>91</v>
      </c>
      <c r="E1567" s="294" t="s">
        <v>2503</v>
      </c>
      <c r="F1567" s="295">
        <v>10</v>
      </c>
      <c r="G1567" s="296" t="s">
        <v>7</v>
      </c>
      <c r="H1567" s="293">
        <v>2.9</v>
      </c>
      <c r="I1567" s="293">
        <f t="shared" si="262"/>
        <v>4.6652342334671237</v>
      </c>
      <c r="J1567" s="293">
        <v>13.529179277054659</v>
      </c>
      <c r="K1567" s="275">
        <f t="shared" si="263"/>
        <v>13.529179277054659</v>
      </c>
      <c r="L1567" s="275">
        <f t="shared" si="264"/>
        <v>13.529179277054659</v>
      </c>
      <c r="N1567" s="334">
        <v>13.008826227937172</v>
      </c>
      <c r="O1567" s="332">
        <f t="shared" si="259"/>
        <v>13.529179277054659</v>
      </c>
      <c r="P1567" s="360"/>
      <c r="Q1567" s="360"/>
    </row>
    <row r="1568" spans="2:17" s="8" customFormat="1" ht="16.2" customHeight="1">
      <c r="B1568" s="295" t="s">
        <v>2555</v>
      </c>
      <c r="C1568" s="307" t="s">
        <v>2519</v>
      </c>
      <c r="D1568" s="294" t="s">
        <v>1</v>
      </c>
      <c r="E1568" s="294" t="s">
        <v>2506</v>
      </c>
      <c r="F1568" s="295">
        <v>10</v>
      </c>
      <c r="G1568" s="296" t="s">
        <v>7</v>
      </c>
      <c r="H1568" s="293">
        <v>2.9</v>
      </c>
      <c r="I1568" s="293">
        <f t="shared" si="262"/>
        <v>5.291415804700053</v>
      </c>
      <c r="J1568" s="293">
        <v>15.345105833630154</v>
      </c>
      <c r="K1568" s="275">
        <f t="shared" si="263"/>
        <v>15.345105833630154</v>
      </c>
      <c r="L1568" s="275">
        <f t="shared" si="264"/>
        <v>15.345105833630154</v>
      </c>
      <c r="N1568" s="334">
        <v>14.754909455413609</v>
      </c>
      <c r="O1568" s="332">
        <f t="shared" si="259"/>
        <v>15.345105833630154</v>
      </c>
      <c r="P1568" s="360"/>
      <c r="Q1568" s="360"/>
    </row>
    <row r="1569" spans="2:18" s="8" customFormat="1" ht="16.2" customHeight="1">
      <c r="B1569" s="295" t="s">
        <v>2556</v>
      </c>
      <c r="C1569" s="307" t="s">
        <v>2519</v>
      </c>
      <c r="D1569" s="294" t="s">
        <v>80</v>
      </c>
      <c r="E1569" s="294" t="s">
        <v>287</v>
      </c>
      <c r="F1569" s="295">
        <v>10</v>
      </c>
      <c r="G1569" s="296" t="s">
        <v>7</v>
      </c>
      <c r="H1569" s="293">
        <v>2.9</v>
      </c>
      <c r="I1569" s="293">
        <f t="shared" si="262"/>
        <v>4.6925703887054819</v>
      </c>
      <c r="J1569" s="293">
        <v>13.608454127245897</v>
      </c>
      <c r="K1569" s="275">
        <f t="shared" si="263"/>
        <v>13.608454127245897</v>
      </c>
      <c r="L1569" s="275">
        <f t="shared" si="264"/>
        <v>13.608454127245897</v>
      </c>
      <c r="N1569" s="334">
        <v>12.960365406492146</v>
      </c>
      <c r="O1569" s="332">
        <f t="shared" si="259"/>
        <v>13.478780022751833</v>
      </c>
      <c r="P1569" s="360"/>
      <c r="Q1569" s="360"/>
      <c r="R1569" s="353"/>
    </row>
    <row r="1570" spans="2:18" s="8" customFormat="1" ht="16.2" customHeight="1">
      <c r="B1570" s="295" t="s">
        <v>2543</v>
      </c>
      <c r="C1570" s="307" t="s">
        <v>2519</v>
      </c>
      <c r="D1570" s="294" t="s">
        <v>327</v>
      </c>
      <c r="E1570" s="294" t="s">
        <v>2540</v>
      </c>
      <c r="F1570" s="295">
        <v>10</v>
      </c>
      <c r="G1570" s="296" t="s">
        <v>7</v>
      </c>
      <c r="H1570" s="293">
        <v>2.9</v>
      </c>
      <c r="I1570" s="293">
        <f t="shared" si="262"/>
        <v>5.2449625477523023</v>
      </c>
      <c r="J1570" s="293">
        <v>15.210391388481677</v>
      </c>
      <c r="K1570" s="275">
        <f t="shared" si="263"/>
        <v>15.210391388481677</v>
      </c>
      <c r="L1570" s="275">
        <f t="shared" si="264"/>
        <v>15.210391388481677</v>
      </c>
      <c r="N1570" s="334">
        <v>14.625376335078535</v>
      </c>
      <c r="O1570" s="332">
        <f t="shared" si="259"/>
        <v>15.210391388481677</v>
      </c>
      <c r="P1570" s="360"/>
      <c r="Q1570" s="360"/>
    </row>
    <row r="1571" spans="2:18" s="8" customFormat="1" ht="16.2" customHeight="1">
      <c r="B1571" s="295" t="s">
        <v>2691</v>
      </c>
      <c r="C1571" s="307" t="s">
        <v>2519</v>
      </c>
      <c r="D1571" s="294" t="s">
        <v>17</v>
      </c>
      <c r="E1571" s="294" t="s">
        <v>2767</v>
      </c>
      <c r="F1571" s="295">
        <v>10</v>
      </c>
      <c r="G1571" s="296" t="s">
        <v>7</v>
      </c>
      <c r="H1571" s="293">
        <v>2.9</v>
      </c>
      <c r="I1571" s="293" t="e">
        <f t="shared" si="262"/>
        <v>#N/A</v>
      </c>
      <c r="J1571" s="293" t="e">
        <v>#N/A</v>
      </c>
      <c r="K1571" s="275" t="e">
        <f t="shared" si="263"/>
        <v>#N/A</v>
      </c>
      <c r="L1571" s="275" t="e">
        <f t="shared" si="264"/>
        <v>#N/A</v>
      </c>
      <c r="N1571" s="334" t="e">
        <v>#N/A</v>
      </c>
      <c r="O1571" s="332" t="e">
        <f t="shared" si="259"/>
        <v>#N/A</v>
      </c>
      <c r="P1571" s="360"/>
      <c r="Q1571" s="360"/>
    </row>
    <row r="1572" spans="2:18" s="8" customFormat="1" ht="16.2" customHeight="1">
      <c r="B1572" s="295">
        <v>913081000</v>
      </c>
      <c r="C1572" s="307" t="s">
        <v>2520</v>
      </c>
      <c r="D1572" s="294" t="s">
        <v>4</v>
      </c>
      <c r="E1572" s="294" t="s">
        <v>4</v>
      </c>
      <c r="F1572" s="295">
        <v>10</v>
      </c>
      <c r="G1572" s="296" t="s">
        <v>7</v>
      </c>
      <c r="H1572" s="293">
        <v>2.9</v>
      </c>
      <c r="I1572" s="293">
        <f t="shared" si="262"/>
        <v>1.6370533245768051</v>
      </c>
      <c r="J1572" s="293">
        <v>4.7474546412727348</v>
      </c>
      <c r="K1572" s="275">
        <f t="shared" si="263"/>
        <v>4.7474546412727348</v>
      </c>
      <c r="L1572" s="275">
        <f t="shared" si="264"/>
        <v>4.7474546412727348</v>
      </c>
      <c r="N1572" s="334">
        <v>4.5648602319930136</v>
      </c>
      <c r="O1572" s="332">
        <f t="shared" si="259"/>
        <v>4.7474546412727348</v>
      </c>
      <c r="P1572" s="360"/>
      <c r="Q1572" s="360"/>
    </row>
    <row r="1573" spans="2:18" s="8" customFormat="1" ht="16.2" customHeight="1">
      <c r="B1573" s="295">
        <v>913082000</v>
      </c>
      <c r="C1573" s="307" t="s">
        <v>2520</v>
      </c>
      <c r="D1573" s="294" t="s">
        <v>1</v>
      </c>
      <c r="E1573" s="294" t="s">
        <v>1</v>
      </c>
      <c r="F1573" s="295">
        <v>10</v>
      </c>
      <c r="G1573" s="296" t="s">
        <v>7</v>
      </c>
      <c r="H1573" s="293">
        <v>2.9</v>
      </c>
      <c r="I1573" s="293">
        <f t="shared" si="262"/>
        <v>1.8266113015272647</v>
      </c>
      <c r="J1573" s="293">
        <v>5.2971727744290673</v>
      </c>
      <c r="K1573" s="275">
        <f t="shared" si="263"/>
        <v>5.2971727744290673</v>
      </c>
      <c r="L1573" s="275">
        <f t="shared" si="264"/>
        <v>5.2971727744290673</v>
      </c>
      <c r="N1573" s="334">
        <v>5.0934353600279492</v>
      </c>
      <c r="O1573" s="332">
        <f t="shared" si="259"/>
        <v>5.2971727744290673</v>
      </c>
      <c r="P1573" s="360"/>
      <c r="Q1573" s="360"/>
    </row>
    <row r="1574" spans="2:18" s="8" customFormat="1" ht="16.2" customHeight="1">
      <c r="B1574" s="295">
        <v>913084010</v>
      </c>
      <c r="C1574" s="307" t="s">
        <v>2520</v>
      </c>
      <c r="D1574" s="294" t="s">
        <v>80</v>
      </c>
      <c r="E1574" s="294" t="s">
        <v>2</v>
      </c>
      <c r="F1574" s="295">
        <v>10</v>
      </c>
      <c r="G1574" s="296" t="s">
        <v>7</v>
      </c>
      <c r="H1574" s="293">
        <v>2.9</v>
      </c>
      <c r="I1574" s="293">
        <f t="shared" si="262"/>
        <v>4.1040642318702378</v>
      </c>
      <c r="J1574" s="293">
        <v>11.90178627242369</v>
      </c>
      <c r="K1574" s="275">
        <f t="shared" si="263"/>
        <v>11.90178627242369</v>
      </c>
      <c r="L1574" s="275">
        <f t="shared" si="264"/>
        <v>11.90178627242369</v>
      </c>
      <c r="N1574" s="334">
        <v>11.444025261945855</v>
      </c>
      <c r="O1574" s="332">
        <f t="shared" si="259"/>
        <v>11.90178627242369</v>
      </c>
      <c r="P1574" s="360"/>
      <c r="Q1574" s="360"/>
    </row>
    <row r="1575" spans="2:18" s="8" customFormat="1" ht="16.2" customHeight="1">
      <c r="B1575" s="289">
        <v>913085280</v>
      </c>
      <c r="C1575" s="307" t="s">
        <v>2520</v>
      </c>
      <c r="D1575" s="294" t="s">
        <v>327</v>
      </c>
      <c r="E1575" s="294" t="s">
        <v>244</v>
      </c>
      <c r="F1575" s="295">
        <v>10</v>
      </c>
      <c r="G1575" s="296" t="s">
        <v>7</v>
      </c>
      <c r="H1575" s="293">
        <v>2.9</v>
      </c>
      <c r="I1575" s="293">
        <f t="shared" si="262"/>
        <v>4.1989688264392839</v>
      </c>
      <c r="J1575" s="293">
        <v>12.177009596673923</v>
      </c>
      <c r="K1575" s="275">
        <f t="shared" si="263"/>
        <v>12.177009596673923</v>
      </c>
      <c r="L1575" s="275">
        <f t="shared" si="264"/>
        <v>12.177009596673923</v>
      </c>
      <c r="N1575" s="334">
        <v>11.708663073724924</v>
      </c>
      <c r="O1575" s="332">
        <f t="shared" si="259"/>
        <v>12.177009596673923</v>
      </c>
      <c r="P1575" s="360"/>
      <c r="Q1575" s="360"/>
    </row>
    <row r="1576" spans="2:18" s="8" customFormat="1" ht="16.2" customHeight="1">
      <c r="B1576" s="343">
        <v>913085070</v>
      </c>
      <c r="C1576" s="344" t="s">
        <v>2520</v>
      </c>
      <c r="D1576" s="343" t="s">
        <v>327</v>
      </c>
      <c r="E1576" s="342" t="s">
        <v>2539</v>
      </c>
      <c r="F1576" s="341">
        <v>10</v>
      </c>
      <c r="G1576" s="340" t="s">
        <v>7</v>
      </c>
      <c r="H1576" s="339">
        <v>2.9</v>
      </c>
      <c r="I1576" s="293">
        <f t="shared" si="262"/>
        <v>4.7700720423574348</v>
      </c>
      <c r="J1576" s="355">
        <v>13.83320892283656</v>
      </c>
      <c r="K1576" s="275">
        <f t="shared" ref="K1576" si="265">J1576</f>
        <v>13.83320892283656</v>
      </c>
      <c r="L1576" s="275">
        <f t="shared" ref="L1576" si="266">+J1576-K1576*$B$2</f>
        <v>13.83320892283656</v>
      </c>
      <c r="N1576" s="334"/>
      <c r="O1576" s="332"/>
      <c r="P1576" s="360"/>
      <c r="Q1576" s="360"/>
    </row>
    <row r="1577" spans="2:18" s="8" customFormat="1" ht="16.2" customHeight="1">
      <c r="B1577" s="289">
        <v>913083090</v>
      </c>
      <c r="C1577" s="307" t="s">
        <v>2520</v>
      </c>
      <c r="D1577" s="294" t="s">
        <v>17</v>
      </c>
      <c r="E1577" s="294" t="s">
        <v>10</v>
      </c>
      <c r="F1577" s="295">
        <v>10</v>
      </c>
      <c r="G1577" s="296" t="s">
        <v>7</v>
      </c>
      <c r="H1577" s="293">
        <v>2.9</v>
      </c>
      <c r="I1577" s="293">
        <f t="shared" si="262"/>
        <v>4.5086460554018748</v>
      </c>
      <c r="J1577" s="293">
        <v>13.075073560665436</v>
      </c>
      <c r="K1577" s="275">
        <f t="shared" si="263"/>
        <v>13.075073560665436</v>
      </c>
      <c r="L1577" s="275">
        <f t="shared" si="264"/>
        <v>13.075073560665436</v>
      </c>
      <c r="N1577" s="334">
        <v>12.572186116024456</v>
      </c>
      <c r="O1577" s="332">
        <f t="shared" si="259"/>
        <v>13.075073560665436</v>
      </c>
      <c r="P1577" s="360"/>
      <c r="Q1577" s="360"/>
    </row>
    <row r="1578" spans="2:18" s="8" customFormat="1" ht="16.2" customHeight="1">
      <c r="B1578" s="289">
        <v>913084100</v>
      </c>
      <c r="C1578" s="307" t="s">
        <v>2520</v>
      </c>
      <c r="D1578" s="294" t="s">
        <v>80</v>
      </c>
      <c r="E1578" s="294" t="s">
        <v>14</v>
      </c>
      <c r="F1578" s="295">
        <v>10</v>
      </c>
      <c r="G1578" s="296" t="s">
        <v>7</v>
      </c>
      <c r="H1578" s="293">
        <v>2.9</v>
      </c>
      <c r="I1578" s="293">
        <f t="shared" si="262"/>
        <v>4.1040642318702378</v>
      </c>
      <c r="J1578" s="293">
        <v>11.90178627242369</v>
      </c>
      <c r="K1578" s="275">
        <f t="shared" si="263"/>
        <v>11.90178627242369</v>
      </c>
      <c r="L1578" s="275">
        <f t="shared" si="264"/>
        <v>11.90178627242369</v>
      </c>
      <c r="N1578" s="334">
        <v>11.444025261945855</v>
      </c>
      <c r="O1578" s="332">
        <f t="shared" si="259"/>
        <v>11.90178627242369</v>
      </c>
      <c r="P1578" s="360"/>
      <c r="Q1578" s="360"/>
    </row>
    <row r="1579" spans="2:18" s="8" customFormat="1" ht="16.2" customHeight="1">
      <c r="B1579" s="289">
        <v>913083110</v>
      </c>
      <c r="C1579" s="307" t="s">
        <v>2520</v>
      </c>
      <c r="D1579" s="294" t="s">
        <v>17</v>
      </c>
      <c r="E1579" s="294" t="s">
        <v>13</v>
      </c>
      <c r="F1579" s="295">
        <v>10</v>
      </c>
      <c r="G1579" s="296" t="s">
        <v>7</v>
      </c>
      <c r="H1579" s="293">
        <v>2.9</v>
      </c>
      <c r="I1579" s="293">
        <f t="shared" si="262"/>
        <v>4.146647761237694</v>
      </c>
      <c r="J1579" s="293">
        <v>12.025278507589311</v>
      </c>
      <c r="K1579" s="275">
        <f t="shared" si="263"/>
        <v>12.025278507589311</v>
      </c>
      <c r="L1579" s="275">
        <f t="shared" si="264"/>
        <v>12.025278507589311</v>
      </c>
      <c r="N1579" s="334">
        <v>11.562767795758953</v>
      </c>
      <c r="O1579" s="332">
        <f t="shared" si="259"/>
        <v>12.025278507589311</v>
      </c>
      <c r="P1579" s="360"/>
      <c r="Q1579" s="360"/>
    </row>
    <row r="1580" spans="2:18" s="8" customFormat="1" ht="16.2" customHeight="1">
      <c r="B1580" s="289">
        <v>913082140</v>
      </c>
      <c r="C1580" s="307" t="s">
        <v>2520</v>
      </c>
      <c r="D1580" s="294" t="s">
        <v>1</v>
      </c>
      <c r="E1580" s="294" t="s">
        <v>0</v>
      </c>
      <c r="F1580" s="295">
        <v>10</v>
      </c>
      <c r="G1580" s="296" t="s">
        <v>7</v>
      </c>
      <c r="H1580" s="293">
        <v>2.9</v>
      </c>
      <c r="I1580" s="293">
        <f t="shared" si="262"/>
        <v>4.5086460554018748</v>
      </c>
      <c r="J1580" s="293">
        <v>13.075073560665436</v>
      </c>
      <c r="K1580" s="275">
        <f t="shared" si="263"/>
        <v>13.075073560665436</v>
      </c>
      <c r="L1580" s="275">
        <f t="shared" si="264"/>
        <v>13.075073560665436</v>
      </c>
      <c r="N1580" s="334">
        <v>12.572186116024456</v>
      </c>
      <c r="O1580" s="332">
        <f t="shared" si="259"/>
        <v>13.075073560665436</v>
      </c>
      <c r="P1580" s="360"/>
      <c r="Q1580" s="360"/>
    </row>
    <row r="1581" spans="2:18" s="8" customFormat="1" ht="16.2" customHeight="1">
      <c r="B1581" s="289">
        <v>913084270</v>
      </c>
      <c r="C1581" s="307" t="s">
        <v>2520</v>
      </c>
      <c r="D1581" s="294" t="s">
        <v>80</v>
      </c>
      <c r="E1581" s="294" t="s">
        <v>83</v>
      </c>
      <c r="F1581" s="295">
        <v>10</v>
      </c>
      <c r="G1581" s="296" t="s">
        <v>7</v>
      </c>
      <c r="H1581" s="293">
        <v>2.9</v>
      </c>
      <c r="I1581" s="293">
        <f t="shared" si="262"/>
        <v>4.5086460554018748</v>
      </c>
      <c r="J1581" s="293">
        <v>13.075073560665436</v>
      </c>
      <c r="K1581" s="275">
        <f t="shared" si="263"/>
        <v>13.075073560665436</v>
      </c>
      <c r="L1581" s="275">
        <f t="shared" si="264"/>
        <v>13.075073560665436</v>
      </c>
      <c r="N1581" s="334">
        <v>12.572186116024456</v>
      </c>
      <c r="O1581" s="332">
        <f t="shared" si="259"/>
        <v>13.075073560665436</v>
      </c>
      <c r="P1581" s="360"/>
      <c r="Q1581" s="360"/>
    </row>
    <row r="1582" spans="2:18" s="8" customFormat="1" ht="16.2" customHeight="1">
      <c r="B1582" s="289">
        <v>913081370</v>
      </c>
      <c r="C1582" s="307" t="s">
        <v>2746</v>
      </c>
      <c r="D1582" s="294" t="s">
        <v>81</v>
      </c>
      <c r="E1582" s="294" t="s">
        <v>361</v>
      </c>
      <c r="F1582" s="295">
        <v>10</v>
      </c>
      <c r="G1582" s="296" t="s">
        <v>7</v>
      </c>
      <c r="H1582" s="293">
        <v>2.9</v>
      </c>
      <c r="I1582" s="293">
        <f t="shared" si="262"/>
        <v>5.100603067058481</v>
      </c>
      <c r="J1582" s="293">
        <v>14.791748894469594</v>
      </c>
      <c r="K1582" s="275">
        <f t="shared" si="263"/>
        <v>14.791748894469594</v>
      </c>
      <c r="L1582" s="275">
        <f t="shared" si="264"/>
        <v>14.791748894469594</v>
      </c>
      <c r="N1582" s="334">
        <v>14.222835475451532</v>
      </c>
      <c r="O1582" s="332">
        <f t="shared" si="259"/>
        <v>14.791748894469594</v>
      </c>
      <c r="P1582" s="360"/>
      <c r="Q1582" s="360"/>
    </row>
    <row r="1583" spans="2:18" s="8" customFormat="1" ht="16.2" customHeight="1">
      <c r="B1583" s="289">
        <v>913084360</v>
      </c>
      <c r="C1583" s="307" t="s">
        <v>2520</v>
      </c>
      <c r="D1583" s="294" t="s">
        <v>91</v>
      </c>
      <c r="E1583" s="294" t="s">
        <v>2574</v>
      </c>
      <c r="F1583" s="295">
        <v>10</v>
      </c>
      <c r="G1583" s="296" t="s">
        <v>7</v>
      </c>
      <c r="H1583" s="293">
        <v>2.9</v>
      </c>
      <c r="I1583" s="293">
        <f t="shared" si="262"/>
        <v>5.100603067058481</v>
      </c>
      <c r="J1583" s="293">
        <v>14.791748894469594</v>
      </c>
      <c r="K1583" s="275">
        <f t="shared" si="263"/>
        <v>14.791748894469594</v>
      </c>
      <c r="L1583" s="275">
        <f t="shared" si="264"/>
        <v>14.791748894469594</v>
      </c>
      <c r="N1583" s="334">
        <v>14.222835475451532</v>
      </c>
      <c r="O1583" s="332">
        <f t="shared" si="259"/>
        <v>14.791748894469594</v>
      </c>
      <c r="P1583" s="360"/>
      <c r="Q1583" s="360"/>
    </row>
    <row r="1584" spans="2:18" s="8" customFormat="1" ht="16.2" customHeight="1">
      <c r="B1584" s="289">
        <v>913084390</v>
      </c>
      <c r="C1584" s="307" t="s">
        <v>2520</v>
      </c>
      <c r="D1584" s="294" t="s">
        <v>91</v>
      </c>
      <c r="E1584" s="294" t="s">
        <v>2503</v>
      </c>
      <c r="F1584" s="295">
        <v>10</v>
      </c>
      <c r="G1584" s="296" t="s">
        <v>7</v>
      </c>
      <c r="H1584" s="293">
        <v>2.9</v>
      </c>
      <c r="I1584" s="293">
        <f t="shared" si="262"/>
        <v>4.5086460554018748</v>
      </c>
      <c r="J1584" s="293">
        <v>13.075073560665436</v>
      </c>
      <c r="K1584" s="275">
        <f t="shared" si="263"/>
        <v>13.075073560665436</v>
      </c>
      <c r="L1584" s="275">
        <f t="shared" si="264"/>
        <v>13.075073560665436</v>
      </c>
      <c r="N1584" s="334">
        <v>12.572186116024456</v>
      </c>
      <c r="O1584" s="332">
        <f t="shared" si="259"/>
        <v>13.075073560665436</v>
      </c>
      <c r="P1584" s="360"/>
      <c r="Q1584" s="360"/>
    </row>
    <row r="1585" spans="2:18" s="8" customFormat="1" ht="16.2" customHeight="1">
      <c r="B1585" s="289">
        <v>913082240</v>
      </c>
      <c r="C1585" s="307" t="s">
        <v>2520</v>
      </c>
      <c r="D1585" s="294" t="s">
        <v>1</v>
      </c>
      <c r="E1585" s="294" t="s">
        <v>2506</v>
      </c>
      <c r="F1585" s="295">
        <v>10</v>
      </c>
      <c r="G1585" s="296" t="s">
        <v>7</v>
      </c>
      <c r="H1585" s="293">
        <v>2.9</v>
      </c>
      <c r="I1585" s="293">
        <f t="shared" si="262"/>
        <v>5.100603067058481</v>
      </c>
      <c r="J1585" s="293">
        <v>14.791748894469594</v>
      </c>
      <c r="K1585" s="275">
        <f t="shared" si="263"/>
        <v>14.791748894469594</v>
      </c>
      <c r="L1585" s="275">
        <f t="shared" si="264"/>
        <v>14.791748894469594</v>
      </c>
      <c r="N1585" s="334">
        <v>14.222835475451532</v>
      </c>
      <c r="O1585" s="332">
        <f t="shared" si="259"/>
        <v>14.791748894469594</v>
      </c>
      <c r="P1585" s="360"/>
      <c r="Q1585" s="360"/>
    </row>
    <row r="1586" spans="2:18" s="8" customFormat="1" ht="16.2" customHeight="1">
      <c r="B1586" s="289">
        <v>913084180</v>
      </c>
      <c r="C1586" s="307" t="s">
        <v>2520</v>
      </c>
      <c r="D1586" s="294" t="s">
        <v>80</v>
      </c>
      <c r="E1586" s="294" t="s">
        <v>287</v>
      </c>
      <c r="F1586" s="295">
        <v>10</v>
      </c>
      <c r="G1586" s="296" t="s">
        <v>7</v>
      </c>
      <c r="H1586" s="293">
        <v>2.9</v>
      </c>
      <c r="I1586" s="293">
        <f t="shared" si="262"/>
        <v>4.6925703887054819</v>
      </c>
      <c r="J1586" s="293">
        <v>13.608454127245897</v>
      </c>
      <c r="K1586" s="275">
        <f t="shared" si="263"/>
        <v>13.608454127245897</v>
      </c>
      <c r="L1586" s="275">
        <f t="shared" si="264"/>
        <v>13.608454127245897</v>
      </c>
      <c r="N1586" s="334">
        <v>12.524667745928388</v>
      </c>
      <c r="O1586" s="332">
        <f t="shared" si="259"/>
        <v>13.025654455765524</v>
      </c>
      <c r="P1586" s="360"/>
      <c r="Q1586" s="360"/>
      <c r="R1586" s="353"/>
    </row>
    <row r="1587" spans="2:18" s="8" customFormat="1" ht="16.2" customHeight="1">
      <c r="B1587" s="295">
        <v>913085410</v>
      </c>
      <c r="C1587" s="307" t="s">
        <v>2520</v>
      </c>
      <c r="D1587" s="294" t="s">
        <v>327</v>
      </c>
      <c r="E1587" s="294" t="s">
        <v>2540</v>
      </c>
      <c r="F1587" s="295">
        <v>10</v>
      </c>
      <c r="G1587" s="296" t="s">
        <v>7</v>
      </c>
      <c r="H1587" s="293">
        <v>2.9</v>
      </c>
      <c r="I1587" s="293">
        <f t="shared" ref="I1587:I1618" si="267">J1587/H1587</f>
        <v>5.2449625477523023</v>
      </c>
      <c r="J1587" s="293">
        <v>15.210391388481677</v>
      </c>
      <c r="K1587" s="275">
        <f t="shared" si="263"/>
        <v>15.210391388481677</v>
      </c>
      <c r="L1587" s="275">
        <f t="shared" si="264"/>
        <v>15.210391388481677</v>
      </c>
      <c r="N1587" s="334">
        <v>14.625376335078535</v>
      </c>
      <c r="O1587" s="332">
        <f t="shared" si="259"/>
        <v>15.210391388481677</v>
      </c>
      <c r="P1587" s="360"/>
      <c r="Q1587" s="360"/>
    </row>
    <row r="1588" spans="2:18" s="8" customFormat="1" ht="16.2" customHeight="1">
      <c r="B1588" s="295">
        <v>913083520</v>
      </c>
      <c r="C1588" s="307" t="s">
        <v>2520</v>
      </c>
      <c r="D1588" s="294" t="s">
        <v>17</v>
      </c>
      <c r="E1588" s="294" t="s">
        <v>2767</v>
      </c>
      <c r="F1588" s="295">
        <v>10</v>
      </c>
      <c r="G1588" s="296" t="s">
        <v>7</v>
      </c>
      <c r="H1588" s="293">
        <v>2.9</v>
      </c>
      <c r="I1588" s="293">
        <f t="shared" si="267"/>
        <v>7.3697070298510026</v>
      </c>
      <c r="J1588" s="293">
        <v>21.372150386567906</v>
      </c>
      <c r="K1588" s="275">
        <f t="shared" si="263"/>
        <v>21.372150386567906</v>
      </c>
      <c r="L1588" s="275">
        <f t="shared" si="264"/>
        <v>21.372150386567906</v>
      </c>
      <c r="N1588" s="334">
        <v>20.550144602469139</v>
      </c>
      <c r="O1588" s="332">
        <f t="shared" si="259"/>
        <v>21.372150386567906</v>
      </c>
      <c r="P1588" s="360"/>
      <c r="Q1588" s="360"/>
    </row>
    <row r="1589" spans="2:18" s="8" customFormat="1" ht="16.2" customHeight="1">
      <c r="B1589" s="297">
        <v>913085050</v>
      </c>
      <c r="C1589" s="307" t="s">
        <v>2520</v>
      </c>
      <c r="D1589" s="294" t="s">
        <v>327</v>
      </c>
      <c r="E1589" s="294" t="s">
        <v>2994</v>
      </c>
      <c r="F1589" s="295">
        <v>10</v>
      </c>
      <c r="G1589" s="296" t="s">
        <v>7</v>
      </c>
      <c r="H1589" s="293">
        <v>2.9</v>
      </c>
      <c r="I1589" s="293">
        <f t="shared" si="267"/>
        <v>4.8462206896551727</v>
      </c>
      <c r="J1589" s="293">
        <v>14.054040000000001</v>
      </c>
      <c r="K1589" s="275">
        <f t="shared" si="263"/>
        <v>14.054040000000001</v>
      </c>
      <c r="L1589" s="275">
        <f t="shared" si="264"/>
        <v>14.054040000000001</v>
      </c>
      <c r="N1589" s="334">
        <v>13.513500000000001</v>
      </c>
      <c r="O1589" s="332">
        <f t="shared" si="259"/>
        <v>14.054040000000001</v>
      </c>
      <c r="P1589" s="360"/>
      <c r="Q1589" s="360"/>
    </row>
    <row r="1590" spans="2:18" s="8" customFormat="1" ht="16.2" customHeight="1">
      <c r="B1590" s="295" t="s">
        <v>2490</v>
      </c>
      <c r="C1590" s="307" t="s">
        <v>2518</v>
      </c>
      <c r="D1590" s="294" t="s">
        <v>4</v>
      </c>
      <c r="E1590" s="294" t="s">
        <v>4</v>
      </c>
      <c r="F1590" s="295">
        <v>10</v>
      </c>
      <c r="G1590" s="296" t="s">
        <v>7</v>
      </c>
      <c r="H1590" s="293">
        <v>2.9</v>
      </c>
      <c r="I1590" s="293">
        <f t="shared" si="267"/>
        <v>1.0746742268764755</v>
      </c>
      <c r="J1590" s="293">
        <v>3.116555257941779</v>
      </c>
      <c r="K1590" s="275">
        <f t="shared" si="263"/>
        <v>3.116555257941779</v>
      </c>
      <c r="L1590" s="275">
        <f t="shared" si="264"/>
        <v>3.116555257941779</v>
      </c>
      <c r="N1590" s="334">
        <v>2.9966877480209413</v>
      </c>
      <c r="O1590" s="332">
        <f t="shared" si="259"/>
        <v>3.116555257941779</v>
      </c>
      <c r="P1590" s="360"/>
      <c r="Q1590" s="360"/>
    </row>
    <row r="1591" spans="2:18" s="8" customFormat="1" ht="16.2" customHeight="1">
      <c r="B1591" s="295" t="s">
        <v>2491</v>
      </c>
      <c r="C1591" s="307" t="s">
        <v>2518</v>
      </c>
      <c r="D1591" s="294" t="s">
        <v>1</v>
      </c>
      <c r="E1591" s="294" t="s">
        <v>1</v>
      </c>
      <c r="F1591" s="295">
        <v>10</v>
      </c>
      <c r="G1591" s="296" t="s">
        <v>7</v>
      </c>
      <c r="H1591" s="293">
        <v>2.9</v>
      </c>
      <c r="I1591" s="293">
        <f t="shared" si="267"/>
        <v>1.042505123250262</v>
      </c>
      <c r="J1591" s="293">
        <v>3.0232648574257599</v>
      </c>
      <c r="K1591" s="275">
        <f t="shared" si="263"/>
        <v>3.0232648574257599</v>
      </c>
      <c r="L1591" s="275">
        <f t="shared" si="264"/>
        <v>3.0232648574257599</v>
      </c>
      <c r="N1591" s="334">
        <v>2.9069854398324613</v>
      </c>
      <c r="O1591" s="332">
        <f t="shared" si="259"/>
        <v>3.0232648574257599</v>
      </c>
      <c r="P1591" s="360"/>
      <c r="Q1591" s="360"/>
    </row>
    <row r="1592" spans="2:18" s="8" customFormat="1" ht="16.2" customHeight="1">
      <c r="B1592" s="295" t="s">
        <v>2492</v>
      </c>
      <c r="C1592" s="307" t="s">
        <v>2518</v>
      </c>
      <c r="D1592" s="294" t="s">
        <v>80</v>
      </c>
      <c r="E1592" s="294" t="s">
        <v>2</v>
      </c>
      <c r="F1592" s="295">
        <v>10</v>
      </c>
      <c r="G1592" s="296" t="s">
        <v>7</v>
      </c>
      <c r="H1592" s="293">
        <v>2.9</v>
      </c>
      <c r="I1592" s="293">
        <f t="shared" si="267"/>
        <v>2.3447437677304932</v>
      </c>
      <c r="J1592" s="293">
        <v>6.7997569264184294</v>
      </c>
      <c r="K1592" s="275">
        <f t="shared" si="263"/>
        <v>6.7997569264184294</v>
      </c>
      <c r="L1592" s="275">
        <f t="shared" si="264"/>
        <v>6.7997569264184294</v>
      </c>
      <c r="N1592" s="334">
        <v>6.5382278138638741</v>
      </c>
      <c r="O1592" s="332">
        <f t="shared" si="259"/>
        <v>6.7997569264184294</v>
      </c>
      <c r="P1592" s="360"/>
      <c r="Q1592" s="360"/>
    </row>
    <row r="1593" spans="2:18" s="8" customFormat="1" ht="16.2" customHeight="1">
      <c r="B1593" s="289" t="s">
        <v>2562</v>
      </c>
      <c r="C1593" s="307" t="s">
        <v>2518</v>
      </c>
      <c r="D1593" s="294" t="s">
        <v>327</v>
      </c>
      <c r="E1593" s="294" t="s">
        <v>244</v>
      </c>
      <c r="F1593" s="295">
        <v>10</v>
      </c>
      <c r="G1593" s="296" t="s">
        <v>7</v>
      </c>
      <c r="H1593" s="293">
        <v>2.9</v>
      </c>
      <c r="I1593" s="293">
        <f t="shared" si="267"/>
        <v>4.3299212528892888</v>
      </c>
      <c r="J1593" s="293">
        <v>12.556771633378936</v>
      </c>
      <c r="K1593" s="275">
        <f t="shared" si="263"/>
        <v>12.556771633378936</v>
      </c>
      <c r="L1593" s="275">
        <f t="shared" si="264"/>
        <v>12.556771633378936</v>
      </c>
      <c r="N1593" s="334">
        <v>12.073818878248977</v>
      </c>
      <c r="O1593" s="332">
        <f t="shared" si="259"/>
        <v>12.556771633378936</v>
      </c>
      <c r="P1593" s="360"/>
      <c r="Q1593" s="360"/>
    </row>
    <row r="1594" spans="2:18" s="8" customFormat="1" ht="16.2" customHeight="1">
      <c r="B1594" s="345" t="s">
        <v>3149</v>
      </c>
      <c r="C1594" s="344" t="s">
        <v>2518</v>
      </c>
      <c r="D1594" s="343" t="s">
        <v>327</v>
      </c>
      <c r="E1594" s="342" t="s">
        <v>2539</v>
      </c>
      <c r="F1594" s="341">
        <v>10</v>
      </c>
      <c r="G1594" s="340" t="s">
        <v>7</v>
      </c>
      <c r="H1594" s="339">
        <v>5.8</v>
      </c>
      <c r="I1594" s="293">
        <f t="shared" si="267"/>
        <v>2.189938014240862</v>
      </c>
      <c r="J1594" s="355">
        <v>12.701640482596998</v>
      </c>
      <c r="K1594" s="275">
        <f t="shared" ref="K1594" si="268">J1594</f>
        <v>12.701640482596998</v>
      </c>
      <c r="L1594" s="275">
        <f t="shared" ref="L1594" si="269">+J1594-K1594*$B$2</f>
        <v>12.701640482596998</v>
      </c>
      <c r="N1594" s="334"/>
      <c r="O1594" s="332"/>
      <c r="P1594" s="360"/>
      <c r="Q1594" s="360"/>
    </row>
    <row r="1595" spans="2:18" s="8" customFormat="1" ht="16.2" customHeight="1">
      <c r="B1595" s="289" t="s">
        <v>2493</v>
      </c>
      <c r="C1595" s="307" t="s">
        <v>2518</v>
      </c>
      <c r="D1595" s="294" t="s">
        <v>17</v>
      </c>
      <c r="E1595" s="294" t="s">
        <v>10</v>
      </c>
      <c r="F1595" s="295">
        <v>10</v>
      </c>
      <c r="G1595" s="296" t="s">
        <v>7</v>
      </c>
      <c r="H1595" s="293">
        <v>2.9</v>
      </c>
      <c r="I1595" s="293">
        <f t="shared" si="267"/>
        <v>2.5077914261653014</v>
      </c>
      <c r="J1595" s="293">
        <v>7.2725951358793735</v>
      </c>
      <c r="K1595" s="275">
        <f t="shared" si="263"/>
        <v>7.2725951358793735</v>
      </c>
      <c r="L1595" s="275">
        <f t="shared" si="264"/>
        <v>7.2725951358793735</v>
      </c>
      <c r="N1595" s="334">
        <v>6.9928799383455509</v>
      </c>
      <c r="O1595" s="332">
        <f t="shared" si="259"/>
        <v>7.2725951358793735</v>
      </c>
      <c r="P1595" s="360"/>
      <c r="Q1595" s="360"/>
    </row>
    <row r="1596" spans="2:18" s="8" customFormat="1" ht="16.2" customHeight="1">
      <c r="B1596" s="289" t="s">
        <v>2494</v>
      </c>
      <c r="C1596" s="307" t="s">
        <v>2518</v>
      </c>
      <c r="D1596" s="294" t="s">
        <v>80</v>
      </c>
      <c r="E1596" s="294" t="s">
        <v>14</v>
      </c>
      <c r="F1596" s="295">
        <v>10</v>
      </c>
      <c r="G1596" s="296" t="s">
        <v>7</v>
      </c>
      <c r="H1596" s="293">
        <v>2.9</v>
      </c>
      <c r="I1596" s="293">
        <f t="shared" si="267"/>
        <v>2.3447437677304932</v>
      </c>
      <c r="J1596" s="293">
        <v>6.7997569264184294</v>
      </c>
      <c r="K1596" s="275">
        <f t="shared" si="263"/>
        <v>6.7997569264184294</v>
      </c>
      <c r="L1596" s="275">
        <f t="shared" si="264"/>
        <v>6.7997569264184294</v>
      </c>
      <c r="N1596" s="334">
        <v>6.5382278138638741</v>
      </c>
      <c r="O1596" s="332">
        <f t="shared" si="259"/>
        <v>6.7997569264184294</v>
      </c>
      <c r="P1596" s="360"/>
      <c r="Q1596" s="360"/>
    </row>
    <row r="1597" spans="2:18" s="8" customFormat="1" ht="16.2" customHeight="1">
      <c r="B1597" s="289" t="s">
        <v>2495</v>
      </c>
      <c r="C1597" s="307" t="s">
        <v>2518</v>
      </c>
      <c r="D1597" s="294" t="s">
        <v>17</v>
      </c>
      <c r="E1597" s="294" t="s">
        <v>13</v>
      </c>
      <c r="F1597" s="295">
        <v>10</v>
      </c>
      <c r="G1597" s="296" t="s">
        <v>7</v>
      </c>
      <c r="H1597" s="293">
        <v>2.9</v>
      </c>
      <c r="I1597" s="293">
        <f t="shared" si="267"/>
        <v>2.0987885027252569</v>
      </c>
      <c r="J1597" s="293">
        <v>6.0864866579032446</v>
      </c>
      <c r="K1597" s="275">
        <f t="shared" si="263"/>
        <v>6.0864866579032446</v>
      </c>
      <c r="L1597" s="275">
        <f t="shared" si="264"/>
        <v>6.0864866579032446</v>
      </c>
      <c r="N1597" s="334">
        <v>5.852391017214658</v>
      </c>
      <c r="O1597" s="332">
        <f t="shared" si="259"/>
        <v>6.0864866579032446</v>
      </c>
      <c r="P1597" s="360"/>
      <c r="Q1597" s="360"/>
    </row>
    <row r="1598" spans="2:18" s="8" customFormat="1" ht="16.2" customHeight="1">
      <c r="B1598" s="289" t="s">
        <v>2496</v>
      </c>
      <c r="C1598" s="307" t="s">
        <v>2518</v>
      </c>
      <c r="D1598" s="294" t="s">
        <v>1</v>
      </c>
      <c r="E1598" s="294" t="s">
        <v>0</v>
      </c>
      <c r="F1598" s="295">
        <v>10</v>
      </c>
      <c r="G1598" s="296" t="s">
        <v>7</v>
      </c>
      <c r="H1598" s="293">
        <v>2.9</v>
      </c>
      <c r="I1598" s="293">
        <f t="shared" si="267"/>
        <v>2.5499594371165921</v>
      </c>
      <c r="J1598" s="293">
        <v>7.3948823676381163</v>
      </c>
      <c r="K1598" s="275">
        <f t="shared" si="263"/>
        <v>7.3948823676381163</v>
      </c>
      <c r="L1598" s="275">
        <f t="shared" si="264"/>
        <v>7.3948823676381163</v>
      </c>
      <c r="N1598" s="334">
        <v>7.1104638150366499</v>
      </c>
      <c r="O1598" s="332">
        <f t="shared" si="259"/>
        <v>7.3948823676381163</v>
      </c>
      <c r="P1598" s="360"/>
      <c r="Q1598" s="360"/>
    </row>
    <row r="1599" spans="2:18" s="8" customFormat="1" ht="16.2" customHeight="1">
      <c r="B1599" s="289" t="s">
        <v>2497</v>
      </c>
      <c r="C1599" s="307" t="s">
        <v>2518</v>
      </c>
      <c r="D1599" s="294" t="s">
        <v>80</v>
      </c>
      <c r="E1599" s="294" t="s">
        <v>83</v>
      </c>
      <c r="F1599" s="295">
        <v>10</v>
      </c>
      <c r="G1599" s="296" t="s">
        <v>7</v>
      </c>
      <c r="H1599" s="293">
        <v>2.9</v>
      </c>
      <c r="I1599" s="293">
        <f t="shared" si="267"/>
        <v>2.5528757850864063</v>
      </c>
      <c r="J1599" s="293">
        <v>7.4033397767505775</v>
      </c>
      <c r="K1599" s="275">
        <f t="shared" si="263"/>
        <v>7.4033397767505775</v>
      </c>
      <c r="L1599" s="275">
        <f t="shared" si="264"/>
        <v>7.4033397767505775</v>
      </c>
      <c r="N1599" s="334">
        <v>7.1185959391832476</v>
      </c>
      <c r="O1599" s="332">
        <f t="shared" si="259"/>
        <v>7.4033397767505775</v>
      </c>
      <c r="P1599" s="360"/>
      <c r="Q1599" s="360"/>
    </row>
    <row r="1600" spans="2:18" s="8" customFormat="1" ht="16.2" customHeight="1">
      <c r="B1600" s="289" t="s">
        <v>2498</v>
      </c>
      <c r="C1600" s="307" t="s">
        <v>2747</v>
      </c>
      <c r="D1600" s="294" t="s">
        <v>1</v>
      </c>
      <c r="E1600" s="294" t="s">
        <v>361</v>
      </c>
      <c r="F1600" s="295">
        <v>10</v>
      </c>
      <c r="G1600" s="296" t="s">
        <v>7</v>
      </c>
      <c r="H1600" s="293">
        <v>2.9</v>
      </c>
      <c r="I1600" s="293">
        <f t="shared" si="267"/>
        <v>2.8866488343663472</v>
      </c>
      <c r="J1600" s="293">
        <v>8.3712816196624065</v>
      </c>
      <c r="K1600" s="275">
        <f t="shared" si="263"/>
        <v>8.3712816196624065</v>
      </c>
      <c r="L1600" s="275">
        <f t="shared" si="264"/>
        <v>8.3712816196624065</v>
      </c>
      <c r="N1600" s="334">
        <v>8.0493092496753906</v>
      </c>
      <c r="O1600" s="332">
        <f t="shared" si="259"/>
        <v>8.3712816196624065</v>
      </c>
      <c r="P1600" s="360"/>
      <c r="Q1600" s="360"/>
    </row>
    <row r="1601" spans="2:18" s="8" customFormat="1" ht="16.2" customHeight="1">
      <c r="B1601" s="289" t="s">
        <v>2499</v>
      </c>
      <c r="C1601" s="307" t="s">
        <v>2518</v>
      </c>
      <c r="D1601" s="294" t="s">
        <v>91</v>
      </c>
      <c r="E1601" s="294" t="s">
        <v>2574</v>
      </c>
      <c r="F1601" s="295">
        <v>10</v>
      </c>
      <c r="G1601" s="296" t="s">
        <v>7</v>
      </c>
      <c r="H1601" s="293">
        <v>2.9</v>
      </c>
      <c r="I1601" s="293">
        <f t="shared" si="267"/>
        <v>2.8573960787099484</v>
      </c>
      <c r="J1601" s="293">
        <v>8.2864486282588494</v>
      </c>
      <c r="K1601" s="275">
        <f t="shared" si="263"/>
        <v>8.2864486282588494</v>
      </c>
      <c r="L1601" s="275">
        <f t="shared" si="264"/>
        <v>8.2864486282588494</v>
      </c>
      <c r="N1601" s="334">
        <v>7.9677390656335083</v>
      </c>
      <c r="O1601" s="332">
        <f t="shared" ref="O1601:O1664" si="270">N1601*1.04</f>
        <v>8.2864486282588494</v>
      </c>
      <c r="P1601" s="360"/>
      <c r="Q1601" s="360"/>
    </row>
    <row r="1602" spans="2:18" s="8" customFormat="1" ht="16.2" customHeight="1">
      <c r="B1602" s="289" t="s">
        <v>2500</v>
      </c>
      <c r="C1602" s="307" t="s">
        <v>2518</v>
      </c>
      <c r="D1602" s="294" t="s">
        <v>91</v>
      </c>
      <c r="E1602" s="294" t="s">
        <v>2503</v>
      </c>
      <c r="F1602" s="295">
        <v>10</v>
      </c>
      <c r="G1602" s="296" t="s">
        <v>7</v>
      </c>
      <c r="H1602" s="293">
        <v>2.9</v>
      </c>
      <c r="I1602" s="293">
        <f t="shared" si="267"/>
        <v>2.5528757850864063</v>
      </c>
      <c r="J1602" s="293">
        <v>7.4033397767505775</v>
      </c>
      <c r="K1602" s="275">
        <f t="shared" si="263"/>
        <v>7.4033397767505775</v>
      </c>
      <c r="L1602" s="275">
        <f t="shared" si="264"/>
        <v>7.4033397767505775</v>
      </c>
      <c r="N1602" s="334">
        <v>7.1185959391832476</v>
      </c>
      <c r="O1602" s="332">
        <f t="shared" si="270"/>
        <v>7.4033397767505775</v>
      </c>
      <c r="P1602" s="360"/>
      <c r="Q1602" s="360"/>
    </row>
    <row r="1603" spans="2:18" s="8" customFormat="1" ht="16.2" customHeight="1">
      <c r="B1603" s="295" t="s">
        <v>2501</v>
      </c>
      <c r="C1603" s="307" t="s">
        <v>2518</v>
      </c>
      <c r="D1603" s="294" t="s">
        <v>1</v>
      </c>
      <c r="E1603" s="294" t="s">
        <v>2506</v>
      </c>
      <c r="F1603" s="295">
        <v>10</v>
      </c>
      <c r="G1603" s="296" t="s">
        <v>7</v>
      </c>
      <c r="H1603" s="293">
        <v>2.9</v>
      </c>
      <c r="I1603" s="293">
        <f t="shared" si="267"/>
        <v>2.5298425878554256</v>
      </c>
      <c r="J1603" s="293">
        <v>7.3365435047807344</v>
      </c>
      <c r="K1603" s="275">
        <f t="shared" si="263"/>
        <v>7.3365435047807344</v>
      </c>
      <c r="L1603" s="275">
        <f t="shared" si="264"/>
        <v>7.3365435047807344</v>
      </c>
      <c r="N1603" s="334">
        <v>7.0543687545968599</v>
      </c>
      <c r="O1603" s="332">
        <f t="shared" si="270"/>
        <v>7.3365435047807344</v>
      </c>
      <c r="P1603" s="360"/>
      <c r="Q1603" s="360"/>
    </row>
    <row r="1604" spans="2:18" s="8" customFormat="1" ht="16.2" customHeight="1">
      <c r="B1604" s="295" t="s">
        <v>2502</v>
      </c>
      <c r="C1604" s="307" t="s">
        <v>2518</v>
      </c>
      <c r="D1604" s="294" t="s">
        <v>80</v>
      </c>
      <c r="E1604" s="294" t="s">
        <v>287</v>
      </c>
      <c r="F1604" s="295">
        <v>10</v>
      </c>
      <c r="G1604" s="296" t="s">
        <v>7</v>
      </c>
      <c r="H1604" s="293">
        <v>2.9</v>
      </c>
      <c r="I1604" s="293">
        <f t="shared" si="267"/>
        <v>4.4307695991427956</v>
      </c>
      <c r="J1604" s="293">
        <v>12.849231837514106</v>
      </c>
      <c r="K1604" s="275">
        <f t="shared" si="263"/>
        <v>12.849231837514106</v>
      </c>
      <c r="L1604" s="275">
        <f t="shared" si="264"/>
        <v>12.849231837514106</v>
      </c>
      <c r="N1604" s="334">
        <v>7.0941995667434554</v>
      </c>
      <c r="O1604" s="332">
        <f t="shared" si="270"/>
        <v>7.377967549413194</v>
      </c>
      <c r="P1604" s="360"/>
      <c r="Q1604" s="360"/>
      <c r="R1604" s="353"/>
    </row>
    <row r="1605" spans="2:18" s="8" customFormat="1" ht="16.2" customHeight="1">
      <c r="B1605" s="295" t="s">
        <v>2544</v>
      </c>
      <c r="C1605" s="307" t="s">
        <v>2518</v>
      </c>
      <c r="D1605" s="294" t="s">
        <v>327</v>
      </c>
      <c r="E1605" s="294" t="s">
        <v>2540</v>
      </c>
      <c r="F1605" s="295">
        <v>10</v>
      </c>
      <c r="G1605" s="296" t="s">
        <v>7</v>
      </c>
      <c r="H1605" s="293">
        <v>2.9</v>
      </c>
      <c r="I1605" s="293">
        <f t="shared" si="267"/>
        <v>4.0007532761408209</v>
      </c>
      <c r="J1605" s="293">
        <v>11.602184500808379</v>
      </c>
      <c r="K1605" s="275">
        <f t="shared" si="263"/>
        <v>11.602184500808379</v>
      </c>
      <c r="L1605" s="275">
        <f t="shared" si="264"/>
        <v>11.602184500808379</v>
      </c>
      <c r="N1605" s="334">
        <v>11.155946635392672</v>
      </c>
      <c r="O1605" s="332">
        <f t="shared" si="270"/>
        <v>11.602184500808379</v>
      </c>
      <c r="P1605" s="360"/>
      <c r="Q1605" s="360"/>
    </row>
    <row r="1606" spans="2:18" s="8" customFormat="1" ht="16.2" customHeight="1">
      <c r="B1606" s="295" t="s">
        <v>2692</v>
      </c>
      <c r="C1606" s="307" t="s">
        <v>2518</v>
      </c>
      <c r="D1606" s="294" t="s">
        <v>17</v>
      </c>
      <c r="E1606" s="294" t="s">
        <v>2767</v>
      </c>
      <c r="F1606" s="295">
        <v>10</v>
      </c>
      <c r="G1606" s="296" t="s">
        <v>7</v>
      </c>
      <c r="H1606" s="293">
        <v>2.9</v>
      </c>
      <c r="I1606" s="293" t="e">
        <f t="shared" si="267"/>
        <v>#N/A</v>
      </c>
      <c r="J1606" s="293" t="e">
        <v>#N/A</v>
      </c>
      <c r="K1606" s="275" t="e">
        <f t="shared" si="263"/>
        <v>#N/A</v>
      </c>
      <c r="L1606" s="275" t="e">
        <f t="shared" si="264"/>
        <v>#N/A</v>
      </c>
      <c r="N1606" s="334" t="e">
        <v>#N/A</v>
      </c>
      <c r="O1606" s="332" t="e">
        <f t="shared" si="270"/>
        <v>#N/A</v>
      </c>
      <c r="P1606" s="360"/>
      <c r="Q1606" s="360"/>
    </row>
    <row r="1607" spans="2:18" s="8" customFormat="1" ht="16.2" customHeight="1">
      <c r="B1607" s="295">
        <v>913111000</v>
      </c>
      <c r="C1607" s="307" t="s">
        <v>2521</v>
      </c>
      <c r="D1607" s="294" t="s">
        <v>4</v>
      </c>
      <c r="E1607" s="294" t="s">
        <v>4</v>
      </c>
      <c r="F1607" s="295">
        <v>10</v>
      </c>
      <c r="G1607" s="296" t="s">
        <v>7</v>
      </c>
      <c r="H1607" s="293">
        <v>2.9</v>
      </c>
      <c r="I1607" s="293">
        <f t="shared" si="267"/>
        <v>1.5560682037631355</v>
      </c>
      <c r="J1607" s="293">
        <v>4.5125977909130928</v>
      </c>
      <c r="K1607" s="275">
        <f t="shared" si="263"/>
        <v>4.5125977909130928</v>
      </c>
      <c r="L1607" s="275">
        <f t="shared" si="264"/>
        <v>4.5125977909130928</v>
      </c>
      <c r="N1607" s="334">
        <v>4.3390363374164354</v>
      </c>
      <c r="O1607" s="332">
        <f t="shared" si="270"/>
        <v>4.5125977909130928</v>
      </c>
      <c r="P1607" s="360"/>
      <c r="Q1607" s="360"/>
    </row>
    <row r="1608" spans="2:18" s="8" customFormat="1" ht="16.2" customHeight="1">
      <c r="B1608" s="295">
        <v>913112000</v>
      </c>
      <c r="C1608" s="307" t="s">
        <v>2521</v>
      </c>
      <c r="D1608" s="294" t="s">
        <v>1</v>
      </c>
      <c r="E1608" s="294" t="s">
        <v>1</v>
      </c>
      <c r="F1608" s="295">
        <v>10</v>
      </c>
      <c r="G1608" s="296" t="s">
        <v>7</v>
      </c>
      <c r="H1608" s="293">
        <v>2.9</v>
      </c>
      <c r="I1608" s="293">
        <f t="shared" si="267"/>
        <v>1.5966125488330949</v>
      </c>
      <c r="J1608" s="293">
        <v>4.6301763916159748</v>
      </c>
      <c r="K1608" s="275">
        <f t="shared" si="263"/>
        <v>4.6301763916159748</v>
      </c>
      <c r="L1608" s="275">
        <f t="shared" si="264"/>
        <v>4.6301763916159748</v>
      </c>
      <c r="N1608" s="334">
        <v>4.4520926842461295</v>
      </c>
      <c r="O1608" s="332">
        <f t="shared" si="270"/>
        <v>4.6301763916159748</v>
      </c>
      <c r="P1608" s="360"/>
      <c r="Q1608" s="360"/>
    </row>
    <row r="1609" spans="2:18" s="8" customFormat="1" ht="16.2" customHeight="1">
      <c r="B1609" s="295">
        <v>913114010</v>
      </c>
      <c r="C1609" s="307" t="s">
        <v>2521</v>
      </c>
      <c r="D1609" s="294" t="s">
        <v>80</v>
      </c>
      <c r="E1609" s="294" t="s">
        <v>2</v>
      </c>
      <c r="F1609" s="295">
        <v>10</v>
      </c>
      <c r="G1609" s="296" t="s">
        <v>7</v>
      </c>
      <c r="H1609" s="293">
        <v>2.9</v>
      </c>
      <c r="I1609" s="293">
        <f t="shared" si="267"/>
        <v>1.7699693240345511</v>
      </c>
      <c r="J1609" s="293">
        <v>5.1329110397001978</v>
      </c>
      <c r="K1609" s="275">
        <f t="shared" si="263"/>
        <v>5.1329110397001978</v>
      </c>
      <c r="L1609" s="275">
        <f t="shared" si="264"/>
        <v>5.1329110397001978</v>
      </c>
      <c r="N1609" s="334">
        <v>4.9354913843271131</v>
      </c>
      <c r="O1609" s="332">
        <f t="shared" si="270"/>
        <v>5.1329110397001978</v>
      </c>
      <c r="P1609" s="360"/>
      <c r="Q1609" s="360"/>
    </row>
    <row r="1610" spans="2:18" s="8" customFormat="1" ht="16.2" customHeight="1">
      <c r="B1610" s="289">
        <v>913115280</v>
      </c>
      <c r="C1610" s="307" t="s">
        <v>2521</v>
      </c>
      <c r="D1610" s="294" t="s">
        <v>327</v>
      </c>
      <c r="E1610" s="294" t="s">
        <v>244</v>
      </c>
      <c r="F1610" s="295">
        <v>10</v>
      </c>
      <c r="G1610" s="296" t="s">
        <v>7</v>
      </c>
      <c r="H1610" s="293">
        <v>2.9</v>
      </c>
      <c r="I1610" s="293">
        <f t="shared" si="267"/>
        <v>2.358406731792384</v>
      </c>
      <c r="J1610" s="293">
        <v>6.8393795221979135</v>
      </c>
      <c r="K1610" s="275">
        <f t="shared" si="263"/>
        <v>6.8393795221979135</v>
      </c>
      <c r="L1610" s="275">
        <f t="shared" si="264"/>
        <v>6.8393795221979135</v>
      </c>
      <c r="N1610" s="334">
        <v>6.5763264636518395</v>
      </c>
      <c r="O1610" s="332">
        <f t="shared" si="270"/>
        <v>6.8393795221979135</v>
      </c>
      <c r="P1610" s="360"/>
      <c r="Q1610" s="360"/>
    </row>
    <row r="1611" spans="2:18" s="8" customFormat="1" ht="16.2" customHeight="1">
      <c r="B1611" s="345">
        <v>913115070</v>
      </c>
      <c r="C1611" s="344" t="s">
        <v>2521</v>
      </c>
      <c r="D1611" s="343" t="s">
        <v>327</v>
      </c>
      <c r="E1611" s="342" t="s">
        <v>2539</v>
      </c>
      <c r="F1611" s="341">
        <v>10</v>
      </c>
      <c r="G1611" s="340" t="s">
        <v>7</v>
      </c>
      <c r="H1611" s="339">
        <v>5.8</v>
      </c>
      <c r="I1611" s="293">
        <f t="shared" si="267"/>
        <v>1.094969007120431</v>
      </c>
      <c r="J1611" s="355">
        <v>6.3508202412984991</v>
      </c>
      <c r="K1611" s="275">
        <f t="shared" ref="K1611" si="271">J1611</f>
        <v>6.3508202412984991</v>
      </c>
      <c r="L1611" s="275">
        <f t="shared" ref="L1611" si="272">+J1611-K1611*$B$2</f>
        <v>6.3508202412984991</v>
      </c>
      <c r="N1611" s="334"/>
      <c r="O1611" s="332"/>
      <c r="P1611" s="360"/>
      <c r="Q1611" s="360"/>
    </row>
    <row r="1612" spans="2:18" s="8" customFormat="1" ht="16.2" customHeight="1">
      <c r="B1612" s="289">
        <v>913113090</v>
      </c>
      <c r="C1612" s="307" t="s">
        <v>2521</v>
      </c>
      <c r="D1612" s="294" t="s">
        <v>17</v>
      </c>
      <c r="E1612" s="294" t="s">
        <v>10</v>
      </c>
      <c r="F1612" s="295">
        <v>10</v>
      </c>
      <c r="G1612" s="296" t="s">
        <v>7</v>
      </c>
      <c r="H1612" s="293">
        <v>2.9</v>
      </c>
      <c r="I1612" s="293">
        <f t="shared" si="267"/>
        <v>2.0595978987341557</v>
      </c>
      <c r="J1612" s="293">
        <v>5.9728339063290514</v>
      </c>
      <c r="K1612" s="275">
        <f t="shared" si="263"/>
        <v>5.9728339063290514</v>
      </c>
      <c r="L1612" s="275">
        <f t="shared" si="264"/>
        <v>5.9728339063290514</v>
      </c>
      <c r="N1612" s="334">
        <v>5.7431095253163953</v>
      </c>
      <c r="O1612" s="332">
        <f t="shared" si="270"/>
        <v>5.9728339063290514</v>
      </c>
      <c r="P1612" s="360"/>
      <c r="Q1612" s="360"/>
    </row>
    <row r="1613" spans="2:18" s="8" customFormat="1" ht="16.2" customHeight="1">
      <c r="B1613" s="289">
        <v>913114100</v>
      </c>
      <c r="C1613" s="307" t="s">
        <v>2521</v>
      </c>
      <c r="D1613" s="294" t="s">
        <v>80</v>
      </c>
      <c r="E1613" s="294" t="s">
        <v>14</v>
      </c>
      <c r="F1613" s="295">
        <v>10</v>
      </c>
      <c r="G1613" s="296" t="s">
        <v>7</v>
      </c>
      <c r="H1613" s="293">
        <v>2.9</v>
      </c>
      <c r="I1613" s="293">
        <f t="shared" si="267"/>
        <v>1.7699693240345511</v>
      </c>
      <c r="J1613" s="293">
        <v>5.1329110397001978</v>
      </c>
      <c r="K1613" s="275">
        <f t="shared" si="263"/>
        <v>5.1329110397001978</v>
      </c>
      <c r="L1613" s="275">
        <f t="shared" si="264"/>
        <v>5.1329110397001978</v>
      </c>
      <c r="N1613" s="334">
        <v>4.9354913843271131</v>
      </c>
      <c r="O1613" s="332">
        <f t="shared" si="270"/>
        <v>5.1329110397001978</v>
      </c>
      <c r="P1613" s="360"/>
      <c r="Q1613" s="360"/>
    </row>
    <row r="1614" spans="2:18" s="8" customFormat="1" ht="16.2" customHeight="1">
      <c r="B1614" s="289">
        <v>913113110</v>
      </c>
      <c r="C1614" s="307" t="s">
        <v>2521</v>
      </c>
      <c r="D1614" s="294" t="s">
        <v>17</v>
      </c>
      <c r="E1614" s="294" t="s">
        <v>13</v>
      </c>
      <c r="F1614" s="295">
        <v>10</v>
      </c>
      <c r="G1614" s="296" t="s">
        <v>7</v>
      </c>
      <c r="H1614" s="293">
        <v>2.9</v>
      </c>
      <c r="I1614" s="293">
        <f t="shared" si="267"/>
        <v>1.6344458144806451</v>
      </c>
      <c r="J1614" s="293">
        <v>4.7398928619938703</v>
      </c>
      <c r="K1614" s="275">
        <f t="shared" si="263"/>
        <v>4.7398928619938703</v>
      </c>
      <c r="L1614" s="275">
        <f t="shared" si="264"/>
        <v>4.7398928619938703</v>
      </c>
      <c r="N1614" s="334">
        <v>4.5575892903787212</v>
      </c>
      <c r="O1614" s="332">
        <f t="shared" si="270"/>
        <v>4.7398928619938703</v>
      </c>
      <c r="P1614" s="360"/>
      <c r="Q1614" s="360"/>
    </row>
    <row r="1615" spans="2:18" s="8" customFormat="1" ht="16.2" customHeight="1">
      <c r="B1615" s="289">
        <v>913112140</v>
      </c>
      <c r="C1615" s="307" t="s">
        <v>2521</v>
      </c>
      <c r="D1615" s="294" t="s">
        <v>1</v>
      </c>
      <c r="E1615" s="294" t="s">
        <v>0</v>
      </c>
      <c r="F1615" s="295">
        <v>10</v>
      </c>
      <c r="G1615" s="296" t="s">
        <v>7</v>
      </c>
      <c r="H1615" s="293">
        <v>2.9</v>
      </c>
      <c r="I1615" s="293">
        <f t="shared" si="267"/>
        <v>2.0596588218672438</v>
      </c>
      <c r="J1615" s="293">
        <v>5.9730105834150065</v>
      </c>
      <c r="K1615" s="275">
        <f t="shared" si="263"/>
        <v>5.9730105834150065</v>
      </c>
      <c r="L1615" s="275">
        <f t="shared" si="264"/>
        <v>5.9730105834150065</v>
      </c>
      <c r="N1615" s="334">
        <v>5.7432794071298137</v>
      </c>
      <c r="O1615" s="332">
        <f t="shared" si="270"/>
        <v>5.9730105834150065</v>
      </c>
      <c r="P1615" s="360"/>
      <c r="Q1615" s="360"/>
    </row>
    <row r="1616" spans="2:18" s="8" customFormat="1" ht="16.2" customHeight="1">
      <c r="B1616" s="289">
        <v>913114270</v>
      </c>
      <c r="C1616" s="307" t="s">
        <v>2521</v>
      </c>
      <c r="D1616" s="294" t="s">
        <v>80</v>
      </c>
      <c r="E1616" s="294" t="s">
        <v>83</v>
      </c>
      <c r="F1616" s="295">
        <v>10</v>
      </c>
      <c r="G1616" s="296" t="s">
        <v>7</v>
      </c>
      <c r="H1616" s="293">
        <v>2.9</v>
      </c>
      <c r="I1616" s="293">
        <f t="shared" si="267"/>
        <v>2.0595978987341557</v>
      </c>
      <c r="J1616" s="293">
        <v>5.9728339063290514</v>
      </c>
      <c r="K1616" s="275">
        <f t="shared" si="263"/>
        <v>5.9728339063290514</v>
      </c>
      <c r="L1616" s="275">
        <f t="shared" si="264"/>
        <v>5.9728339063290514</v>
      </c>
      <c r="N1616" s="334">
        <v>5.7431095253163953</v>
      </c>
      <c r="O1616" s="332">
        <f t="shared" si="270"/>
        <v>5.9728339063290514</v>
      </c>
      <c r="P1616" s="360"/>
      <c r="Q1616" s="360"/>
    </row>
    <row r="1617" spans="2:18" s="8" customFormat="1" ht="16.2" customHeight="1">
      <c r="B1617" s="289">
        <v>913111370</v>
      </c>
      <c r="C1617" s="307" t="s">
        <v>2748</v>
      </c>
      <c r="D1617" s="294" t="s">
        <v>1</v>
      </c>
      <c r="E1617" s="294" t="s">
        <v>361</v>
      </c>
      <c r="F1617" s="295">
        <v>10</v>
      </c>
      <c r="G1617" s="296" t="s">
        <v>7</v>
      </c>
      <c r="H1617" s="293">
        <v>2.9</v>
      </c>
      <c r="I1617" s="293">
        <f t="shared" si="267"/>
        <v>2.4833792124931904</v>
      </c>
      <c r="J1617" s="293">
        <v>7.2017997162302514</v>
      </c>
      <c r="K1617" s="275">
        <f t="shared" si="263"/>
        <v>7.2017997162302514</v>
      </c>
      <c r="L1617" s="275">
        <f t="shared" si="264"/>
        <v>7.2017997162302514</v>
      </c>
      <c r="N1617" s="334">
        <v>6.9248074194521649</v>
      </c>
      <c r="O1617" s="332">
        <f t="shared" si="270"/>
        <v>7.2017997162302514</v>
      </c>
      <c r="P1617" s="360"/>
      <c r="Q1617" s="360"/>
    </row>
    <row r="1618" spans="2:18" s="8" customFormat="1" ht="16.2" customHeight="1">
      <c r="B1618" s="295">
        <v>913114360</v>
      </c>
      <c r="C1618" s="307" t="s">
        <v>2521</v>
      </c>
      <c r="D1618" s="294" t="s">
        <v>91</v>
      </c>
      <c r="E1618" s="294" t="s">
        <v>2574</v>
      </c>
      <c r="F1618" s="295">
        <v>10</v>
      </c>
      <c r="G1618" s="296" t="s">
        <v>7</v>
      </c>
      <c r="H1618" s="293">
        <v>2.9</v>
      </c>
      <c r="I1618" s="293">
        <f t="shared" si="267"/>
        <v>2.4833792124931904</v>
      </c>
      <c r="J1618" s="293">
        <v>7.2017997162302514</v>
      </c>
      <c r="K1618" s="275">
        <f t="shared" si="263"/>
        <v>7.2017997162302514</v>
      </c>
      <c r="L1618" s="275">
        <f t="shared" si="264"/>
        <v>7.2017997162302514</v>
      </c>
      <c r="N1618" s="334">
        <v>6.9248074194521649</v>
      </c>
      <c r="O1618" s="332">
        <f t="shared" si="270"/>
        <v>7.2017997162302514</v>
      </c>
      <c r="P1618" s="360"/>
      <c r="Q1618" s="360"/>
    </row>
    <row r="1619" spans="2:18" s="8" customFormat="1" ht="16.2" customHeight="1">
      <c r="B1619" s="295">
        <v>913114390</v>
      </c>
      <c r="C1619" s="307" t="s">
        <v>2521</v>
      </c>
      <c r="D1619" s="294" t="s">
        <v>91</v>
      </c>
      <c r="E1619" s="294" t="s">
        <v>2503</v>
      </c>
      <c r="F1619" s="295">
        <v>10</v>
      </c>
      <c r="G1619" s="296" t="s">
        <v>7</v>
      </c>
      <c r="H1619" s="293">
        <v>2.9</v>
      </c>
      <c r="I1619" s="293">
        <f t="shared" ref="I1619:I1651" si="273">J1619/H1619</f>
        <v>2.0595978987341557</v>
      </c>
      <c r="J1619" s="293">
        <v>5.9728339063290514</v>
      </c>
      <c r="K1619" s="275">
        <f t="shared" si="263"/>
        <v>5.9728339063290514</v>
      </c>
      <c r="L1619" s="275">
        <f t="shared" si="264"/>
        <v>5.9728339063290514</v>
      </c>
      <c r="N1619" s="334">
        <v>5.7431095253163953</v>
      </c>
      <c r="O1619" s="332">
        <f t="shared" si="270"/>
        <v>5.9728339063290514</v>
      </c>
      <c r="P1619" s="360"/>
      <c r="Q1619" s="360"/>
    </row>
    <row r="1620" spans="2:18" s="8" customFormat="1" ht="16.2" customHeight="1">
      <c r="B1620" s="295">
        <v>913112240</v>
      </c>
      <c r="C1620" s="307" t="s">
        <v>2521</v>
      </c>
      <c r="D1620" s="294" t="s">
        <v>1</v>
      </c>
      <c r="E1620" s="294" t="s">
        <v>2506</v>
      </c>
      <c r="F1620" s="295">
        <v>10</v>
      </c>
      <c r="G1620" s="296" t="s">
        <v>7</v>
      </c>
      <c r="H1620" s="293">
        <v>2.9</v>
      </c>
      <c r="I1620" s="293">
        <f t="shared" si="273"/>
        <v>2.2415752972675418</v>
      </c>
      <c r="J1620" s="293">
        <v>6.500568362075871</v>
      </c>
      <c r="K1620" s="275">
        <f t="shared" si="263"/>
        <v>6.500568362075871</v>
      </c>
      <c r="L1620" s="275">
        <f t="shared" si="264"/>
        <v>6.500568362075871</v>
      </c>
      <c r="N1620" s="334">
        <v>6.2505465019960296</v>
      </c>
      <c r="O1620" s="332">
        <f t="shared" si="270"/>
        <v>6.500568362075871</v>
      </c>
      <c r="P1620" s="360"/>
      <c r="Q1620" s="360"/>
    </row>
    <row r="1621" spans="2:18" s="8" customFormat="1" ht="16.2" customHeight="1">
      <c r="B1621" s="295">
        <v>913114180</v>
      </c>
      <c r="C1621" s="307" t="s">
        <v>2521</v>
      </c>
      <c r="D1621" s="294" t="s">
        <v>80</v>
      </c>
      <c r="E1621" s="294" t="s">
        <v>287</v>
      </c>
      <c r="F1621" s="295">
        <v>10</v>
      </c>
      <c r="G1621" s="296" t="s">
        <v>7</v>
      </c>
      <c r="H1621" s="293">
        <v>2.9</v>
      </c>
      <c r="I1621" s="293">
        <f t="shared" si="273"/>
        <v>2.2153847995713978</v>
      </c>
      <c r="J1621" s="293">
        <v>6.4246159187570528</v>
      </c>
      <c r="K1621" s="275">
        <f t="shared" si="263"/>
        <v>6.4246159187570528</v>
      </c>
      <c r="L1621" s="275">
        <f t="shared" si="264"/>
        <v>6.4246159187570528</v>
      </c>
      <c r="N1621" s="334">
        <v>5.7091331626327895</v>
      </c>
      <c r="O1621" s="332">
        <f t="shared" si="270"/>
        <v>5.9374984891381013</v>
      </c>
      <c r="P1621" s="360"/>
      <c r="Q1621" s="360"/>
      <c r="R1621" s="353"/>
    </row>
    <row r="1622" spans="2:18" s="8" customFormat="1" ht="16.2" customHeight="1">
      <c r="B1622" s="295">
        <v>913115410</v>
      </c>
      <c r="C1622" s="307" t="s">
        <v>2521</v>
      </c>
      <c r="D1622" s="294" t="s">
        <v>327</v>
      </c>
      <c r="E1622" s="294" t="s">
        <v>2540</v>
      </c>
      <c r="F1622" s="295">
        <v>10</v>
      </c>
      <c r="G1622" s="296" t="s">
        <v>7</v>
      </c>
      <c r="H1622" s="293">
        <v>2.9</v>
      </c>
      <c r="I1622" s="293">
        <f t="shared" si="273"/>
        <v>4.0007532761408209</v>
      </c>
      <c r="J1622" s="293">
        <v>11.602184500808379</v>
      </c>
      <c r="K1622" s="275">
        <f t="shared" si="263"/>
        <v>11.602184500808379</v>
      </c>
      <c r="L1622" s="275">
        <f t="shared" si="264"/>
        <v>11.602184500808379</v>
      </c>
      <c r="N1622" s="334">
        <v>11.155946635392672</v>
      </c>
      <c r="O1622" s="332">
        <f t="shared" si="270"/>
        <v>11.602184500808379</v>
      </c>
      <c r="P1622" s="360"/>
      <c r="Q1622" s="360"/>
    </row>
    <row r="1623" spans="2:18" s="8" customFormat="1" ht="16.2" customHeight="1">
      <c r="B1623" s="295">
        <v>913113520</v>
      </c>
      <c r="C1623" s="307" t="s">
        <v>2521</v>
      </c>
      <c r="D1623" s="294" t="s">
        <v>17</v>
      </c>
      <c r="E1623" s="294" t="s">
        <v>2767</v>
      </c>
      <c r="F1623" s="295">
        <v>10</v>
      </c>
      <c r="G1623" s="296" t="s">
        <v>7</v>
      </c>
      <c r="H1623" s="293">
        <v>2.9</v>
      </c>
      <c r="I1623" s="293">
        <f t="shared" si="273"/>
        <v>2.5865865909237975</v>
      </c>
      <c r="J1623" s="293">
        <v>7.5011011136790122</v>
      </c>
      <c r="K1623" s="275">
        <f t="shared" si="263"/>
        <v>7.5011011136790122</v>
      </c>
      <c r="L1623" s="275">
        <f t="shared" si="264"/>
        <v>7.5011011136790122</v>
      </c>
      <c r="N1623" s="334">
        <v>7.2125972246913577</v>
      </c>
      <c r="O1623" s="332">
        <f t="shared" si="270"/>
        <v>7.5011011136790122</v>
      </c>
      <c r="P1623" s="360"/>
      <c r="Q1623" s="360"/>
    </row>
    <row r="1624" spans="2:18" s="8" customFormat="1" ht="16.2" customHeight="1">
      <c r="B1624" s="297">
        <v>913115050</v>
      </c>
      <c r="C1624" s="308" t="s">
        <v>3010</v>
      </c>
      <c r="D1624" s="294" t="s">
        <v>327</v>
      </c>
      <c r="E1624" s="294" t="s">
        <v>2994</v>
      </c>
      <c r="F1624" s="295">
        <v>10</v>
      </c>
      <c r="G1624" s="296" t="s">
        <v>7</v>
      </c>
      <c r="H1624" s="293">
        <v>2.9</v>
      </c>
      <c r="I1624" s="293">
        <f t="shared" si="273"/>
        <v>2.289434482758621</v>
      </c>
      <c r="J1624" s="293">
        <v>6.6393600000000008</v>
      </c>
      <c r="K1624" s="275">
        <f t="shared" si="263"/>
        <v>6.6393600000000008</v>
      </c>
      <c r="L1624" s="275">
        <f t="shared" si="264"/>
        <v>6.6393600000000008</v>
      </c>
      <c r="N1624" s="334">
        <v>6.3840000000000003</v>
      </c>
      <c r="O1624" s="332">
        <f t="shared" si="270"/>
        <v>6.6393600000000008</v>
      </c>
      <c r="P1624" s="360"/>
      <c r="Q1624" s="360"/>
    </row>
    <row r="1625" spans="2:18" s="8" customFormat="1" ht="16.2" customHeight="1">
      <c r="B1625" s="289">
        <v>913101000</v>
      </c>
      <c r="C1625" s="307" t="s">
        <v>2522</v>
      </c>
      <c r="D1625" s="294" t="s">
        <v>4</v>
      </c>
      <c r="E1625" s="294" t="s">
        <v>4</v>
      </c>
      <c r="F1625" s="295">
        <v>10</v>
      </c>
      <c r="G1625" s="296" t="s">
        <v>7</v>
      </c>
      <c r="H1625" s="293">
        <v>2.9</v>
      </c>
      <c r="I1625" s="293">
        <f t="shared" si="273"/>
        <v>1.678736932235507</v>
      </c>
      <c r="J1625" s="293">
        <v>4.8683371034829701</v>
      </c>
      <c r="K1625" s="275">
        <f t="shared" si="263"/>
        <v>4.8683371034829701</v>
      </c>
      <c r="L1625" s="275">
        <f t="shared" si="264"/>
        <v>4.8683371034829701</v>
      </c>
      <c r="N1625" s="334">
        <v>4.6810933687336247</v>
      </c>
      <c r="O1625" s="332">
        <f t="shared" si="270"/>
        <v>4.8683371034829701</v>
      </c>
      <c r="P1625" s="360"/>
      <c r="Q1625" s="360"/>
    </row>
    <row r="1626" spans="2:18" s="8" customFormat="1" ht="16.2" customHeight="1">
      <c r="B1626" s="289">
        <v>913102000</v>
      </c>
      <c r="C1626" s="307" t="s">
        <v>2522</v>
      </c>
      <c r="D1626" s="294" t="s">
        <v>1</v>
      </c>
      <c r="E1626" s="294" t="s">
        <v>1</v>
      </c>
      <c r="F1626" s="295">
        <v>10</v>
      </c>
      <c r="G1626" s="296" t="s">
        <v>7</v>
      </c>
      <c r="H1626" s="293">
        <v>2.9</v>
      </c>
      <c r="I1626" s="293">
        <f t="shared" si="273"/>
        <v>1.7220228182944182</v>
      </c>
      <c r="J1626" s="293">
        <v>4.9938661730538128</v>
      </c>
      <c r="K1626" s="275">
        <f t="shared" ref="K1626:K1689" si="274">J1626</f>
        <v>4.9938661730538128</v>
      </c>
      <c r="L1626" s="275">
        <f t="shared" ref="L1626:L1689" si="275">+J1626-K1626*$B$2</f>
        <v>4.9938661730538128</v>
      </c>
      <c r="N1626" s="334">
        <v>4.8017943971671277</v>
      </c>
      <c r="O1626" s="332">
        <f t="shared" si="270"/>
        <v>4.9938661730538128</v>
      </c>
      <c r="P1626" s="360"/>
      <c r="Q1626" s="360"/>
    </row>
    <row r="1627" spans="2:18" s="8" customFormat="1" ht="16.2" customHeight="1">
      <c r="B1627" s="289">
        <v>913100010</v>
      </c>
      <c r="C1627" s="307" t="s">
        <v>2522</v>
      </c>
      <c r="D1627" s="294" t="s">
        <v>92</v>
      </c>
      <c r="E1627" s="294" t="s">
        <v>2</v>
      </c>
      <c r="F1627" s="295">
        <v>10</v>
      </c>
      <c r="G1627" s="296" t="s">
        <v>7</v>
      </c>
      <c r="H1627" s="293">
        <v>2.9</v>
      </c>
      <c r="I1627" s="293">
        <f t="shared" si="273"/>
        <v>2.6186590295147449</v>
      </c>
      <c r="J1627" s="293">
        <v>7.5941111855927597</v>
      </c>
      <c r="K1627" s="275">
        <f t="shared" si="274"/>
        <v>7.5941111855927597</v>
      </c>
      <c r="L1627" s="275">
        <f t="shared" si="275"/>
        <v>7.5941111855927597</v>
      </c>
      <c r="N1627" s="334">
        <v>7.3020299861468843</v>
      </c>
      <c r="O1627" s="332">
        <f t="shared" si="270"/>
        <v>7.5941111855927597</v>
      </c>
      <c r="P1627" s="360"/>
      <c r="Q1627" s="360"/>
    </row>
    <row r="1628" spans="2:18" s="8" customFormat="1" ht="16.2" customHeight="1">
      <c r="B1628" s="289">
        <v>913100280</v>
      </c>
      <c r="C1628" s="307" t="s">
        <v>2522</v>
      </c>
      <c r="D1628" s="294" t="s">
        <v>92</v>
      </c>
      <c r="E1628" s="294" t="s">
        <v>244</v>
      </c>
      <c r="F1628" s="295">
        <v>10</v>
      </c>
      <c r="G1628" s="296" t="s">
        <v>7</v>
      </c>
      <c r="H1628" s="293">
        <v>2.9</v>
      </c>
      <c r="I1628" s="293">
        <f t="shared" si="273"/>
        <v>3.663517568149806</v>
      </c>
      <c r="J1628" s="293">
        <v>10.624200947634437</v>
      </c>
      <c r="K1628" s="275">
        <f t="shared" si="274"/>
        <v>10.624200947634437</v>
      </c>
      <c r="L1628" s="275">
        <f t="shared" si="275"/>
        <v>10.624200947634437</v>
      </c>
      <c r="N1628" s="334">
        <v>10.215577834263881</v>
      </c>
      <c r="O1628" s="332">
        <f t="shared" si="270"/>
        <v>10.624200947634437</v>
      </c>
      <c r="P1628" s="360"/>
      <c r="Q1628" s="360"/>
    </row>
    <row r="1629" spans="2:18" s="8" customFormat="1" ht="16.2" customHeight="1">
      <c r="B1629" s="289">
        <v>913105283</v>
      </c>
      <c r="C1629" s="307" t="s">
        <v>2522</v>
      </c>
      <c r="D1629" s="294" t="s">
        <v>92</v>
      </c>
      <c r="E1629" s="294" t="s">
        <v>244</v>
      </c>
      <c r="F1629" s="295">
        <v>10</v>
      </c>
      <c r="G1629" s="296" t="s">
        <v>7</v>
      </c>
      <c r="H1629" s="293">
        <v>2.9</v>
      </c>
      <c r="I1629" s="293">
        <f t="shared" si="273"/>
        <v>3.657239424663552</v>
      </c>
      <c r="J1629" s="293">
        <v>10.6059943315243</v>
      </c>
      <c r="K1629" s="275">
        <f t="shared" si="274"/>
        <v>10.6059943315243</v>
      </c>
      <c r="L1629" s="275">
        <f t="shared" si="275"/>
        <v>10.6059943315243</v>
      </c>
      <c r="N1629" s="334">
        <v>10.198071472619519</v>
      </c>
      <c r="O1629" s="332">
        <f t="shared" si="270"/>
        <v>10.6059943315243</v>
      </c>
      <c r="P1629" s="360"/>
      <c r="Q1629" s="360"/>
    </row>
    <row r="1630" spans="2:18" s="8" customFormat="1" ht="16.2" customHeight="1">
      <c r="B1630" s="343">
        <v>913100070</v>
      </c>
      <c r="C1630" s="344" t="s">
        <v>2522</v>
      </c>
      <c r="D1630" s="343" t="s">
        <v>92</v>
      </c>
      <c r="E1630" s="342" t="s">
        <v>2539</v>
      </c>
      <c r="F1630" s="341">
        <v>10</v>
      </c>
      <c r="G1630" s="340" t="s">
        <v>7</v>
      </c>
      <c r="H1630" s="339">
        <v>5.8</v>
      </c>
      <c r="I1630" s="293">
        <f t="shared" si="273"/>
        <v>1.5726245027820265</v>
      </c>
      <c r="J1630" s="355">
        <v>9.121222116135753</v>
      </c>
      <c r="K1630" s="275">
        <f t="shared" ref="K1630" si="276">J1630</f>
        <v>9.121222116135753</v>
      </c>
      <c r="L1630" s="275">
        <f t="shared" ref="L1630" si="277">+J1630-K1630*$B$2</f>
        <v>9.121222116135753</v>
      </c>
      <c r="N1630" s="334"/>
      <c r="O1630" s="332"/>
      <c r="P1630" s="360"/>
      <c r="Q1630" s="360"/>
    </row>
    <row r="1631" spans="2:18" s="8" customFormat="1" ht="16.2" customHeight="1">
      <c r="B1631" s="289">
        <v>913100090</v>
      </c>
      <c r="C1631" s="307" t="s">
        <v>2522</v>
      </c>
      <c r="D1631" s="294" t="s">
        <v>92</v>
      </c>
      <c r="E1631" s="294" t="s">
        <v>10</v>
      </c>
      <c r="F1631" s="295">
        <v>10</v>
      </c>
      <c r="G1631" s="296" t="s">
        <v>7</v>
      </c>
      <c r="H1631" s="293">
        <v>2.9</v>
      </c>
      <c r="I1631" s="293">
        <f t="shared" si="273"/>
        <v>3.0370181844289617</v>
      </c>
      <c r="J1631" s="293">
        <v>8.8073527348439882</v>
      </c>
      <c r="K1631" s="275">
        <f t="shared" si="274"/>
        <v>8.8073527348439882</v>
      </c>
      <c r="L1631" s="275">
        <f t="shared" si="275"/>
        <v>8.8073527348439882</v>
      </c>
      <c r="N1631" s="334">
        <v>8.4686083988884491</v>
      </c>
      <c r="O1631" s="332">
        <f t="shared" si="270"/>
        <v>8.8073527348439882</v>
      </c>
      <c r="P1631" s="360"/>
      <c r="Q1631" s="360"/>
    </row>
    <row r="1632" spans="2:18" s="8" customFormat="1" ht="16.2" customHeight="1">
      <c r="B1632" s="289">
        <v>913100100</v>
      </c>
      <c r="C1632" s="307" t="s">
        <v>2522</v>
      </c>
      <c r="D1632" s="294" t="s">
        <v>92</v>
      </c>
      <c r="E1632" s="294" t="s">
        <v>14</v>
      </c>
      <c r="F1632" s="295">
        <v>10</v>
      </c>
      <c r="G1632" s="296" t="s">
        <v>7</v>
      </c>
      <c r="H1632" s="293">
        <v>2.9</v>
      </c>
      <c r="I1632" s="293">
        <f t="shared" si="273"/>
        <v>2.6186590295147449</v>
      </c>
      <c r="J1632" s="293">
        <v>7.5941111855927597</v>
      </c>
      <c r="K1632" s="275">
        <f t="shared" si="274"/>
        <v>7.5941111855927597</v>
      </c>
      <c r="L1632" s="275">
        <f t="shared" si="275"/>
        <v>7.5941111855927597</v>
      </c>
      <c r="N1632" s="334">
        <v>7.3020299861468843</v>
      </c>
      <c r="O1632" s="332">
        <f t="shared" si="270"/>
        <v>7.5941111855927597</v>
      </c>
      <c r="P1632" s="360"/>
      <c r="Q1632" s="360"/>
    </row>
    <row r="1633" spans="2:18" s="8" customFormat="1" ht="16.2" customHeight="1">
      <c r="B1633" s="289">
        <v>913100110</v>
      </c>
      <c r="C1633" s="307" t="s">
        <v>2522</v>
      </c>
      <c r="D1633" s="294" t="s">
        <v>92</v>
      </c>
      <c r="E1633" s="294" t="s">
        <v>13</v>
      </c>
      <c r="F1633" s="295">
        <v>10</v>
      </c>
      <c r="G1633" s="296" t="s">
        <v>7</v>
      </c>
      <c r="H1633" s="293">
        <v>2.9</v>
      </c>
      <c r="I1633" s="293">
        <f t="shared" si="273"/>
        <v>2.6626759931707116</v>
      </c>
      <c r="J1633" s="293">
        <v>7.7217603801950636</v>
      </c>
      <c r="K1633" s="275">
        <f t="shared" si="274"/>
        <v>7.7217603801950636</v>
      </c>
      <c r="L1633" s="275">
        <f t="shared" si="275"/>
        <v>7.7217603801950636</v>
      </c>
      <c r="N1633" s="334">
        <v>7.4247695963414069</v>
      </c>
      <c r="O1633" s="332">
        <f t="shared" si="270"/>
        <v>7.7217603801950636</v>
      </c>
      <c r="P1633" s="360"/>
      <c r="Q1633" s="360"/>
    </row>
    <row r="1634" spans="2:18" s="8" customFormat="1" ht="16.2" customHeight="1">
      <c r="B1634" s="289">
        <v>913100140</v>
      </c>
      <c r="C1634" s="307" t="s">
        <v>2522</v>
      </c>
      <c r="D1634" s="294" t="s">
        <v>92</v>
      </c>
      <c r="E1634" s="294" t="s">
        <v>0</v>
      </c>
      <c r="F1634" s="295">
        <v>10</v>
      </c>
      <c r="G1634" s="296" t="s">
        <v>7</v>
      </c>
      <c r="H1634" s="293">
        <v>2.9</v>
      </c>
      <c r="I1634" s="293">
        <f t="shared" si="273"/>
        <v>3.0370181844289617</v>
      </c>
      <c r="J1634" s="293">
        <v>8.8073527348439882</v>
      </c>
      <c r="K1634" s="275">
        <f t="shared" si="274"/>
        <v>8.8073527348439882</v>
      </c>
      <c r="L1634" s="275">
        <f t="shared" si="275"/>
        <v>8.8073527348439882</v>
      </c>
      <c r="N1634" s="334">
        <v>8.4686083988884491</v>
      </c>
      <c r="O1634" s="332">
        <f t="shared" si="270"/>
        <v>8.8073527348439882</v>
      </c>
      <c r="P1634" s="360"/>
      <c r="Q1634" s="360"/>
    </row>
    <row r="1635" spans="2:18" s="8" customFormat="1" ht="16.2" customHeight="1">
      <c r="B1635" s="295">
        <v>913100270</v>
      </c>
      <c r="C1635" s="307" t="s">
        <v>2522</v>
      </c>
      <c r="D1635" s="294" t="s">
        <v>92</v>
      </c>
      <c r="E1635" s="294" t="s">
        <v>83</v>
      </c>
      <c r="F1635" s="295">
        <v>10</v>
      </c>
      <c r="G1635" s="296" t="s">
        <v>7</v>
      </c>
      <c r="H1635" s="293">
        <v>2.9</v>
      </c>
      <c r="I1635" s="293">
        <f t="shared" si="273"/>
        <v>3.0370181844289617</v>
      </c>
      <c r="J1635" s="293">
        <v>8.8073527348439882</v>
      </c>
      <c r="K1635" s="275">
        <f t="shared" si="274"/>
        <v>8.8073527348439882</v>
      </c>
      <c r="L1635" s="275">
        <f t="shared" si="275"/>
        <v>8.8073527348439882</v>
      </c>
      <c r="N1635" s="334">
        <v>8.4686083988884491</v>
      </c>
      <c r="O1635" s="332">
        <f t="shared" si="270"/>
        <v>8.8073527348439882</v>
      </c>
      <c r="P1635" s="360"/>
      <c r="Q1635" s="360"/>
    </row>
    <row r="1636" spans="2:18" s="8" customFormat="1" ht="16.2" customHeight="1">
      <c r="B1636" s="295">
        <v>913100370</v>
      </c>
      <c r="C1636" s="307" t="s">
        <v>2749</v>
      </c>
      <c r="D1636" s="294" t="s">
        <v>92</v>
      </c>
      <c r="E1636" s="294" t="s">
        <v>361</v>
      </c>
      <c r="F1636" s="295">
        <v>10</v>
      </c>
      <c r="G1636" s="296" t="s">
        <v>7</v>
      </c>
      <c r="H1636" s="293">
        <v>2.9</v>
      </c>
      <c r="I1636" s="293">
        <f t="shared" si="273"/>
        <v>3.6491738256956046</v>
      </c>
      <c r="J1636" s="293">
        <v>10.582604094517253</v>
      </c>
      <c r="K1636" s="275">
        <f t="shared" si="274"/>
        <v>10.582604094517253</v>
      </c>
      <c r="L1636" s="275">
        <f t="shared" si="275"/>
        <v>10.582604094517253</v>
      </c>
      <c r="N1636" s="334">
        <v>10.175580860112742</v>
      </c>
      <c r="O1636" s="332">
        <f t="shared" si="270"/>
        <v>10.582604094517253</v>
      </c>
      <c r="P1636" s="360"/>
      <c r="Q1636" s="360"/>
    </row>
    <row r="1637" spans="2:18" s="8" customFormat="1" ht="16.2" customHeight="1">
      <c r="B1637" s="295">
        <v>913100360</v>
      </c>
      <c r="C1637" s="307" t="s">
        <v>2522</v>
      </c>
      <c r="D1637" s="294" t="s">
        <v>92</v>
      </c>
      <c r="E1637" s="294" t="s">
        <v>2574</v>
      </c>
      <c r="F1637" s="295">
        <v>10</v>
      </c>
      <c r="G1637" s="296" t="s">
        <v>7</v>
      </c>
      <c r="H1637" s="293">
        <v>2.9</v>
      </c>
      <c r="I1637" s="293">
        <f t="shared" si="273"/>
        <v>3.6491738256956046</v>
      </c>
      <c r="J1637" s="293">
        <v>10.582604094517253</v>
      </c>
      <c r="K1637" s="275">
        <f t="shared" si="274"/>
        <v>10.582604094517253</v>
      </c>
      <c r="L1637" s="275">
        <f t="shared" si="275"/>
        <v>10.582604094517253</v>
      </c>
      <c r="N1637" s="334">
        <v>10.175580860112742</v>
      </c>
      <c r="O1637" s="332">
        <f t="shared" si="270"/>
        <v>10.582604094517253</v>
      </c>
      <c r="P1637" s="360"/>
      <c r="Q1637" s="360"/>
    </row>
    <row r="1638" spans="2:18" s="8" customFormat="1" ht="16.2" customHeight="1">
      <c r="B1638" s="295">
        <v>913100390</v>
      </c>
      <c r="C1638" s="307" t="s">
        <v>2522</v>
      </c>
      <c r="D1638" s="294" t="s">
        <v>92</v>
      </c>
      <c r="E1638" s="294" t="s">
        <v>2503</v>
      </c>
      <c r="F1638" s="295">
        <v>10</v>
      </c>
      <c r="G1638" s="296" t="s">
        <v>7</v>
      </c>
      <c r="H1638" s="293">
        <v>2.9</v>
      </c>
      <c r="I1638" s="293">
        <f t="shared" si="273"/>
        <v>3.0370181844289617</v>
      </c>
      <c r="J1638" s="293">
        <v>8.8073527348439882</v>
      </c>
      <c r="K1638" s="275">
        <f t="shared" si="274"/>
        <v>8.8073527348439882</v>
      </c>
      <c r="L1638" s="275">
        <f t="shared" si="275"/>
        <v>8.8073527348439882</v>
      </c>
      <c r="N1638" s="334">
        <v>8.4686083988884491</v>
      </c>
      <c r="O1638" s="332">
        <f t="shared" si="270"/>
        <v>8.8073527348439882</v>
      </c>
      <c r="P1638" s="360"/>
      <c r="Q1638" s="360"/>
    </row>
    <row r="1639" spans="2:18" s="8" customFormat="1" ht="16.2" customHeight="1">
      <c r="B1639" s="295">
        <v>913100240</v>
      </c>
      <c r="C1639" s="307" t="s">
        <v>2522</v>
      </c>
      <c r="D1639" s="294" t="s">
        <v>92</v>
      </c>
      <c r="E1639" s="294" t="s">
        <v>2506</v>
      </c>
      <c r="F1639" s="295">
        <v>10</v>
      </c>
      <c r="G1639" s="296" t="s">
        <v>7</v>
      </c>
      <c r="H1639" s="293">
        <v>2.9</v>
      </c>
      <c r="I1639" s="293">
        <f t="shared" si="273"/>
        <v>3.6491738256956046</v>
      </c>
      <c r="J1639" s="293">
        <v>10.582604094517253</v>
      </c>
      <c r="K1639" s="275">
        <f t="shared" si="274"/>
        <v>10.582604094517253</v>
      </c>
      <c r="L1639" s="275">
        <f t="shared" si="275"/>
        <v>10.582604094517253</v>
      </c>
      <c r="N1639" s="334">
        <v>10.175580860112742</v>
      </c>
      <c r="O1639" s="332">
        <f t="shared" si="270"/>
        <v>10.582604094517253</v>
      </c>
      <c r="P1639" s="360"/>
      <c r="Q1639" s="360"/>
    </row>
    <row r="1640" spans="2:18" s="8" customFormat="1" ht="16.2" customHeight="1">
      <c r="B1640" s="289">
        <v>913100180</v>
      </c>
      <c r="C1640" s="307" t="s">
        <v>2522</v>
      </c>
      <c r="D1640" s="294" t="s">
        <v>92</v>
      </c>
      <c r="E1640" s="294" t="s">
        <v>287</v>
      </c>
      <c r="F1640" s="295">
        <v>10</v>
      </c>
      <c r="G1640" s="296" t="s">
        <v>7</v>
      </c>
      <c r="H1640" s="293">
        <v>2.9</v>
      </c>
      <c r="I1640" s="293">
        <f t="shared" si="273"/>
        <v>3.2894534418408368</v>
      </c>
      <c r="J1640" s="293">
        <v>9.5394149813384264</v>
      </c>
      <c r="K1640" s="275">
        <f t="shared" si="274"/>
        <v>9.5394149813384264</v>
      </c>
      <c r="L1640" s="275">
        <f t="shared" si="275"/>
        <v>9.5394149813384264</v>
      </c>
      <c r="N1640" s="334">
        <v>8.4195125548106393</v>
      </c>
      <c r="O1640" s="332">
        <f t="shared" si="270"/>
        <v>8.7562930570030648</v>
      </c>
      <c r="P1640" s="360"/>
      <c r="Q1640" s="360"/>
      <c r="R1640" s="353"/>
    </row>
    <row r="1641" spans="2:18" s="8" customFormat="1" ht="16.2" customHeight="1">
      <c r="B1641" s="289">
        <v>913100410</v>
      </c>
      <c r="C1641" s="307" t="s">
        <v>2522</v>
      </c>
      <c r="D1641" s="294" t="s">
        <v>92</v>
      </c>
      <c r="E1641" s="294" t="s">
        <v>2540</v>
      </c>
      <c r="F1641" s="295">
        <v>10</v>
      </c>
      <c r="G1641" s="296" t="s">
        <v>7</v>
      </c>
      <c r="H1641" s="293">
        <v>2.9</v>
      </c>
      <c r="I1641" s="293">
        <f t="shared" si="273"/>
        <v>6.8148505150948546</v>
      </c>
      <c r="J1641" s="293">
        <v>19.763066493775078</v>
      </c>
      <c r="K1641" s="275">
        <f t="shared" si="274"/>
        <v>19.763066493775078</v>
      </c>
      <c r="L1641" s="275">
        <f t="shared" si="275"/>
        <v>19.763066493775078</v>
      </c>
      <c r="N1641" s="334">
        <v>19.002948551706805</v>
      </c>
      <c r="O1641" s="332">
        <f t="shared" si="270"/>
        <v>19.763066493775078</v>
      </c>
      <c r="P1641" s="360"/>
      <c r="Q1641" s="360"/>
    </row>
    <row r="1642" spans="2:18" s="8" customFormat="1" ht="16.2" customHeight="1">
      <c r="B1642" s="289">
        <v>913100520</v>
      </c>
      <c r="C1642" s="307" t="s">
        <v>2522</v>
      </c>
      <c r="D1642" s="294" t="s">
        <v>92</v>
      </c>
      <c r="E1642" s="294" t="s">
        <v>2767</v>
      </c>
      <c r="F1642" s="295">
        <v>10</v>
      </c>
      <c r="G1642" s="296" t="s">
        <v>7</v>
      </c>
      <c r="H1642" s="293">
        <v>2.9</v>
      </c>
      <c r="I1642" s="293">
        <f t="shared" si="273"/>
        <v>5.1020089845210732</v>
      </c>
      <c r="J1642" s="293">
        <v>14.795826055111112</v>
      </c>
      <c r="K1642" s="275">
        <f t="shared" si="274"/>
        <v>14.795826055111112</v>
      </c>
      <c r="L1642" s="275">
        <f t="shared" si="275"/>
        <v>14.795826055111112</v>
      </c>
      <c r="N1642" s="334">
        <v>14.226755822222223</v>
      </c>
      <c r="O1642" s="332">
        <f t="shared" si="270"/>
        <v>14.795826055111112</v>
      </c>
      <c r="P1642" s="360"/>
      <c r="Q1642" s="360"/>
    </row>
    <row r="1643" spans="2:18" s="8" customFormat="1" ht="16.2" customHeight="1">
      <c r="B1643" s="297">
        <v>913100050</v>
      </c>
      <c r="C1643" s="307" t="s">
        <v>2522</v>
      </c>
      <c r="D1643" s="294" t="s">
        <v>92</v>
      </c>
      <c r="E1643" s="294" t="s">
        <v>2994</v>
      </c>
      <c r="F1643" s="295">
        <v>10</v>
      </c>
      <c r="G1643" s="296" t="s">
        <v>7</v>
      </c>
      <c r="H1643" s="293">
        <v>2.9</v>
      </c>
      <c r="I1643" s="293">
        <f t="shared" si="273"/>
        <v>3.445448275862069</v>
      </c>
      <c r="J1643" s="293">
        <v>9.9917999999999996</v>
      </c>
      <c r="K1643" s="275">
        <f t="shared" si="274"/>
        <v>9.9917999999999996</v>
      </c>
      <c r="L1643" s="275">
        <f t="shared" si="275"/>
        <v>9.9917999999999996</v>
      </c>
      <c r="N1643" s="334">
        <v>9.6074999999999999</v>
      </c>
      <c r="O1643" s="332">
        <f t="shared" si="270"/>
        <v>9.9917999999999996</v>
      </c>
      <c r="P1643" s="360"/>
      <c r="Q1643" s="360"/>
    </row>
    <row r="1644" spans="2:18" s="8" customFormat="1" ht="16.2" customHeight="1">
      <c r="B1644" s="289">
        <v>613041000</v>
      </c>
      <c r="C1644" s="307" t="s">
        <v>2523</v>
      </c>
      <c r="D1644" s="294" t="s">
        <v>4</v>
      </c>
      <c r="E1644" s="294" t="s">
        <v>4</v>
      </c>
      <c r="F1644" s="295">
        <v>10</v>
      </c>
      <c r="G1644" s="296" t="s">
        <v>7</v>
      </c>
      <c r="H1644" s="293">
        <v>2.9</v>
      </c>
      <c r="I1644" s="293">
        <f t="shared" si="273"/>
        <v>0.90120544620191401</v>
      </c>
      <c r="J1644" s="293">
        <v>2.6134957939855505</v>
      </c>
      <c r="K1644" s="275">
        <f t="shared" si="274"/>
        <v>2.6134957939855505</v>
      </c>
      <c r="L1644" s="275">
        <f t="shared" si="275"/>
        <v>2.6134957939855505</v>
      </c>
      <c r="N1644" s="334">
        <v>2.5129767249861064</v>
      </c>
      <c r="O1644" s="332">
        <f t="shared" si="270"/>
        <v>2.6134957939855505</v>
      </c>
      <c r="P1644" s="360"/>
      <c r="Q1644" s="360"/>
    </row>
    <row r="1645" spans="2:18" s="8" customFormat="1" ht="16.2" customHeight="1">
      <c r="B1645" s="289">
        <v>613042000</v>
      </c>
      <c r="C1645" s="307" t="s">
        <v>2523</v>
      </c>
      <c r="D1645" s="294" t="s">
        <v>1</v>
      </c>
      <c r="E1645" s="294" t="s">
        <v>1</v>
      </c>
      <c r="F1645" s="295">
        <v>10</v>
      </c>
      <c r="G1645" s="296" t="s">
        <v>7</v>
      </c>
      <c r="H1645" s="293">
        <v>2.9</v>
      </c>
      <c r="I1645" s="293">
        <f t="shared" si="273"/>
        <v>0.92447808304146983</v>
      </c>
      <c r="J1645" s="293">
        <v>2.6809864408202624</v>
      </c>
      <c r="K1645" s="275">
        <f t="shared" si="274"/>
        <v>2.6809864408202624</v>
      </c>
      <c r="L1645" s="275">
        <f t="shared" si="275"/>
        <v>2.6809864408202624</v>
      </c>
      <c r="N1645" s="334">
        <v>2.5778715777117909</v>
      </c>
      <c r="O1645" s="332">
        <f t="shared" si="270"/>
        <v>2.6809864408202624</v>
      </c>
      <c r="P1645" s="360"/>
      <c r="Q1645" s="360"/>
    </row>
    <row r="1646" spans="2:18" s="8" customFormat="1" ht="16.2" customHeight="1">
      <c r="B1646" s="289">
        <v>613044010</v>
      </c>
      <c r="C1646" s="307" t="s">
        <v>2523</v>
      </c>
      <c r="D1646" s="294" t="s">
        <v>80</v>
      </c>
      <c r="E1646" s="294" t="s">
        <v>2</v>
      </c>
      <c r="F1646" s="295">
        <v>10</v>
      </c>
      <c r="G1646" s="296" t="s">
        <v>7</v>
      </c>
      <c r="H1646" s="293">
        <v>2.9</v>
      </c>
      <c r="I1646" s="293">
        <f t="shared" si="273"/>
        <v>1.5712380639020083</v>
      </c>
      <c r="J1646" s="293">
        <v>4.5565903853158236</v>
      </c>
      <c r="K1646" s="275">
        <f t="shared" si="274"/>
        <v>4.5565903853158236</v>
      </c>
      <c r="L1646" s="275">
        <f t="shared" si="275"/>
        <v>4.5565903853158236</v>
      </c>
      <c r="N1646" s="334">
        <v>4.3813369089575227</v>
      </c>
      <c r="O1646" s="332">
        <f t="shared" si="270"/>
        <v>4.5565903853158236</v>
      </c>
      <c r="P1646" s="360"/>
      <c r="Q1646" s="360"/>
    </row>
    <row r="1647" spans="2:18" s="8" customFormat="1" ht="16.2" customHeight="1">
      <c r="B1647" s="289">
        <v>613045280</v>
      </c>
      <c r="C1647" s="307" t="s">
        <v>2523</v>
      </c>
      <c r="D1647" s="294" t="s">
        <v>327</v>
      </c>
      <c r="E1647" s="294" t="s">
        <v>244</v>
      </c>
      <c r="F1647" s="295">
        <v>10</v>
      </c>
      <c r="G1647" s="296" t="s">
        <v>7</v>
      </c>
      <c r="H1647" s="293">
        <v>2.9</v>
      </c>
      <c r="I1647" s="293">
        <f t="shared" si="273"/>
        <v>2.136237981696</v>
      </c>
      <c r="J1647" s="293">
        <v>6.1950901469183997</v>
      </c>
      <c r="K1647" s="275">
        <f t="shared" si="274"/>
        <v>6.1950901469183997</v>
      </c>
      <c r="L1647" s="275">
        <f t="shared" si="275"/>
        <v>6.1950901469183997</v>
      </c>
      <c r="N1647" s="334">
        <v>5.9568174489599999</v>
      </c>
      <c r="O1647" s="332">
        <f t="shared" si="270"/>
        <v>6.1950901469183997</v>
      </c>
      <c r="P1647" s="360"/>
      <c r="Q1647" s="360"/>
    </row>
    <row r="1648" spans="2:18" s="8" customFormat="1" ht="16.2" customHeight="1">
      <c r="B1648" s="343">
        <v>613045070</v>
      </c>
      <c r="C1648" s="344" t="s">
        <v>2523</v>
      </c>
      <c r="D1648" s="343" t="s">
        <v>327</v>
      </c>
      <c r="E1648" s="342" t="s">
        <v>2539</v>
      </c>
      <c r="F1648" s="341">
        <v>10</v>
      </c>
      <c r="G1648" s="340" t="s">
        <v>7</v>
      </c>
      <c r="H1648" s="339">
        <v>5.8</v>
      </c>
      <c r="I1648" s="293">
        <f t="shared" si="273"/>
        <v>1.7881260307264997</v>
      </c>
      <c r="J1648" s="355">
        <v>10.371130978213698</v>
      </c>
      <c r="K1648" s="275">
        <f t="shared" ref="K1648" si="278">J1648</f>
        <v>10.371130978213698</v>
      </c>
      <c r="L1648" s="275">
        <f t="shared" ref="L1648" si="279">+J1648-K1648*$B$2</f>
        <v>10.371130978213698</v>
      </c>
      <c r="N1648" s="334"/>
      <c r="O1648" s="332"/>
      <c r="P1648" s="360"/>
      <c r="Q1648" s="360"/>
    </row>
    <row r="1649" spans="2:18" s="8" customFormat="1" ht="16.2" customHeight="1">
      <c r="B1649" s="289">
        <v>613043090</v>
      </c>
      <c r="C1649" s="307" t="s">
        <v>2523</v>
      </c>
      <c r="D1649" s="294" t="s">
        <v>17</v>
      </c>
      <c r="E1649" s="294" t="s">
        <v>10</v>
      </c>
      <c r="F1649" s="295">
        <v>10</v>
      </c>
      <c r="G1649" s="296" t="s">
        <v>7</v>
      </c>
      <c r="H1649" s="293">
        <v>2.9</v>
      </c>
      <c r="I1649" s="293">
        <f t="shared" si="273"/>
        <v>1.8286992243312319</v>
      </c>
      <c r="J1649" s="293">
        <v>5.3032277505605725</v>
      </c>
      <c r="K1649" s="275">
        <f t="shared" si="274"/>
        <v>5.3032277505605725</v>
      </c>
      <c r="L1649" s="275">
        <f t="shared" si="275"/>
        <v>5.3032277505605725</v>
      </c>
      <c r="N1649" s="334">
        <v>5.0992574524620888</v>
      </c>
      <c r="O1649" s="332">
        <f t="shared" si="270"/>
        <v>5.3032277505605725</v>
      </c>
      <c r="P1649" s="360"/>
      <c r="Q1649" s="360"/>
    </row>
    <row r="1650" spans="2:18" s="8" customFormat="1" ht="16.2" customHeight="1">
      <c r="B1650" s="289">
        <v>613044100</v>
      </c>
      <c r="C1650" s="307" t="s">
        <v>2523</v>
      </c>
      <c r="D1650" s="294" t="s">
        <v>80</v>
      </c>
      <c r="E1650" s="294" t="s">
        <v>14</v>
      </c>
      <c r="F1650" s="295">
        <v>10</v>
      </c>
      <c r="G1650" s="296" t="s">
        <v>7</v>
      </c>
      <c r="H1650" s="293">
        <v>2.9</v>
      </c>
      <c r="I1650" s="293">
        <f t="shared" si="273"/>
        <v>1.5712380639020083</v>
      </c>
      <c r="J1650" s="293">
        <v>4.5565903853158236</v>
      </c>
      <c r="K1650" s="275">
        <f t="shared" si="274"/>
        <v>4.5565903853158236</v>
      </c>
      <c r="L1650" s="275">
        <f t="shared" si="275"/>
        <v>4.5565903853158236</v>
      </c>
      <c r="N1650" s="334">
        <v>4.3813369089575227</v>
      </c>
      <c r="O1650" s="332">
        <f t="shared" si="270"/>
        <v>4.5565903853158236</v>
      </c>
      <c r="P1650" s="360"/>
      <c r="Q1650" s="360"/>
    </row>
    <row r="1651" spans="2:18" s="8" customFormat="1" ht="16.2" customHeight="1">
      <c r="B1651" s="289">
        <v>613043110</v>
      </c>
      <c r="C1651" s="307" t="s">
        <v>2523</v>
      </c>
      <c r="D1651" s="294" t="s">
        <v>17</v>
      </c>
      <c r="E1651" s="294" t="s">
        <v>13</v>
      </c>
      <c r="F1651" s="295">
        <v>10</v>
      </c>
      <c r="G1651" s="296" t="s">
        <v>7</v>
      </c>
      <c r="H1651" s="293">
        <v>2.9</v>
      </c>
      <c r="I1651" s="293">
        <f t="shared" si="273"/>
        <v>1.5983488581260987</v>
      </c>
      <c r="J1651" s="293">
        <v>4.6352116885656862</v>
      </c>
      <c r="K1651" s="275">
        <f t="shared" si="274"/>
        <v>4.6352116885656862</v>
      </c>
      <c r="L1651" s="275">
        <f t="shared" si="275"/>
        <v>4.6352116885656862</v>
      </c>
      <c r="N1651" s="334">
        <v>4.4569343159285442</v>
      </c>
      <c r="O1651" s="332">
        <f t="shared" si="270"/>
        <v>4.6352116885656862</v>
      </c>
      <c r="P1651" s="360"/>
      <c r="Q1651" s="360"/>
    </row>
    <row r="1652" spans="2:18" s="8" customFormat="1" ht="16.2" customHeight="1">
      <c r="B1652" s="289">
        <v>613042140</v>
      </c>
      <c r="C1652" s="307" t="s">
        <v>2523</v>
      </c>
      <c r="D1652" s="294" t="s">
        <v>1</v>
      </c>
      <c r="E1652" s="294" t="s">
        <v>0</v>
      </c>
      <c r="F1652" s="295">
        <v>10</v>
      </c>
      <c r="G1652" s="296" t="s">
        <v>7</v>
      </c>
      <c r="H1652" s="293">
        <v>2.9</v>
      </c>
      <c r="I1652" s="293">
        <f t="shared" ref="I1652:I1662" si="280">J1652/H1652</f>
        <v>1.8287601474643196</v>
      </c>
      <c r="J1652" s="293">
        <v>5.3034044276465266</v>
      </c>
      <c r="K1652" s="275">
        <f t="shared" si="274"/>
        <v>5.3034044276465266</v>
      </c>
      <c r="L1652" s="275">
        <f t="shared" si="275"/>
        <v>5.3034044276465266</v>
      </c>
      <c r="N1652" s="334">
        <v>5.0994273342755063</v>
      </c>
      <c r="O1652" s="332">
        <f t="shared" si="270"/>
        <v>5.3034044276465266</v>
      </c>
      <c r="P1652" s="360"/>
      <c r="Q1652" s="360"/>
    </row>
    <row r="1653" spans="2:18" s="8" customFormat="1" ht="16.2" customHeight="1">
      <c r="B1653" s="289">
        <v>613044270</v>
      </c>
      <c r="C1653" s="307" t="s">
        <v>2523</v>
      </c>
      <c r="D1653" s="294" t="s">
        <v>80</v>
      </c>
      <c r="E1653" s="294" t="s">
        <v>83</v>
      </c>
      <c r="F1653" s="295">
        <v>10</v>
      </c>
      <c r="G1653" s="296" t="s">
        <v>7</v>
      </c>
      <c r="H1653" s="293">
        <v>2.9</v>
      </c>
      <c r="I1653" s="293">
        <f t="shared" si="280"/>
        <v>1.8286992243312319</v>
      </c>
      <c r="J1653" s="293">
        <v>5.3032277505605725</v>
      </c>
      <c r="K1653" s="275">
        <f t="shared" si="274"/>
        <v>5.3032277505605725</v>
      </c>
      <c r="L1653" s="275">
        <f t="shared" si="275"/>
        <v>5.3032277505605725</v>
      </c>
      <c r="N1653" s="334">
        <v>5.0992574524620888</v>
      </c>
      <c r="O1653" s="332">
        <f t="shared" si="270"/>
        <v>5.3032277505605725</v>
      </c>
      <c r="P1653" s="360"/>
      <c r="Q1653" s="360"/>
    </row>
    <row r="1654" spans="2:18" s="8" customFormat="1" ht="16.2" customHeight="1">
      <c r="B1654" s="289">
        <v>613041370</v>
      </c>
      <c r="C1654" s="307" t="s">
        <v>2750</v>
      </c>
      <c r="D1654" s="294" t="s">
        <v>1</v>
      </c>
      <c r="E1654" s="294" t="s">
        <v>361</v>
      </c>
      <c r="F1654" s="295">
        <v>10</v>
      </c>
      <c r="G1654" s="296" t="s">
        <v>7</v>
      </c>
      <c r="H1654" s="293">
        <v>2.9</v>
      </c>
      <c r="I1654" s="293">
        <f t="shared" si="280"/>
        <v>2.2054174177799069</v>
      </c>
      <c r="J1654" s="293">
        <v>6.3957105115617301</v>
      </c>
      <c r="K1654" s="275">
        <f t="shared" si="274"/>
        <v>6.3957105115617301</v>
      </c>
      <c r="L1654" s="275">
        <f t="shared" si="275"/>
        <v>6.3957105115617301</v>
      </c>
      <c r="N1654" s="334">
        <v>6.1497216457324324</v>
      </c>
      <c r="O1654" s="332">
        <f t="shared" si="270"/>
        <v>6.3957105115617301</v>
      </c>
      <c r="P1654" s="360"/>
      <c r="Q1654" s="360"/>
    </row>
    <row r="1655" spans="2:18" s="8" customFormat="1" ht="16.2" customHeight="1">
      <c r="B1655" s="289">
        <v>613044360</v>
      </c>
      <c r="C1655" s="307" t="s">
        <v>2523</v>
      </c>
      <c r="D1655" s="294" t="s">
        <v>91</v>
      </c>
      <c r="E1655" s="294" t="s">
        <v>2574</v>
      </c>
      <c r="F1655" s="295">
        <v>10</v>
      </c>
      <c r="G1655" s="296" t="s">
        <v>7</v>
      </c>
      <c r="H1655" s="293">
        <v>2.9</v>
      </c>
      <c r="I1655" s="293">
        <f t="shared" si="280"/>
        <v>2.2054174177799069</v>
      </c>
      <c r="J1655" s="293">
        <v>6.3957105115617301</v>
      </c>
      <c r="K1655" s="275">
        <f t="shared" si="274"/>
        <v>6.3957105115617301</v>
      </c>
      <c r="L1655" s="275">
        <f t="shared" si="275"/>
        <v>6.3957105115617301</v>
      </c>
      <c r="N1655" s="334">
        <v>6.1497216457324324</v>
      </c>
      <c r="O1655" s="332">
        <f t="shared" si="270"/>
        <v>6.3957105115617301</v>
      </c>
      <c r="P1655" s="360"/>
      <c r="Q1655" s="360"/>
    </row>
    <row r="1656" spans="2:18" s="8" customFormat="1" ht="16.2" customHeight="1">
      <c r="B1656" s="289">
        <v>613044390</v>
      </c>
      <c r="C1656" s="307" t="s">
        <v>2523</v>
      </c>
      <c r="D1656" s="294" t="s">
        <v>91</v>
      </c>
      <c r="E1656" s="294" t="s">
        <v>2503</v>
      </c>
      <c r="F1656" s="295">
        <v>10</v>
      </c>
      <c r="G1656" s="296" t="s">
        <v>7</v>
      </c>
      <c r="H1656" s="293">
        <v>2.9</v>
      </c>
      <c r="I1656" s="293">
        <f t="shared" si="280"/>
        <v>1.8286992243312319</v>
      </c>
      <c r="J1656" s="293">
        <v>5.3032277505605725</v>
      </c>
      <c r="K1656" s="275">
        <f t="shared" si="274"/>
        <v>5.3032277505605725</v>
      </c>
      <c r="L1656" s="275">
        <f t="shared" si="275"/>
        <v>5.3032277505605725</v>
      </c>
      <c r="N1656" s="334">
        <v>5.0992574524620888</v>
      </c>
      <c r="O1656" s="332">
        <f t="shared" si="270"/>
        <v>5.3032277505605725</v>
      </c>
      <c r="P1656" s="360"/>
      <c r="Q1656" s="360"/>
    </row>
    <row r="1657" spans="2:18" s="8" customFormat="1" ht="16.2" customHeight="1">
      <c r="B1657" s="289">
        <v>613042240</v>
      </c>
      <c r="C1657" s="307" t="s">
        <v>2523</v>
      </c>
      <c r="D1657" s="294" t="s">
        <v>1</v>
      </c>
      <c r="E1657" s="294" t="s">
        <v>2506</v>
      </c>
      <c r="F1657" s="295">
        <v>10</v>
      </c>
      <c r="G1657" s="296" t="s">
        <v>7</v>
      </c>
      <c r="H1657" s="293">
        <v>2.9</v>
      </c>
      <c r="I1657" s="293">
        <f t="shared" si="280"/>
        <v>2.2054783409129954</v>
      </c>
      <c r="J1657" s="293">
        <v>6.395887188647686</v>
      </c>
      <c r="K1657" s="275">
        <f t="shared" si="274"/>
        <v>6.395887188647686</v>
      </c>
      <c r="L1657" s="275">
        <f t="shared" si="275"/>
        <v>6.395887188647686</v>
      </c>
      <c r="N1657" s="334">
        <v>6.1498915275458517</v>
      </c>
      <c r="O1657" s="332">
        <f t="shared" si="270"/>
        <v>6.395887188647686</v>
      </c>
      <c r="P1657" s="360"/>
      <c r="Q1657" s="360"/>
    </row>
    <row r="1658" spans="2:18" s="8" customFormat="1" ht="16.2" customHeight="1">
      <c r="B1658" s="289">
        <v>613044180</v>
      </c>
      <c r="C1658" s="307" t="s">
        <v>2523</v>
      </c>
      <c r="D1658" s="294" t="s">
        <v>80</v>
      </c>
      <c r="E1658" s="294" t="s">
        <v>287</v>
      </c>
      <c r="F1658" s="295">
        <v>10</v>
      </c>
      <c r="G1658" s="296" t="s">
        <v>7</v>
      </c>
      <c r="H1658" s="293">
        <v>2.9</v>
      </c>
      <c r="I1658" s="293">
        <f t="shared" si="280"/>
        <v>3.6547414167232852</v>
      </c>
      <c r="J1658" s="293">
        <v>10.598750108497526</v>
      </c>
      <c r="K1658" s="275">
        <f t="shared" si="274"/>
        <v>10.598750108497526</v>
      </c>
      <c r="L1658" s="275">
        <f t="shared" si="275"/>
        <v>10.598750108497526</v>
      </c>
      <c r="N1658" s="334">
        <v>5.0691034305803884</v>
      </c>
      <c r="O1658" s="332">
        <f t="shared" si="270"/>
        <v>5.2718675678036044</v>
      </c>
      <c r="P1658" s="360"/>
      <c r="Q1658" s="360"/>
      <c r="R1658" s="353"/>
    </row>
    <row r="1659" spans="2:18" s="8" customFormat="1" ht="16.2" customHeight="1">
      <c r="B1659" s="289">
        <v>613045410</v>
      </c>
      <c r="C1659" s="307" t="s">
        <v>2523</v>
      </c>
      <c r="D1659" s="294" t="s">
        <v>327</v>
      </c>
      <c r="E1659" s="294" t="s">
        <v>2540</v>
      </c>
      <c r="F1659" s="295">
        <v>10</v>
      </c>
      <c r="G1659" s="296" t="s">
        <v>7</v>
      </c>
      <c r="H1659" s="293">
        <v>2.9</v>
      </c>
      <c r="I1659" s="293">
        <f t="shared" si="280"/>
        <v>3.8977585789619789</v>
      </c>
      <c r="J1659" s="293">
        <v>11.303499878989738</v>
      </c>
      <c r="K1659" s="275">
        <f t="shared" si="274"/>
        <v>11.303499878989738</v>
      </c>
      <c r="L1659" s="275">
        <f t="shared" si="275"/>
        <v>11.303499878989738</v>
      </c>
      <c r="N1659" s="334">
        <v>10.868749883643979</v>
      </c>
      <c r="O1659" s="332">
        <f t="shared" si="270"/>
        <v>11.303499878989738</v>
      </c>
      <c r="P1659" s="360"/>
      <c r="Q1659" s="360"/>
    </row>
    <row r="1660" spans="2:18" s="8" customFormat="1" ht="16.2" customHeight="1">
      <c r="B1660" s="297">
        <v>613045050</v>
      </c>
      <c r="C1660" s="307" t="s">
        <v>2523</v>
      </c>
      <c r="D1660" s="294" t="s">
        <v>327</v>
      </c>
      <c r="E1660" s="294" t="s">
        <v>2994</v>
      </c>
      <c r="F1660" s="295">
        <v>10</v>
      </c>
      <c r="G1660" s="296" t="s">
        <v>7</v>
      </c>
      <c r="H1660" s="293">
        <v>2.9</v>
      </c>
      <c r="I1660" s="293">
        <f t="shared" si="280"/>
        <v>3.7391586206896559</v>
      </c>
      <c r="J1660" s="293">
        <v>10.843560000000002</v>
      </c>
      <c r="K1660" s="275">
        <f t="shared" si="274"/>
        <v>10.843560000000002</v>
      </c>
      <c r="L1660" s="275">
        <f t="shared" si="275"/>
        <v>10.843560000000002</v>
      </c>
      <c r="N1660" s="334">
        <v>10.426500000000001</v>
      </c>
      <c r="O1660" s="332">
        <f t="shared" si="270"/>
        <v>10.843560000000002</v>
      </c>
      <c r="P1660" s="360"/>
      <c r="Q1660" s="360"/>
    </row>
    <row r="1661" spans="2:18" s="8" customFormat="1" ht="16.2" customHeight="1">
      <c r="B1661" s="289">
        <v>613043520</v>
      </c>
      <c r="C1661" s="307" t="s">
        <v>2523</v>
      </c>
      <c r="D1661" s="294" t="s">
        <v>17</v>
      </c>
      <c r="E1661" s="294" t="s">
        <v>2767</v>
      </c>
      <c r="F1661" s="295">
        <v>10</v>
      </c>
      <c r="G1661" s="296" t="s">
        <v>7</v>
      </c>
      <c r="H1661" s="293">
        <v>2.9</v>
      </c>
      <c r="I1661" s="293">
        <f t="shared" si="280"/>
        <v>3.8001250493883916</v>
      </c>
      <c r="J1661" s="293">
        <v>11.020362643226335</v>
      </c>
      <c r="K1661" s="275">
        <f t="shared" si="274"/>
        <v>11.020362643226335</v>
      </c>
      <c r="L1661" s="275">
        <f t="shared" si="275"/>
        <v>11.020362643226335</v>
      </c>
      <c r="N1661" s="334">
        <v>10.596502541563783</v>
      </c>
      <c r="O1661" s="332">
        <f t="shared" si="270"/>
        <v>11.020362643226335</v>
      </c>
      <c r="P1661" s="360"/>
      <c r="Q1661" s="360"/>
    </row>
    <row r="1662" spans="2:18" s="8" customFormat="1" ht="16.2" customHeight="1">
      <c r="B1662" s="289" t="s">
        <v>356</v>
      </c>
      <c r="C1662" s="307" t="s">
        <v>2977</v>
      </c>
      <c r="D1662" s="294" t="s">
        <v>81</v>
      </c>
      <c r="E1662" s="294" t="s">
        <v>79</v>
      </c>
      <c r="F1662" s="295">
        <v>1</v>
      </c>
      <c r="G1662" s="296" t="s">
        <v>3036</v>
      </c>
      <c r="H1662" s="293">
        <v>5.8</v>
      </c>
      <c r="I1662" s="293">
        <f t="shared" si="280"/>
        <v>753.23546511794393</v>
      </c>
      <c r="J1662" s="293">
        <v>4368.7656976840744</v>
      </c>
      <c r="K1662" s="275">
        <f t="shared" si="274"/>
        <v>4368.7656976840744</v>
      </c>
      <c r="L1662" s="275">
        <f t="shared" si="275"/>
        <v>4368.7656976840744</v>
      </c>
      <c r="N1662" s="334">
        <v>4200.7362477731485</v>
      </c>
      <c r="O1662" s="332">
        <f t="shared" si="270"/>
        <v>4368.7656976840744</v>
      </c>
      <c r="P1662" s="360"/>
      <c r="Q1662" s="360"/>
    </row>
    <row r="1663" spans="2:18" s="8" customFormat="1" ht="16.2" customHeight="1">
      <c r="B1663" s="289">
        <v>410061000</v>
      </c>
      <c r="C1663" s="307" t="s">
        <v>105</v>
      </c>
      <c r="D1663" s="294" t="s">
        <v>81</v>
      </c>
      <c r="E1663" s="294" t="s">
        <v>79</v>
      </c>
      <c r="F1663" s="295">
        <v>1</v>
      </c>
      <c r="G1663" s="296" t="s">
        <v>3038</v>
      </c>
      <c r="H1663" s="293">
        <v>5.8</v>
      </c>
      <c r="I1663" s="293">
        <f t="shared" ref="I1663:I1694" si="281">(J1663/10)/5.8</f>
        <v>0.97822787677655076</v>
      </c>
      <c r="J1663" s="293">
        <v>56.737216853039946</v>
      </c>
      <c r="K1663" s="275">
        <f t="shared" si="274"/>
        <v>56.737216853039946</v>
      </c>
      <c r="L1663" s="275">
        <f t="shared" si="275"/>
        <v>56.737216853039946</v>
      </c>
      <c r="N1663" s="334">
        <v>54.555016204846098</v>
      </c>
      <c r="O1663" s="332">
        <f t="shared" si="270"/>
        <v>56.737216853039946</v>
      </c>
      <c r="P1663" s="360"/>
      <c r="Q1663" s="360"/>
    </row>
    <row r="1664" spans="2:18" s="8" customFormat="1" ht="16.2" customHeight="1">
      <c r="B1664" s="289">
        <v>410062000</v>
      </c>
      <c r="C1664" s="307" t="s">
        <v>105</v>
      </c>
      <c r="D1664" s="294" t="s">
        <v>1</v>
      </c>
      <c r="E1664" s="294" t="s">
        <v>79</v>
      </c>
      <c r="F1664" s="295">
        <v>1</v>
      </c>
      <c r="G1664" s="296" t="s">
        <v>3038</v>
      </c>
      <c r="H1664" s="293">
        <v>5.8</v>
      </c>
      <c r="I1664" s="293">
        <f t="shared" si="281"/>
        <v>0.97822787677655076</v>
      </c>
      <c r="J1664" s="293">
        <v>56.737216853039946</v>
      </c>
      <c r="K1664" s="275">
        <f t="shared" si="274"/>
        <v>56.737216853039946</v>
      </c>
      <c r="L1664" s="275">
        <f t="shared" si="275"/>
        <v>56.737216853039946</v>
      </c>
      <c r="N1664" s="334">
        <v>54.555016204846098</v>
      </c>
      <c r="O1664" s="332">
        <f t="shared" si="270"/>
        <v>56.737216853039946</v>
      </c>
      <c r="P1664" s="360"/>
      <c r="Q1664" s="360"/>
    </row>
    <row r="1665" spans="2:18" s="8" customFormat="1" ht="16.2" customHeight="1">
      <c r="B1665" s="289">
        <v>410064010</v>
      </c>
      <c r="C1665" s="307" t="s">
        <v>105</v>
      </c>
      <c r="D1665" s="294" t="s">
        <v>91</v>
      </c>
      <c r="E1665" s="294" t="s">
        <v>2</v>
      </c>
      <c r="F1665" s="295">
        <v>1</v>
      </c>
      <c r="G1665" s="296" t="s">
        <v>3038</v>
      </c>
      <c r="H1665" s="293">
        <v>5.8</v>
      </c>
      <c r="I1665" s="293">
        <f t="shared" si="281"/>
        <v>1.3281666672416168</v>
      </c>
      <c r="J1665" s="293">
        <v>77.033666700013768</v>
      </c>
      <c r="K1665" s="275">
        <f t="shared" si="274"/>
        <v>77.033666700013768</v>
      </c>
      <c r="L1665" s="275">
        <f t="shared" si="275"/>
        <v>77.033666700013768</v>
      </c>
      <c r="N1665" s="334">
        <v>74.070833365397846</v>
      </c>
      <c r="O1665" s="332">
        <f t="shared" ref="O1665:O1728" si="282">N1665*1.04</f>
        <v>77.033666700013768</v>
      </c>
      <c r="P1665" s="360"/>
      <c r="Q1665" s="360"/>
    </row>
    <row r="1666" spans="2:18" s="8" customFormat="1" ht="16.2" customHeight="1">
      <c r="B1666" s="289">
        <v>410065280</v>
      </c>
      <c r="C1666" s="307" t="s">
        <v>105</v>
      </c>
      <c r="D1666" s="294" t="s">
        <v>327</v>
      </c>
      <c r="E1666" s="294" t="s">
        <v>244</v>
      </c>
      <c r="F1666" s="295">
        <v>1</v>
      </c>
      <c r="G1666" s="296" t="s">
        <v>3038</v>
      </c>
      <c r="H1666" s="293">
        <v>5.8</v>
      </c>
      <c r="I1666" s="293">
        <f t="shared" si="281"/>
        <v>1.5959983455184781</v>
      </c>
      <c r="J1666" s="293">
        <v>92.567904040071724</v>
      </c>
      <c r="K1666" s="275">
        <f t="shared" si="274"/>
        <v>92.567904040071724</v>
      </c>
      <c r="L1666" s="275">
        <f t="shared" si="275"/>
        <v>92.567904040071724</v>
      </c>
      <c r="N1666" s="334">
        <v>89.007600038530498</v>
      </c>
      <c r="O1666" s="332">
        <f t="shared" si="282"/>
        <v>92.567904040071724</v>
      </c>
      <c r="P1666" s="360"/>
      <c r="Q1666" s="360"/>
    </row>
    <row r="1667" spans="2:18" s="8" customFormat="1" ht="16.2" customHeight="1">
      <c r="B1667" s="343">
        <v>410065070</v>
      </c>
      <c r="C1667" s="344" t="s">
        <v>105</v>
      </c>
      <c r="D1667" s="343" t="s">
        <v>327</v>
      </c>
      <c r="E1667" s="342" t="s">
        <v>2539</v>
      </c>
      <c r="F1667" s="341">
        <v>1</v>
      </c>
      <c r="G1667" s="296" t="s">
        <v>3038</v>
      </c>
      <c r="H1667" s="339">
        <v>5.8</v>
      </c>
      <c r="I1667" s="293">
        <f t="shared" si="281"/>
        <v>1.4430260783157594</v>
      </c>
      <c r="J1667" s="355">
        <v>83.695512542314034</v>
      </c>
      <c r="K1667" s="275">
        <f t="shared" ref="K1667" si="283">J1667</f>
        <v>83.695512542314034</v>
      </c>
      <c r="L1667" s="275">
        <f t="shared" ref="L1667" si="284">+J1667-K1667*$B$2</f>
        <v>83.695512542314034</v>
      </c>
      <c r="N1667" s="334"/>
      <c r="O1667" s="332"/>
      <c r="P1667" s="360"/>
      <c r="Q1667" s="360"/>
    </row>
    <row r="1668" spans="2:18" s="8" customFormat="1" ht="16.2" customHeight="1">
      <c r="B1668" s="289">
        <v>410063090</v>
      </c>
      <c r="C1668" s="307" t="s">
        <v>105</v>
      </c>
      <c r="D1668" s="294" t="s">
        <v>17</v>
      </c>
      <c r="E1668" s="294" t="s">
        <v>10</v>
      </c>
      <c r="F1668" s="295">
        <v>1</v>
      </c>
      <c r="G1668" s="296" t="s">
        <v>3038</v>
      </c>
      <c r="H1668" s="293">
        <v>5.8</v>
      </c>
      <c r="I1668" s="293">
        <f t="shared" si="281"/>
        <v>1.5113620696197707</v>
      </c>
      <c r="J1668" s="293">
        <v>87.659000037946697</v>
      </c>
      <c r="K1668" s="275">
        <f t="shared" si="274"/>
        <v>87.659000037946697</v>
      </c>
      <c r="L1668" s="275">
        <f t="shared" si="275"/>
        <v>87.659000037946697</v>
      </c>
      <c r="N1668" s="334">
        <v>84.287500036487202</v>
      </c>
      <c r="O1668" s="332">
        <f t="shared" si="282"/>
        <v>87.659000037946697</v>
      </c>
      <c r="P1668" s="360"/>
      <c r="Q1668" s="360"/>
    </row>
    <row r="1669" spans="2:18" s="8" customFormat="1" ht="16.2" customHeight="1">
      <c r="B1669" s="289">
        <v>410064100</v>
      </c>
      <c r="C1669" s="307" t="s">
        <v>105</v>
      </c>
      <c r="D1669" s="294" t="s">
        <v>91</v>
      </c>
      <c r="E1669" s="294" t="s">
        <v>14</v>
      </c>
      <c r="F1669" s="295">
        <v>1</v>
      </c>
      <c r="G1669" s="296" t="s">
        <v>3038</v>
      </c>
      <c r="H1669" s="293">
        <v>5.8</v>
      </c>
      <c r="I1669" s="293">
        <f t="shared" si="281"/>
        <v>1.3281666672416168</v>
      </c>
      <c r="J1669" s="293">
        <v>77.033666700013768</v>
      </c>
      <c r="K1669" s="275">
        <f t="shared" si="274"/>
        <v>77.033666700013768</v>
      </c>
      <c r="L1669" s="275">
        <f t="shared" si="275"/>
        <v>77.033666700013768</v>
      </c>
      <c r="N1669" s="334">
        <v>74.070833365397846</v>
      </c>
      <c r="O1669" s="332">
        <f t="shared" si="282"/>
        <v>77.033666700013768</v>
      </c>
      <c r="P1669" s="360"/>
      <c r="Q1669" s="360"/>
    </row>
    <row r="1670" spans="2:18" s="8" customFormat="1" ht="16.2" customHeight="1">
      <c r="B1670" s="289">
        <v>410063110</v>
      </c>
      <c r="C1670" s="307" t="s">
        <v>105</v>
      </c>
      <c r="D1670" s="294" t="s">
        <v>17</v>
      </c>
      <c r="E1670" s="294" t="s">
        <v>13</v>
      </c>
      <c r="F1670" s="295">
        <v>1</v>
      </c>
      <c r="G1670" s="296" t="s">
        <v>3038</v>
      </c>
      <c r="H1670" s="293">
        <v>5.8</v>
      </c>
      <c r="I1670" s="293">
        <f t="shared" si="281"/>
        <v>1.3281666672416168</v>
      </c>
      <c r="J1670" s="293">
        <v>77.033666700013768</v>
      </c>
      <c r="K1670" s="275">
        <f t="shared" si="274"/>
        <v>77.033666700013768</v>
      </c>
      <c r="L1670" s="275">
        <f t="shared" si="275"/>
        <v>77.033666700013768</v>
      </c>
      <c r="N1670" s="334">
        <v>74.070833365397846</v>
      </c>
      <c r="O1670" s="332">
        <f t="shared" si="282"/>
        <v>77.033666700013768</v>
      </c>
      <c r="P1670" s="360"/>
      <c r="Q1670" s="360"/>
    </row>
    <row r="1671" spans="2:18" s="8" customFormat="1" ht="16.2" customHeight="1">
      <c r="B1671" s="289">
        <v>410062140</v>
      </c>
      <c r="C1671" s="307" t="s">
        <v>105</v>
      </c>
      <c r="D1671" s="294" t="s">
        <v>1</v>
      </c>
      <c r="E1671" s="294" t="s">
        <v>0</v>
      </c>
      <c r="F1671" s="295">
        <v>1</v>
      </c>
      <c r="G1671" s="296" t="s">
        <v>3038</v>
      </c>
      <c r="H1671" s="293">
        <v>5.8</v>
      </c>
      <c r="I1671" s="293">
        <f t="shared" si="281"/>
        <v>1.5113620696197707</v>
      </c>
      <c r="J1671" s="293">
        <v>87.659000037946697</v>
      </c>
      <c r="K1671" s="275">
        <f t="shared" si="274"/>
        <v>87.659000037946697</v>
      </c>
      <c r="L1671" s="275">
        <f t="shared" si="275"/>
        <v>87.659000037946697</v>
      </c>
      <c r="N1671" s="334">
        <v>84.287500036487202</v>
      </c>
      <c r="O1671" s="332">
        <f t="shared" si="282"/>
        <v>87.659000037946697</v>
      </c>
      <c r="P1671" s="360"/>
      <c r="Q1671" s="360"/>
    </row>
    <row r="1672" spans="2:18" s="8" customFormat="1" ht="16.2" customHeight="1">
      <c r="B1672" s="295">
        <v>410064270</v>
      </c>
      <c r="C1672" s="307" t="s">
        <v>105</v>
      </c>
      <c r="D1672" s="294" t="s">
        <v>91</v>
      </c>
      <c r="E1672" s="294" t="s">
        <v>83</v>
      </c>
      <c r="F1672" s="295">
        <v>1</v>
      </c>
      <c r="G1672" s="296" t="s">
        <v>3038</v>
      </c>
      <c r="H1672" s="293">
        <v>5.8</v>
      </c>
      <c r="I1672" s="293">
        <f t="shared" si="281"/>
        <v>1.5113620696197707</v>
      </c>
      <c r="J1672" s="293">
        <v>87.659000037946697</v>
      </c>
      <c r="K1672" s="275">
        <f t="shared" si="274"/>
        <v>87.659000037946697</v>
      </c>
      <c r="L1672" s="275">
        <f t="shared" si="275"/>
        <v>87.659000037946697</v>
      </c>
      <c r="N1672" s="334">
        <v>84.287500036487202</v>
      </c>
      <c r="O1672" s="332">
        <f t="shared" si="282"/>
        <v>87.659000037946697</v>
      </c>
      <c r="P1672" s="360"/>
      <c r="Q1672" s="360"/>
    </row>
    <row r="1673" spans="2:18" s="8" customFormat="1" ht="16.2" customHeight="1">
      <c r="B1673" s="295">
        <v>410061370</v>
      </c>
      <c r="C1673" s="307" t="s">
        <v>2751</v>
      </c>
      <c r="D1673" s="294" t="s">
        <v>81</v>
      </c>
      <c r="E1673" s="294" t="s">
        <v>361</v>
      </c>
      <c r="F1673" s="295">
        <v>1</v>
      </c>
      <c r="G1673" s="296" t="s">
        <v>3038</v>
      </c>
      <c r="H1673" s="293">
        <v>5.8</v>
      </c>
      <c r="I1673" s="293">
        <f t="shared" si="281"/>
        <v>1.9180444188266206</v>
      </c>
      <c r="J1673" s="293">
        <v>111.24657629194398</v>
      </c>
      <c r="K1673" s="275">
        <f t="shared" si="274"/>
        <v>111.24657629194398</v>
      </c>
      <c r="L1673" s="275">
        <f t="shared" si="275"/>
        <v>111.24657629194398</v>
      </c>
      <c r="N1673" s="334">
        <v>106.9678618191769</v>
      </c>
      <c r="O1673" s="332">
        <f t="shared" si="282"/>
        <v>111.24657629194398</v>
      </c>
      <c r="P1673" s="360"/>
      <c r="Q1673" s="360"/>
    </row>
    <row r="1674" spans="2:18" s="8" customFormat="1" ht="16.2" customHeight="1">
      <c r="B1674" s="295">
        <v>410064360</v>
      </c>
      <c r="C1674" s="307" t="s">
        <v>105</v>
      </c>
      <c r="D1674" s="294" t="s">
        <v>91</v>
      </c>
      <c r="E1674" s="294" t="s">
        <v>2574</v>
      </c>
      <c r="F1674" s="295">
        <v>1</v>
      </c>
      <c r="G1674" s="296" t="s">
        <v>3038</v>
      </c>
      <c r="H1674" s="293">
        <v>5.8</v>
      </c>
      <c r="I1674" s="293">
        <f t="shared" si="281"/>
        <v>1.9530833757958952</v>
      </c>
      <c r="J1674" s="293">
        <v>113.27883579616191</v>
      </c>
      <c r="K1674" s="275">
        <f t="shared" si="274"/>
        <v>113.27883579616191</v>
      </c>
      <c r="L1674" s="275">
        <f t="shared" si="275"/>
        <v>113.27883579616191</v>
      </c>
      <c r="N1674" s="334">
        <v>108.92195749630953</v>
      </c>
      <c r="O1674" s="332">
        <f t="shared" si="282"/>
        <v>113.27883579616191</v>
      </c>
      <c r="P1674" s="360"/>
      <c r="Q1674" s="360"/>
    </row>
    <row r="1675" spans="2:18" s="8" customFormat="1" ht="16.2" customHeight="1">
      <c r="B1675" s="295">
        <v>410064390</v>
      </c>
      <c r="C1675" s="307" t="s">
        <v>105</v>
      </c>
      <c r="D1675" s="294" t="s">
        <v>91</v>
      </c>
      <c r="E1675" s="294" t="s">
        <v>2503</v>
      </c>
      <c r="F1675" s="295">
        <v>1</v>
      </c>
      <c r="G1675" s="296" t="s">
        <v>3038</v>
      </c>
      <c r="H1675" s="293">
        <v>5.8</v>
      </c>
      <c r="I1675" s="293">
        <f t="shared" si="281"/>
        <v>0.95240610017279992</v>
      </c>
      <c r="J1675" s="293">
        <v>55.239553810022393</v>
      </c>
      <c r="K1675" s="275">
        <f t="shared" si="274"/>
        <v>55.239553810022393</v>
      </c>
      <c r="L1675" s="275">
        <f t="shared" si="275"/>
        <v>55.239553810022393</v>
      </c>
      <c r="N1675" s="334">
        <v>53.114955586559994</v>
      </c>
      <c r="O1675" s="332">
        <f t="shared" si="282"/>
        <v>55.239553810022393</v>
      </c>
      <c r="P1675" s="360"/>
      <c r="Q1675" s="360"/>
    </row>
    <row r="1676" spans="2:18" s="8" customFormat="1" ht="16.2" customHeight="1">
      <c r="B1676" s="289">
        <v>410062240</v>
      </c>
      <c r="C1676" s="307" t="s">
        <v>105</v>
      </c>
      <c r="D1676" s="294" t="s">
        <v>1</v>
      </c>
      <c r="E1676" s="294" t="s">
        <v>2506</v>
      </c>
      <c r="F1676" s="295">
        <v>1</v>
      </c>
      <c r="G1676" s="296" t="s">
        <v>3038</v>
      </c>
      <c r="H1676" s="293">
        <v>5.8</v>
      </c>
      <c r="I1676" s="293">
        <f t="shared" si="281"/>
        <v>1.8337859778053216</v>
      </c>
      <c r="J1676" s="293">
        <v>106.35958671270865</v>
      </c>
      <c r="K1676" s="275">
        <f t="shared" si="274"/>
        <v>106.35958671270865</v>
      </c>
      <c r="L1676" s="275">
        <f t="shared" si="275"/>
        <v>106.35958671270865</v>
      </c>
      <c r="N1676" s="334">
        <v>102.26883337760447</v>
      </c>
      <c r="O1676" s="332">
        <f t="shared" si="282"/>
        <v>106.35958671270865</v>
      </c>
      <c r="P1676" s="360"/>
      <c r="Q1676" s="360"/>
    </row>
    <row r="1677" spans="2:18" s="8" customFormat="1" ht="16.2" customHeight="1">
      <c r="B1677" s="289">
        <v>410064180</v>
      </c>
      <c r="C1677" s="307" t="s">
        <v>105</v>
      </c>
      <c r="D1677" s="294" t="s">
        <v>91</v>
      </c>
      <c r="E1677" s="294" t="s">
        <v>287</v>
      </c>
      <c r="F1677" s="295">
        <v>1</v>
      </c>
      <c r="G1677" s="296" t="s">
        <v>3038</v>
      </c>
      <c r="H1677" s="293">
        <v>5.8</v>
      </c>
      <c r="I1677" s="293">
        <f t="shared" si="281"/>
        <v>1.5509519348476095</v>
      </c>
      <c r="J1677" s="293">
        <v>89.955212221161361</v>
      </c>
      <c r="K1677" s="275">
        <f t="shared" si="274"/>
        <v>89.955212221161361</v>
      </c>
      <c r="L1677" s="275">
        <f t="shared" si="275"/>
        <v>89.955212221161361</v>
      </c>
      <c r="N1677" s="334">
        <v>74.092337403481608</v>
      </c>
      <c r="O1677" s="332">
        <f t="shared" si="282"/>
        <v>77.056030899620879</v>
      </c>
      <c r="P1677" s="360"/>
      <c r="Q1677" s="360"/>
      <c r="R1677" s="353"/>
    </row>
    <row r="1678" spans="2:18" s="8" customFormat="1" ht="16.2" customHeight="1">
      <c r="B1678" s="289">
        <v>410065410</v>
      </c>
      <c r="C1678" s="307" t="s">
        <v>105</v>
      </c>
      <c r="D1678" s="294" t="s">
        <v>327</v>
      </c>
      <c r="E1678" s="294" t="s">
        <v>2540</v>
      </c>
      <c r="F1678" s="295">
        <v>1</v>
      </c>
      <c r="G1678" s="296" t="s">
        <v>3038</v>
      </c>
      <c r="H1678" s="293">
        <v>5.8</v>
      </c>
      <c r="I1678" s="293">
        <f t="shared" si="281"/>
        <v>1.7012426605951978</v>
      </c>
      <c r="J1678" s="293">
        <v>98.672074314521481</v>
      </c>
      <c r="K1678" s="275">
        <f t="shared" si="274"/>
        <v>98.672074314521481</v>
      </c>
      <c r="L1678" s="275">
        <f t="shared" si="275"/>
        <v>98.672074314521481</v>
      </c>
      <c r="N1678" s="334">
        <v>94.876994533193724</v>
      </c>
      <c r="O1678" s="332">
        <f t="shared" si="282"/>
        <v>98.672074314521481</v>
      </c>
      <c r="P1678" s="360"/>
      <c r="Q1678" s="360"/>
    </row>
    <row r="1679" spans="2:18" s="8" customFormat="1" ht="16.2" customHeight="1">
      <c r="B1679" s="289">
        <v>410063520</v>
      </c>
      <c r="C1679" s="307" t="s">
        <v>105</v>
      </c>
      <c r="D1679" s="294" t="s">
        <v>17</v>
      </c>
      <c r="E1679" s="294" t="s">
        <v>2767</v>
      </c>
      <c r="F1679" s="295">
        <v>1</v>
      </c>
      <c r="G1679" s="296" t="s">
        <v>3038</v>
      </c>
      <c r="H1679" s="293">
        <v>5.8</v>
      </c>
      <c r="I1679" s="293">
        <f t="shared" si="281"/>
        <v>1.6906709725216407</v>
      </c>
      <c r="J1679" s="293">
        <v>98.058916406255165</v>
      </c>
      <c r="K1679" s="275">
        <f t="shared" si="274"/>
        <v>98.058916406255165</v>
      </c>
      <c r="L1679" s="275">
        <f t="shared" si="275"/>
        <v>98.058916406255165</v>
      </c>
      <c r="N1679" s="334">
        <v>94.287419621399195</v>
      </c>
      <c r="O1679" s="332">
        <f t="shared" si="282"/>
        <v>98.058916406255165</v>
      </c>
      <c r="P1679" s="360"/>
      <c r="Q1679" s="360"/>
    </row>
    <row r="1680" spans="2:18" s="8" customFormat="1" ht="16.2" customHeight="1">
      <c r="B1680" s="297">
        <v>410065050</v>
      </c>
      <c r="C1680" s="307" t="s">
        <v>2751</v>
      </c>
      <c r="D1680" s="294" t="s">
        <v>327</v>
      </c>
      <c r="E1680" s="294" t="s">
        <v>2994</v>
      </c>
      <c r="F1680" s="295">
        <v>1</v>
      </c>
      <c r="G1680" s="296" t="s">
        <v>3038</v>
      </c>
      <c r="H1680" s="293">
        <v>5.8</v>
      </c>
      <c r="I1680" s="293">
        <f t="shared" si="281"/>
        <v>1.5796344827586211</v>
      </c>
      <c r="J1680" s="293">
        <v>91.618800000000022</v>
      </c>
      <c r="K1680" s="275">
        <f t="shared" si="274"/>
        <v>91.618800000000022</v>
      </c>
      <c r="L1680" s="275">
        <f t="shared" si="275"/>
        <v>91.618800000000022</v>
      </c>
      <c r="N1680" s="334">
        <v>88.095000000000013</v>
      </c>
      <c r="O1680" s="332">
        <f t="shared" si="282"/>
        <v>91.618800000000022</v>
      </c>
      <c r="P1680" s="360"/>
      <c r="Q1680" s="360"/>
    </row>
    <row r="1681" spans="2:18" s="8" customFormat="1" ht="16.2" customHeight="1">
      <c r="B1681" s="289">
        <v>410101000</v>
      </c>
      <c r="C1681" s="307" t="s">
        <v>106</v>
      </c>
      <c r="D1681" s="294" t="s">
        <v>81</v>
      </c>
      <c r="E1681" s="294" t="s">
        <v>79</v>
      </c>
      <c r="F1681" s="295">
        <v>1</v>
      </c>
      <c r="G1681" s="296" t="s">
        <v>3038</v>
      </c>
      <c r="H1681" s="293">
        <v>5.8</v>
      </c>
      <c r="I1681" s="293">
        <f t="shared" si="281"/>
        <v>1.1913811529567886</v>
      </c>
      <c r="J1681" s="293">
        <v>69.100106871493736</v>
      </c>
      <c r="K1681" s="275">
        <f t="shared" si="274"/>
        <v>69.100106871493736</v>
      </c>
      <c r="L1681" s="275">
        <f t="shared" si="275"/>
        <v>69.100106871493736</v>
      </c>
      <c r="N1681" s="334">
        <v>66.442410453359358</v>
      </c>
      <c r="O1681" s="332">
        <f t="shared" si="282"/>
        <v>69.100106871493736</v>
      </c>
      <c r="P1681" s="360"/>
      <c r="Q1681" s="360"/>
    </row>
    <row r="1682" spans="2:18" s="8" customFormat="1" ht="16.2" customHeight="1">
      <c r="B1682" s="289">
        <v>410102000</v>
      </c>
      <c r="C1682" s="307" t="s">
        <v>106</v>
      </c>
      <c r="D1682" s="294" t="s">
        <v>1</v>
      </c>
      <c r="E1682" s="294" t="s">
        <v>79</v>
      </c>
      <c r="F1682" s="295">
        <v>1</v>
      </c>
      <c r="G1682" s="296" t="s">
        <v>3038</v>
      </c>
      <c r="H1682" s="293">
        <v>5.8</v>
      </c>
      <c r="I1682" s="293">
        <f t="shared" si="281"/>
        <v>1.8594333341382634</v>
      </c>
      <c r="J1682" s="293">
        <v>107.84713338001927</v>
      </c>
      <c r="K1682" s="275">
        <f t="shared" si="274"/>
        <v>107.84713338001927</v>
      </c>
      <c r="L1682" s="275">
        <f t="shared" si="275"/>
        <v>107.84713338001927</v>
      </c>
      <c r="N1682" s="334">
        <v>103.69916671155698</v>
      </c>
      <c r="O1682" s="332">
        <f t="shared" si="282"/>
        <v>107.84713338001927</v>
      </c>
      <c r="P1682" s="360"/>
      <c r="Q1682" s="360"/>
    </row>
    <row r="1683" spans="2:18" s="8" customFormat="1" ht="16.2" customHeight="1">
      <c r="B1683" s="289">
        <v>410104010</v>
      </c>
      <c r="C1683" s="307" t="s">
        <v>106</v>
      </c>
      <c r="D1683" s="294" t="s">
        <v>91</v>
      </c>
      <c r="E1683" s="294" t="s">
        <v>2</v>
      </c>
      <c r="F1683" s="295">
        <v>1</v>
      </c>
      <c r="G1683" s="296" t="s">
        <v>3038</v>
      </c>
      <c r="H1683" s="293">
        <v>5.8</v>
      </c>
      <c r="I1683" s="293">
        <f t="shared" si="281"/>
        <v>1.8594333341382634</v>
      </c>
      <c r="J1683" s="293">
        <v>107.84713338001927</v>
      </c>
      <c r="K1683" s="275">
        <f t="shared" si="274"/>
        <v>107.84713338001927</v>
      </c>
      <c r="L1683" s="275">
        <f t="shared" si="275"/>
        <v>107.84713338001927</v>
      </c>
      <c r="N1683" s="334">
        <v>103.69916671155698</v>
      </c>
      <c r="O1683" s="332">
        <f t="shared" si="282"/>
        <v>107.84713338001927</v>
      </c>
      <c r="P1683" s="360"/>
      <c r="Q1683" s="360"/>
    </row>
    <row r="1684" spans="2:18" s="8" customFormat="1" ht="16.2" customHeight="1">
      <c r="B1684" s="289">
        <v>410105280</v>
      </c>
      <c r="C1684" s="307" t="s">
        <v>106</v>
      </c>
      <c r="D1684" s="294" t="s">
        <v>327</v>
      </c>
      <c r="E1684" s="294" t="s">
        <v>244</v>
      </c>
      <c r="F1684" s="295">
        <v>1</v>
      </c>
      <c r="G1684" s="296" t="s">
        <v>3038</v>
      </c>
      <c r="H1684" s="293">
        <v>5.8</v>
      </c>
      <c r="I1684" s="293">
        <f t="shared" si="281"/>
        <v>1.9635616008500059</v>
      </c>
      <c r="J1684" s="293">
        <v>113.88657284930034</v>
      </c>
      <c r="K1684" s="275">
        <f t="shared" si="274"/>
        <v>113.88657284930034</v>
      </c>
      <c r="L1684" s="275">
        <f t="shared" si="275"/>
        <v>113.88657284930034</v>
      </c>
      <c r="N1684" s="334">
        <v>109.50632004740416</v>
      </c>
      <c r="O1684" s="332">
        <f t="shared" si="282"/>
        <v>113.88657284930034</v>
      </c>
      <c r="P1684" s="360"/>
      <c r="Q1684" s="360"/>
    </row>
    <row r="1685" spans="2:18" s="8" customFormat="1" ht="16.2" customHeight="1">
      <c r="B1685" s="343">
        <v>410105070</v>
      </c>
      <c r="C1685" s="344" t="s">
        <v>106</v>
      </c>
      <c r="D1685" s="343" t="s">
        <v>327</v>
      </c>
      <c r="E1685" s="342" t="s">
        <v>2539</v>
      </c>
      <c r="F1685" s="341">
        <v>1</v>
      </c>
      <c r="G1685" s="296" t="s">
        <v>3038</v>
      </c>
      <c r="H1685" s="339">
        <v>5.8</v>
      </c>
      <c r="I1685" s="293">
        <f t="shared" si="281"/>
        <v>1.6941836346820951</v>
      </c>
      <c r="J1685" s="355">
        <v>98.262650811561514</v>
      </c>
      <c r="K1685" s="275">
        <f t="shared" ref="K1685:K1686" si="285">J1685</f>
        <v>98.262650811561514</v>
      </c>
      <c r="L1685" s="275">
        <f t="shared" ref="L1685:L1686" si="286">+J1685-K1685*$B$2</f>
        <v>98.262650811561514</v>
      </c>
      <c r="N1685" s="334"/>
      <c r="O1685" s="332"/>
      <c r="P1685" s="360"/>
      <c r="Q1685" s="360"/>
    </row>
    <row r="1686" spans="2:18" s="8" customFormat="1" ht="16.2" customHeight="1">
      <c r="B1686" s="289">
        <v>410103090</v>
      </c>
      <c r="C1686" s="307" t="s">
        <v>106</v>
      </c>
      <c r="D1686" s="294" t="s">
        <v>17</v>
      </c>
      <c r="E1686" s="294" t="s">
        <v>10</v>
      </c>
      <c r="F1686" s="295">
        <v>1</v>
      </c>
      <c r="G1686" s="296" t="s">
        <v>3038</v>
      </c>
      <c r="H1686" s="293">
        <v>5.8</v>
      </c>
      <c r="I1686" s="293">
        <f t="shared" si="281"/>
        <v>1.8594333341382634</v>
      </c>
      <c r="J1686" s="293">
        <v>107.84713338001927</v>
      </c>
      <c r="K1686" s="275">
        <f t="shared" si="285"/>
        <v>107.84713338001927</v>
      </c>
      <c r="L1686" s="275">
        <f t="shared" si="286"/>
        <v>107.84713338001927</v>
      </c>
      <c r="N1686" s="334">
        <v>103.69916671155698</v>
      </c>
      <c r="O1686" s="332">
        <f t="shared" si="282"/>
        <v>107.84713338001927</v>
      </c>
      <c r="P1686" s="360"/>
      <c r="Q1686" s="360"/>
    </row>
    <row r="1687" spans="2:18" s="8" customFormat="1" ht="16.2" customHeight="1">
      <c r="B1687" s="289">
        <v>410104100</v>
      </c>
      <c r="C1687" s="307" t="s">
        <v>106</v>
      </c>
      <c r="D1687" s="294" t="s">
        <v>91</v>
      </c>
      <c r="E1687" s="294" t="s">
        <v>14</v>
      </c>
      <c r="F1687" s="295">
        <v>1</v>
      </c>
      <c r="G1687" s="296" t="s">
        <v>3038</v>
      </c>
      <c r="H1687" s="293">
        <v>5.8</v>
      </c>
      <c r="I1687" s="293">
        <f t="shared" si="281"/>
        <v>2.0059896560407862</v>
      </c>
      <c r="J1687" s="293">
        <v>116.34740005036561</v>
      </c>
      <c r="K1687" s="275">
        <f t="shared" si="274"/>
        <v>116.34740005036561</v>
      </c>
      <c r="L1687" s="275">
        <f t="shared" si="275"/>
        <v>116.34740005036561</v>
      </c>
      <c r="N1687" s="334">
        <v>111.87250004842846</v>
      </c>
      <c r="O1687" s="332">
        <f t="shared" si="282"/>
        <v>116.34740005036561</v>
      </c>
      <c r="P1687" s="360"/>
      <c r="Q1687" s="360"/>
    </row>
    <row r="1688" spans="2:18" s="8" customFormat="1" ht="16.2" customHeight="1">
      <c r="B1688" s="289">
        <v>410103110</v>
      </c>
      <c r="C1688" s="307" t="s">
        <v>106</v>
      </c>
      <c r="D1688" s="294" t="s">
        <v>17</v>
      </c>
      <c r="E1688" s="294" t="s">
        <v>13</v>
      </c>
      <c r="F1688" s="295">
        <v>1</v>
      </c>
      <c r="G1688" s="296" t="s">
        <v>3038</v>
      </c>
      <c r="H1688" s="293">
        <v>5.8</v>
      </c>
      <c r="I1688" s="293">
        <f t="shared" si="281"/>
        <v>1.8777528743760783</v>
      </c>
      <c r="J1688" s="293">
        <v>108.90966671381253</v>
      </c>
      <c r="K1688" s="275">
        <f t="shared" si="274"/>
        <v>108.90966671381253</v>
      </c>
      <c r="L1688" s="275">
        <f t="shared" si="275"/>
        <v>108.90966671381253</v>
      </c>
      <c r="N1688" s="334">
        <v>104.72083337866589</v>
      </c>
      <c r="O1688" s="332">
        <f t="shared" si="282"/>
        <v>108.90966671381253</v>
      </c>
      <c r="P1688" s="360"/>
      <c r="Q1688" s="360"/>
    </row>
    <row r="1689" spans="2:18" s="8" customFormat="1" ht="16.2" customHeight="1">
      <c r="B1689" s="289">
        <v>410102140</v>
      </c>
      <c r="C1689" s="307" t="s">
        <v>106</v>
      </c>
      <c r="D1689" s="294" t="s">
        <v>1</v>
      </c>
      <c r="E1689" s="294" t="s">
        <v>0</v>
      </c>
      <c r="F1689" s="295">
        <v>1</v>
      </c>
      <c r="G1689" s="296" t="s">
        <v>3038</v>
      </c>
      <c r="H1689" s="293">
        <v>5.8</v>
      </c>
      <c r="I1689" s="293">
        <f t="shared" si="281"/>
        <v>1.8777528743760783</v>
      </c>
      <c r="J1689" s="293">
        <v>108.90966671381253</v>
      </c>
      <c r="K1689" s="275">
        <f t="shared" si="274"/>
        <v>108.90966671381253</v>
      </c>
      <c r="L1689" s="275">
        <f t="shared" si="275"/>
        <v>108.90966671381253</v>
      </c>
      <c r="N1689" s="334">
        <v>104.72083337866589</v>
      </c>
      <c r="O1689" s="332">
        <f t="shared" si="282"/>
        <v>108.90966671381253</v>
      </c>
      <c r="P1689" s="360"/>
      <c r="Q1689" s="360"/>
    </row>
    <row r="1690" spans="2:18" s="8" customFormat="1" ht="16.2" customHeight="1">
      <c r="B1690" s="295">
        <v>410104270</v>
      </c>
      <c r="C1690" s="307" t="s">
        <v>106</v>
      </c>
      <c r="D1690" s="294" t="s">
        <v>91</v>
      </c>
      <c r="E1690" s="294" t="s">
        <v>83</v>
      </c>
      <c r="F1690" s="295">
        <v>1</v>
      </c>
      <c r="G1690" s="296" t="s">
        <v>3038</v>
      </c>
      <c r="H1690" s="293">
        <v>5.8</v>
      </c>
      <c r="I1690" s="293">
        <f t="shared" si="281"/>
        <v>2.0059896560407862</v>
      </c>
      <c r="J1690" s="293">
        <v>116.34740005036561</v>
      </c>
      <c r="K1690" s="275">
        <f t="shared" ref="K1690:K1753" si="287">J1690</f>
        <v>116.34740005036561</v>
      </c>
      <c r="L1690" s="275">
        <f t="shared" ref="L1690:L1753" si="288">+J1690-K1690*$B$2</f>
        <v>116.34740005036561</v>
      </c>
      <c r="N1690" s="334">
        <v>111.87250004842846</v>
      </c>
      <c r="O1690" s="332">
        <f t="shared" si="282"/>
        <v>116.34740005036561</v>
      </c>
      <c r="P1690" s="360"/>
      <c r="Q1690" s="360"/>
    </row>
    <row r="1691" spans="2:18" s="8" customFormat="1" ht="16.2" customHeight="1">
      <c r="B1691" s="295">
        <v>410101370</v>
      </c>
      <c r="C1691" s="307" t="s">
        <v>2752</v>
      </c>
      <c r="D1691" s="294" t="s">
        <v>81</v>
      </c>
      <c r="E1691" s="294" t="s">
        <v>361</v>
      </c>
      <c r="F1691" s="295">
        <v>1</v>
      </c>
      <c r="G1691" s="296" t="s">
        <v>3038</v>
      </c>
      <c r="H1691" s="293">
        <v>5.8</v>
      </c>
      <c r="I1691" s="293">
        <f t="shared" si="281"/>
        <v>2.4310374943930184</v>
      </c>
      <c r="J1691" s="293">
        <v>141.00017467479506</v>
      </c>
      <c r="K1691" s="275">
        <f t="shared" si="287"/>
        <v>141.00017467479506</v>
      </c>
      <c r="L1691" s="275">
        <f t="shared" si="288"/>
        <v>141.00017467479506</v>
      </c>
      <c r="N1691" s="334">
        <v>135.57709103345678</v>
      </c>
      <c r="O1691" s="332">
        <f t="shared" si="282"/>
        <v>141.00017467479506</v>
      </c>
      <c r="P1691" s="360"/>
      <c r="Q1691" s="360"/>
    </row>
    <row r="1692" spans="2:18" s="8" customFormat="1" ht="16.2" customHeight="1">
      <c r="B1692" s="289">
        <v>410104360</v>
      </c>
      <c r="C1692" s="307" t="s">
        <v>106</v>
      </c>
      <c r="D1692" s="294" t="s">
        <v>91</v>
      </c>
      <c r="E1692" s="294" t="s">
        <v>2574</v>
      </c>
      <c r="F1692" s="295">
        <v>1</v>
      </c>
      <c r="G1692" s="296" t="s">
        <v>3038</v>
      </c>
      <c r="H1692" s="293">
        <v>5.8</v>
      </c>
      <c r="I1692" s="293">
        <f t="shared" si="281"/>
        <v>2.3804286763284326</v>
      </c>
      <c r="J1692" s="293">
        <v>138.06486322704907</v>
      </c>
      <c r="K1692" s="275">
        <f t="shared" si="287"/>
        <v>138.06486322704907</v>
      </c>
      <c r="L1692" s="275">
        <f t="shared" si="288"/>
        <v>138.06486322704907</v>
      </c>
      <c r="N1692" s="334">
        <v>132.75467617985487</v>
      </c>
      <c r="O1692" s="332">
        <f t="shared" si="282"/>
        <v>138.06486322704907</v>
      </c>
      <c r="P1692" s="360"/>
      <c r="Q1692" s="360"/>
    </row>
    <row r="1693" spans="2:18" s="8" customFormat="1" ht="16.2" customHeight="1">
      <c r="B1693" s="289">
        <v>410104390</v>
      </c>
      <c r="C1693" s="307" t="s">
        <v>106</v>
      </c>
      <c r="D1693" s="294" t="s">
        <v>91</v>
      </c>
      <c r="E1693" s="294" t="s">
        <v>2503</v>
      </c>
      <c r="F1693" s="295">
        <v>1</v>
      </c>
      <c r="G1693" s="296" t="s">
        <v>3038</v>
      </c>
      <c r="H1693" s="293">
        <v>5.8</v>
      </c>
      <c r="I1693" s="293">
        <f t="shared" si="281"/>
        <v>0.95240610017279992</v>
      </c>
      <c r="J1693" s="293">
        <v>55.239553810022393</v>
      </c>
      <c r="K1693" s="275">
        <f t="shared" si="287"/>
        <v>55.239553810022393</v>
      </c>
      <c r="L1693" s="275">
        <f t="shared" si="288"/>
        <v>55.239553810022393</v>
      </c>
      <c r="N1693" s="334">
        <v>53.114955586559994</v>
      </c>
      <c r="O1693" s="332">
        <f t="shared" si="282"/>
        <v>55.239553810022393</v>
      </c>
      <c r="P1693" s="360"/>
      <c r="Q1693" s="360"/>
    </row>
    <row r="1694" spans="2:18" s="8" customFormat="1" ht="16.2" customHeight="1">
      <c r="B1694" s="289">
        <v>410102240</v>
      </c>
      <c r="C1694" s="307" t="s">
        <v>106</v>
      </c>
      <c r="D1694" s="294" t="s">
        <v>1</v>
      </c>
      <c r="E1694" s="294" t="s">
        <v>2506</v>
      </c>
      <c r="F1694" s="295">
        <v>1</v>
      </c>
      <c r="G1694" s="296" t="s">
        <v>3038</v>
      </c>
      <c r="H1694" s="293">
        <v>5.8</v>
      </c>
      <c r="I1694" s="293">
        <f t="shared" si="281"/>
        <v>2.2670431044296557</v>
      </c>
      <c r="J1694" s="293">
        <v>131.48850005692003</v>
      </c>
      <c r="K1694" s="275">
        <f t="shared" si="287"/>
        <v>131.48850005692003</v>
      </c>
      <c r="L1694" s="275">
        <f t="shared" si="288"/>
        <v>131.48850005692003</v>
      </c>
      <c r="N1694" s="334">
        <v>126.43125005473078</v>
      </c>
      <c r="O1694" s="332">
        <f t="shared" si="282"/>
        <v>131.48850005692003</v>
      </c>
      <c r="P1694" s="360"/>
      <c r="Q1694" s="360"/>
    </row>
    <row r="1695" spans="2:18" s="8" customFormat="1" ht="16.2" customHeight="1">
      <c r="B1695" s="289">
        <v>410104180</v>
      </c>
      <c r="C1695" s="307" t="s">
        <v>106</v>
      </c>
      <c r="D1695" s="294" t="s">
        <v>91</v>
      </c>
      <c r="E1695" s="294" t="s">
        <v>287</v>
      </c>
      <c r="F1695" s="295">
        <v>1</v>
      </c>
      <c r="G1695" s="296" t="s">
        <v>3038</v>
      </c>
      <c r="H1695" s="293">
        <v>5.8</v>
      </c>
      <c r="I1695" s="293">
        <f t="shared" ref="I1695:I1716" si="289">(J1695/10)/5.8</f>
        <v>1.8011247826308183</v>
      </c>
      <c r="J1695" s="293">
        <v>104.46523739258745</v>
      </c>
      <c r="K1695" s="275">
        <f t="shared" si="287"/>
        <v>104.46523739258745</v>
      </c>
      <c r="L1695" s="275">
        <f t="shared" si="288"/>
        <v>104.46523739258745</v>
      </c>
      <c r="N1695" s="334">
        <v>103.69916671155698</v>
      </c>
      <c r="O1695" s="332">
        <f t="shared" si="282"/>
        <v>107.84713338001927</v>
      </c>
      <c r="P1695" s="360"/>
      <c r="Q1695" s="360"/>
      <c r="R1695" s="353"/>
    </row>
    <row r="1696" spans="2:18" s="8" customFormat="1" ht="16.2" customHeight="1">
      <c r="B1696" s="289">
        <v>410105410</v>
      </c>
      <c r="C1696" s="307" t="s">
        <v>106</v>
      </c>
      <c r="D1696" s="294" t="s">
        <v>327</v>
      </c>
      <c r="E1696" s="294" t="s">
        <v>2540</v>
      </c>
      <c r="F1696" s="295">
        <v>1</v>
      </c>
      <c r="G1696" s="296" t="s">
        <v>3038</v>
      </c>
      <c r="H1696" s="293">
        <v>5.8</v>
      </c>
      <c r="I1696" s="293">
        <f t="shared" si="289"/>
        <v>1.9695020358389603</v>
      </c>
      <c r="J1696" s="293">
        <v>114.2311180786597</v>
      </c>
      <c r="K1696" s="275">
        <f t="shared" si="287"/>
        <v>114.2311180786597</v>
      </c>
      <c r="L1696" s="275">
        <f t="shared" si="288"/>
        <v>114.2311180786597</v>
      </c>
      <c r="N1696" s="334">
        <v>109.83761353717279</v>
      </c>
      <c r="O1696" s="332">
        <f t="shared" si="282"/>
        <v>114.2311180786597</v>
      </c>
      <c r="P1696" s="360"/>
      <c r="Q1696" s="360"/>
    </row>
    <row r="1697" spans="2:17" s="8" customFormat="1" ht="16.2" customHeight="1">
      <c r="B1697" s="289">
        <v>410103520</v>
      </c>
      <c r="C1697" s="307" t="s">
        <v>106</v>
      </c>
      <c r="D1697" s="294" t="s">
        <v>17</v>
      </c>
      <c r="E1697" s="294" t="s">
        <v>2767</v>
      </c>
      <c r="F1697" s="295">
        <v>1</v>
      </c>
      <c r="G1697" s="296" t="s">
        <v>3038</v>
      </c>
      <c r="H1697" s="293">
        <v>5.8</v>
      </c>
      <c r="I1697" s="293">
        <f t="shared" si="289"/>
        <v>1.9764434293174402</v>
      </c>
      <c r="J1697" s="293">
        <v>114.63371890041152</v>
      </c>
      <c r="K1697" s="275">
        <f t="shared" si="287"/>
        <v>114.63371890041152</v>
      </c>
      <c r="L1697" s="275">
        <f t="shared" si="288"/>
        <v>114.63371890041152</v>
      </c>
      <c r="N1697" s="334">
        <v>110.22472971193416</v>
      </c>
      <c r="O1697" s="332">
        <f t="shared" si="282"/>
        <v>114.63371890041152</v>
      </c>
      <c r="P1697" s="360"/>
      <c r="Q1697" s="360"/>
    </row>
    <row r="1698" spans="2:17" s="8" customFormat="1" ht="16.2" customHeight="1">
      <c r="B1698" s="297">
        <v>410105050</v>
      </c>
      <c r="C1698" s="307" t="s">
        <v>106</v>
      </c>
      <c r="D1698" s="294" t="s">
        <v>327</v>
      </c>
      <c r="E1698" s="294" t="s">
        <v>2994</v>
      </c>
      <c r="F1698" s="295">
        <v>1</v>
      </c>
      <c r="G1698" s="296" t="s">
        <v>3038</v>
      </c>
      <c r="H1698" s="293">
        <v>5.8</v>
      </c>
      <c r="I1698" s="293">
        <f t="shared" si="289"/>
        <v>1.8582827586206898</v>
      </c>
      <c r="J1698" s="293">
        <v>107.7804</v>
      </c>
      <c r="K1698" s="275">
        <f t="shared" si="287"/>
        <v>107.7804</v>
      </c>
      <c r="L1698" s="275">
        <f t="shared" si="288"/>
        <v>107.7804</v>
      </c>
      <c r="N1698" s="334">
        <v>103.63499999999999</v>
      </c>
      <c r="O1698" s="332">
        <f t="shared" si="282"/>
        <v>107.7804</v>
      </c>
      <c r="P1698" s="360"/>
      <c r="Q1698" s="360"/>
    </row>
    <row r="1699" spans="2:17" s="8" customFormat="1" ht="16.2" customHeight="1">
      <c r="B1699" s="289">
        <v>410131000</v>
      </c>
      <c r="C1699" s="307" t="s">
        <v>107</v>
      </c>
      <c r="D1699" s="294" t="s">
        <v>81</v>
      </c>
      <c r="E1699" s="294" t="s">
        <v>79</v>
      </c>
      <c r="F1699" s="295">
        <v>1</v>
      </c>
      <c r="G1699" s="296" t="s">
        <v>3038</v>
      </c>
      <c r="H1699" s="293">
        <v>5.8</v>
      </c>
      <c r="I1699" s="293">
        <f t="shared" si="289"/>
        <v>1.2090896556958162</v>
      </c>
      <c r="J1699" s="293">
        <v>70.127200030357344</v>
      </c>
      <c r="K1699" s="275">
        <f t="shared" si="287"/>
        <v>70.127200030357344</v>
      </c>
      <c r="L1699" s="275">
        <f t="shared" si="288"/>
        <v>70.127200030357344</v>
      </c>
      <c r="N1699" s="334">
        <v>67.430000029189756</v>
      </c>
      <c r="O1699" s="332">
        <f t="shared" si="282"/>
        <v>70.127200030357344</v>
      </c>
      <c r="P1699" s="360"/>
      <c r="Q1699" s="360"/>
    </row>
    <row r="1700" spans="2:17" s="8" customFormat="1" ht="16.2" customHeight="1">
      <c r="B1700" s="289">
        <v>410132000</v>
      </c>
      <c r="C1700" s="307" t="s">
        <v>107</v>
      </c>
      <c r="D1700" s="294" t="s">
        <v>1</v>
      </c>
      <c r="E1700" s="294" t="s">
        <v>79</v>
      </c>
      <c r="F1700" s="295">
        <v>1</v>
      </c>
      <c r="G1700" s="296" t="s">
        <v>3038</v>
      </c>
      <c r="H1700" s="293">
        <v>5.8</v>
      </c>
      <c r="I1700" s="293">
        <f t="shared" si="289"/>
        <v>1.2640482764092626</v>
      </c>
      <c r="J1700" s="293">
        <v>73.314800031737235</v>
      </c>
      <c r="K1700" s="275">
        <f t="shared" si="287"/>
        <v>73.314800031737235</v>
      </c>
      <c r="L1700" s="275">
        <f t="shared" si="288"/>
        <v>73.314800031737235</v>
      </c>
      <c r="N1700" s="334">
        <v>70.495000030516564</v>
      </c>
      <c r="O1700" s="332">
        <f t="shared" si="282"/>
        <v>73.314800031737235</v>
      </c>
      <c r="P1700" s="360"/>
      <c r="Q1700" s="360"/>
    </row>
    <row r="1701" spans="2:17" s="8" customFormat="1" ht="16.2" customHeight="1">
      <c r="B1701" s="289">
        <v>410134010</v>
      </c>
      <c r="C1701" s="307" t="s">
        <v>107</v>
      </c>
      <c r="D1701" s="294" t="s">
        <v>91</v>
      </c>
      <c r="E1701" s="294" t="s">
        <v>2</v>
      </c>
      <c r="F1701" s="295">
        <v>1</v>
      </c>
      <c r="G1701" s="296" t="s">
        <v>3038</v>
      </c>
      <c r="H1701" s="293">
        <v>5.8</v>
      </c>
      <c r="I1701" s="293">
        <f t="shared" si="289"/>
        <v>2.2258241388945712</v>
      </c>
      <c r="J1701" s="293">
        <v>129.09780005588513</v>
      </c>
      <c r="K1701" s="275">
        <f t="shared" si="287"/>
        <v>129.09780005588513</v>
      </c>
      <c r="L1701" s="275">
        <f t="shared" si="288"/>
        <v>129.09780005588513</v>
      </c>
      <c r="N1701" s="334">
        <v>124.1325000537357</v>
      </c>
      <c r="O1701" s="332">
        <f t="shared" si="282"/>
        <v>129.09780005588513</v>
      </c>
      <c r="P1701" s="360"/>
      <c r="Q1701" s="360"/>
    </row>
    <row r="1702" spans="2:17" s="8" customFormat="1" ht="16.2" customHeight="1">
      <c r="B1702" s="289">
        <v>410135280</v>
      </c>
      <c r="C1702" s="307" t="s">
        <v>107</v>
      </c>
      <c r="D1702" s="294" t="s">
        <v>327</v>
      </c>
      <c r="E1702" s="294" t="s">
        <v>244</v>
      </c>
      <c r="F1702" s="295">
        <v>1</v>
      </c>
      <c r="G1702" s="296" t="s">
        <v>3038</v>
      </c>
      <c r="H1702" s="293">
        <v>5.8</v>
      </c>
      <c r="I1702" s="293">
        <f t="shared" si="289"/>
        <v>2.5342519183384313</v>
      </c>
      <c r="J1702" s="293">
        <v>146.98661126362902</v>
      </c>
      <c r="K1702" s="275">
        <f t="shared" si="287"/>
        <v>146.98661126362902</v>
      </c>
      <c r="L1702" s="275">
        <f t="shared" si="288"/>
        <v>146.98661126362902</v>
      </c>
      <c r="N1702" s="334">
        <v>141.33328006118174</v>
      </c>
      <c r="O1702" s="332">
        <f t="shared" si="282"/>
        <v>146.98661126362902</v>
      </c>
      <c r="P1702" s="360"/>
      <c r="Q1702" s="360"/>
    </row>
    <row r="1703" spans="2:17" s="8" customFormat="1" ht="16.2" customHeight="1">
      <c r="B1703" s="343">
        <v>410135070</v>
      </c>
      <c r="C1703" s="344" t="s">
        <v>107</v>
      </c>
      <c r="D1703" s="343" t="s">
        <v>327</v>
      </c>
      <c r="E1703" s="342" t="s">
        <v>2539</v>
      </c>
      <c r="F1703" s="295">
        <v>1</v>
      </c>
      <c r="G1703" s="296" t="s">
        <v>3038</v>
      </c>
      <c r="H1703" s="293">
        <v>5.8</v>
      </c>
      <c r="I1703" s="293">
        <f t="shared" ref="I1703:I1704" si="290">(J1703/10)/5.8</f>
        <v>1.8371100449254585</v>
      </c>
      <c r="J1703" s="355">
        <v>106.55238260567658</v>
      </c>
      <c r="K1703" s="275">
        <f t="shared" ref="K1703" si="291">J1703</f>
        <v>106.55238260567658</v>
      </c>
      <c r="L1703" s="275">
        <f t="shared" ref="L1703" si="292">+J1703-K1703*$B$2</f>
        <v>106.55238260567658</v>
      </c>
      <c r="N1703" s="334"/>
      <c r="O1703" s="332"/>
      <c r="P1703" s="360"/>
      <c r="Q1703" s="360"/>
    </row>
    <row r="1704" spans="2:17" s="8" customFormat="1" ht="16.2" customHeight="1">
      <c r="B1704" s="289">
        <v>410133090</v>
      </c>
      <c r="C1704" s="307" t="s">
        <v>107</v>
      </c>
      <c r="D1704" s="294" t="s">
        <v>17</v>
      </c>
      <c r="E1704" s="294" t="s">
        <v>10</v>
      </c>
      <c r="F1704" s="295">
        <v>1</v>
      </c>
      <c r="G1704" s="296" t="s">
        <v>3038</v>
      </c>
      <c r="H1704" s="293">
        <v>5.8</v>
      </c>
      <c r="I1704" s="293">
        <f t="shared" si="290"/>
        <v>2.3998597711538179</v>
      </c>
      <c r="J1704" s="293">
        <v>139.19186672692143</v>
      </c>
      <c r="K1704" s="275">
        <f t="shared" si="287"/>
        <v>139.19186672692143</v>
      </c>
      <c r="L1704" s="275">
        <f t="shared" si="288"/>
        <v>139.19186672692143</v>
      </c>
      <c r="N1704" s="334">
        <v>133.8383333912706</v>
      </c>
      <c r="O1704" s="332">
        <f t="shared" si="282"/>
        <v>139.19186672692143</v>
      </c>
      <c r="P1704" s="360"/>
      <c r="Q1704" s="360"/>
    </row>
    <row r="1705" spans="2:17" s="8" customFormat="1" ht="16.2" customHeight="1">
      <c r="B1705" s="289">
        <v>410134100</v>
      </c>
      <c r="C1705" s="307" t="s">
        <v>107</v>
      </c>
      <c r="D1705" s="294" t="s">
        <v>91</v>
      </c>
      <c r="E1705" s="294" t="s">
        <v>14</v>
      </c>
      <c r="F1705" s="295">
        <v>1</v>
      </c>
      <c r="G1705" s="296" t="s">
        <v>3038</v>
      </c>
      <c r="H1705" s="293">
        <v>5.8</v>
      </c>
      <c r="I1705" s="293">
        <f t="shared" si="289"/>
        <v>2.2258241388945712</v>
      </c>
      <c r="J1705" s="293">
        <v>129.09780005588513</v>
      </c>
      <c r="K1705" s="275">
        <f t="shared" si="287"/>
        <v>129.09780005588513</v>
      </c>
      <c r="L1705" s="275">
        <f t="shared" si="288"/>
        <v>129.09780005588513</v>
      </c>
      <c r="N1705" s="334">
        <v>124.1325000537357</v>
      </c>
      <c r="O1705" s="332">
        <f t="shared" si="282"/>
        <v>129.09780005588513</v>
      </c>
      <c r="P1705" s="360"/>
      <c r="Q1705" s="360"/>
    </row>
    <row r="1706" spans="2:17" s="236" customFormat="1" ht="16.2" customHeight="1">
      <c r="B1706" s="289">
        <v>410133110</v>
      </c>
      <c r="C1706" s="307" t="s">
        <v>107</v>
      </c>
      <c r="D1706" s="294" t="s">
        <v>17</v>
      </c>
      <c r="E1706" s="294" t="s">
        <v>13</v>
      </c>
      <c r="F1706" s="295">
        <v>1</v>
      </c>
      <c r="G1706" s="296" t="s">
        <v>3038</v>
      </c>
      <c r="H1706" s="293">
        <v>5.8</v>
      </c>
      <c r="I1706" s="293">
        <f t="shared" si="289"/>
        <v>2.2258241388945712</v>
      </c>
      <c r="J1706" s="293">
        <v>129.09780005588513</v>
      </c>
      <c r="K1706" s="275">
        <f t="shared" si="287"/>
        <v>129.09780005588513</v>
      </c>
      <c r="L1706" s="275">
        <f t="shared" si="288"/>
        <v>129.09780005588513</v>
      </c>
      <c r="N1706" s="335">
        <v>124.1325000537357</v>
      </c>
      <c r="O1706" s="332">
        <f t="shared" si="282"/>
        <v>129.09780005588513</v>
      </c>
      <c r="P1706" s="360"/>
      <c r="Q1706" s="360"/>
    </row>
    <row r="1707" spans="2:17" s="236" customFormat="1" ht="16.2" customHeight="1">
      <c r="B1707" s="289">
        <v>410132140</v>
      </c>
      <c r="C1707" s="307" t="s">
        <v>107</v>
      </c>
      <c r="D1707" s="294" t="s">
        <v>1</v>
      </c>
      <c r="E1707" s="294" t="s">
        <v>0</v>
      </c>
      <c r="F1707" s="295">
        <v>1</v>
      </c>
      <c r="G1707" s="296" t="s">
        <v>3038</v>
      </c>
      <c r="H1707" s="293">
        <v>5.8</v>
      </c>
      <c r="I1707" s="293">
        <f t="shared" si="289"/>
        <v>2.3998597711538179</v>
      </c>
      <c r="J1707" s="293">
        <v>139.19186672692143</v>
      </c>
      <c r="K1707" s="275">
        <f t="shared" si="287"/>
        <v>139.19186672692143</v>
      </c>
      <c r="L1707" s="275">
        <f t="shared" si="288"/>
        <v>139.19186672692143</v>
      </c>
      <c r="N1707" s="335">
        <v>133.8383333912706</v>
      </c>
      <c r="O1707" s="332">
        <f t="shared" si="282"/>
        <v>139.19186672692143</v>
      </c>
      <c r="P1707" s="360"/>
      <c r="Q1707" s="360"/>
    </row>
    <row r="1708" spans="2:17" s="236" customFormat="1" ht="16.2" customHeight="1">
      <c r="B1708" s="289">
        <v>410134270</v>
      </c>
      <c r="C1708" s="307" t="s">
        <v>107</v>
      </c>
      <c r="D1708" s="294" t="s">
        <v>91</v>
      </c>
      <c r="E1708" s="294" t="s">
        <v>83</v>
      </c>
      <c r="F1708" s="295">
        <v>1</v>
      </c>
      <c r="G1708" s="296" t="s">
        <v>3038</v>
      </c>
      <c r="H1708" s="293">
        <v>5.8</v>
      </c>
      <c r="I1708" s="293">
        <f t="shared" si="289"/>
        <v>2.3998597711538179</v>
      </c>
      <c r="J1708" s="293">
        <v>139.19186672692143</v>
      </c>
      <c r="K1708" s="275">
        <f t="shared" si="287"/>
        <v>139.19186672692143</v>
      </c>
      <c r="L1708" s="275">
        <f t="shared" si="288"/>
        <v>139.19186672692143</v>
      </c>
      <c r="N1708" s="335">
        <v>133.8383333912706</v>
      </c>
      <c r="O1708" s="332">
        <f t="shared" si="282"/>
        <v>139.19186672692143</v>
      </c>
      <c r="P1708" s="360"/>
      <c r="Q1708" s="360"/>
    </row>
    <row r="1709" spans="2:17" s="236" customFormat="1" ht="16.2" customHeight="1">
      <c r="B1709" s="289">
        <v>410131370</v>
      </c>
      <c r="C1709" s="307" t="s">
        <v>2753</v>
      </c>
      <c r="D1709" s="294" t="s">
        <v>81</v>
      </c>
      <c r="E1709" s="294" t="s">
        <v>361</v>
      </c>
      <c r="F1709" s="295">
        <v>1</v>
      </c>
      <c r="G1709" s="296" t="s">
        <v>3038</v>
      </c>
      <c r="H1709" s="293">
        <v>5.8</v>
      </c>
      <c r="I1709" s="293">
        <f t="shared" si="289"/>
        <v>2.4265696212091474</v>
      </c>
      <c r="J1709" s="293">
        <v>140.74103803013054</v>
      </c>
      <c r="K1709" s="275">
        <f t="shared" si="287"/>
        <v>140.74103803013054</v>
      </c>
      <c r="L1709" s="275">
        <f t="shared" si="288"/>
        <v>140.74103803013054</v>
      </c>
      <c r="N1709" s="335">
        <v>135.32792118281782</v>
      </c>
      <c r="O1709" s="332">
        <f t="shared" si="282"/>
        <v>140.74103803013054</v>
      </c>
      <c r="P1709" s="360"/>
      <c r="Q1709" s="360"/>
    </row>
    <row r="1710" spans="2:17" s="236" customFormat="1" ht="16.2" customHeight="1">
      <c r="B1710" s="289">
        <v>410134360</v>
      </c>
      <c r="C1710" s="307" t="s">
        <v>107</v>
      </c>
      <c r="D1710" s="294" t="s">
        <v>91</v>
      </c>
      <c r="E1710" s="294" t="s">
        <v>2574</v>
      </c>
      <c r="F1710" s="295">
        <v>1</v>
      </c>
      <c r="G1710" s="296" t="s">
        <v>3038</v>
      </c>
      <c r="H1710" s="293">
        <v>5.8</v>
      </c>
      <c r="I1710" s="293">
        <f t="shared" si="289"/>
        <v>2.2252478975999996</v>
      </c>
      <c r="J1710" s="293">
        <v>129.06437806079998</v>
      </c>
      <c r="K1710" s="275">
        <f t="shared" si="287"/>
        <v>129.06437806079998</v>
      </c>
      <c r="L1710" s="275">
        <f t="shared" si="288"/>
        <v>129.06437806079998</v>
      </c>
      <c r="N1710" s="335">
        <v>124.10036351999999</v>
      </c>
      <c r="O1710" s="332">
        <f t="shared" si="282"/>
        <v>129.06437806079998</v>
      </c>
      <c r="P1710" s="360"/>
      <c r="Q1710" s="360"/>
    </row>
    <row r="1711" spans="2:17" s="236" customFormat="1" ht="16.2" customHeight="1">
      <c r="B1711" s="289">
        <v>410134390</v>
      </c>
      <c r="C1711" s="307" t="s">
        <v>107</v>
      </c>
      <c r="D1711" s="294" t="s">
        <v>91</v>
      </c>
      <c r="E1711" s="294" t="s">
        <v>2503</v>
      </c>
      <c r="F1711" s="295">
        <v>1</v>
      </c>
      <c r="G1711" s="296" t="s">
        <v>3038</v>
      </c>
      <c r="H1711" s="293">
        <v>5.8</v>
      </c>
      <c r="I1711" s="293">
        <f t="shared" si="289"/>
        <v>2.0472280657919995</v>
      </c>
      <c r="J1711" s="293">
        <v>118.73922781593598</v>
      </c>
      <c r="K1711" s="275">
        <f t="shared" si="287"/>
        <v>118.73922781593598</v>
      </c>
      <c r="L1711" s="275">
        <f t="shared" si="288"/>
        <v>118.73922781593598</v>
      </c>
      <c r="N1711" s="335">
        <v>114.17233443839997</v>
      </c>
      <c r="O1711" s="332">
        <f t="shared" si="282"/>
        <v>118.73922781593598</v>
      </c>
      <c r="P1711" s="360"/>
      <c r="Q1711" s="360"/>
    </row>
    <row r="1712" spans="2:17" s="236" customFormat="1" ht="16.2" customHeight="1">
      <c r="B1712" s="289">
        <v>410132240</v>
      </c>
      <c r="C1712" s="307" t="s">
        <v>107</v>
      </c>
      <c r="D1712" s="294" t="s">
        <v>1</v>
      </c>
      <c r="E1712" s="294" t="s">
        <v>2506</v>
      </c>
      <c r="F1712" s="295">
        <v>1</v>
      </c>
      <c r="G1712" s="296" t="s">
        <v>3038</v>
      </c>
      <c r="H1712" s="293">
        <v>5.8</v>
      </c>
      <c r="I1712" s="293">
        <f t="shared" si="289"/>
        <v>2.8917394265391616</v>
      </c>
      <c r="J1712" s="293">
        <v>167.72088673927135</v>
      </c>
      <c r="K1712" s="275">
        <f t="shared" si="287"/>
        <v>167.72088673927135</v>
      </c>
      <c r="L1712" s="275">
        <f t="shared" si="288"/>
        <v>167.72088673927135</v>
      </c>
      <c r="N1712" s="335">
        <v>161.27008340314552</v>
      </c>
      <c r="O1712" s="332">
        <f t="shared" si="282"/>
        <v>167.72088673927135</v>
      </c>
      <c r="P1712" s="360"/>
      <c r="Q1712" s="360"/>
    </row>
    <row r="1713" spans="2:21" s="236" customFormat="1" ht="16.2" customHeight="1">
      <c r="B1713" s="289">
        <v>410134180</v>
      </c>
      <c r="C1713" s="307" t="s">
        <v>107</v>
      </c>
      <c r="D1713" s="294" t="s">
        <v>91</v>
      </c>
      <c r="E1713" s="294" t="s">
        <v>287</v>
      </c>
      <c r="F1713" s="295">
        <v>1</v>
      </c>
      <c r="G1713" s="296" t="s">
        <v>3038</v>
      </c>
      <c r="H1713" s="293">
        <v>5.8</v>
      </c>
      <c r="I1713" s="293">
        <f t="shared" si="289"/>
        <v>1.9418153955744981</v>
      </c>
      <c r="J1713" s="293">
        <v>112.62529294332089</v>
      </c>
      <c r="K1713" s="275">
        <f t="shared" si="287"/>
        <v>112.62529294332089</v>
      </c>
      <c r="L1713" s="275">
        <f t="shared" si="288"/>
        <v>112.62529294332089</v>
      </c>
      <c r="N1713" s="335">
        <v>124.1325000537357</v>
      </c>
      <c r="O1713" s="332">
        <f t="shared" si="282"/>
        <v>129.09780005588513</v>
      </c>
      <c r="P1713" s="360"/>
      <c r="Q1713" s="360"/>
      <c r="R1713" s="353"/>
      <c r="S1713" s="8"/>
      <c r="T1713" s="8"/>
      <c r="U1713" s="8"/>
    </row>
    <row r="1714" spans="2:21" s="236" customFormat="1" ht="16.2" customHeight="1">
      <c r="B1714" s="289">
        <v>410135410</v>
      </c>
      <c r="C1714" s="307" t="s">
        <v>107</v>
      </c>
      <c r="D1714" s="294" t="s">
        <v>327</v>
      </c>
      <c r="E1714" s="294" t="s">
        <v>2540</v>
      </c>
      <c r="F1714" s="295">
        <v>1</v>
      </c>
      <c r="G1714" s="296" t="s">
        <v>3038</v>
      </c>
      <c r="H1714" s="293">
        <v>5.8</v>
      </c>
      <c r="I1714" s="293">
        <f t="shared" si="289"/>
        <v>2.201857596535981</v>
      </c>
      <c r="J1714" s="293">
        <v>127.7077405990869</v>
      </c>
      <c r="K1714" s="275">
        <f t="shared" si="287"/>
        <v>127.7077405990869</v>
      </c>
      <c r="L1714" s="275">
        <f t="shared" si="288"/>
        <v>127.7077405990869</v>
      </c>
      <c r="N1714" s="335">
        <v>122.79590442219894</v>
      </c>
      <c r="O1714" s="332">
        <f t="shared" si="282"/>
        <v>127.7077405990869</v>
      </c>
      <c r="P1714" s="360"/>
      <c r="Q1714" s="360"/>
    </row>
    <row r="1715" spans="2:21" s="236" customFormat="1" ht="16.2" customHeight="1">
      <c r="B1715" s="289">
        <v>410133520</v>
      </c>
      <c r="C1715" s="307" t="s">
        <v>107</v>
      </c>
      <c r="D1715" s="294" t="s">
        <v>17</v>
      </c>
      <c r="E1715" s="294" t="s">
        <v>2767</v>
      </c>
      <c r="F1715" s="295">
        <v>1</v>
      </c>
      <c r="G1715" s="296" t="s">
        <v>3038</v>
      </c>
      <c r="H1715" s="293">
        <v>5.8</v>
      </c>
      <c r="I1715" s="293">
        <f t="shared" si="289"/>
        <v>2.0761994914147865</v>
      </c>
      <c r="J1715" s="293">
        <v>120.41957050205761</v>
      </c>
      <c r="K1715" s="275">
        <f t="shared" si="287"/>
        <v>120.41957050205761</v>
      </c>
      <c r="L1715" s="275">
        <f t="shared" si="288"/>
        <v>120.41957050205761</v>
      </c>
      <c r="N1715" s="335">
        <v>115.78804855967077</v>
      </c>
      <c r="O1715" s="332">
        <f t="shared" si="282"/>
        <v>120.41957050205761</v>
      </c>
      <c r="P1715" s="360"/>
      <c r="Q1715" s="360"/>
    </row>
    <row r="1716" spans="2:21" s="236" customFormat="1" ht="16.2" customHeight="1">
      <c r="B1716" s="297">
        <v>410135050</v>
      </c>
      <c r="C1716" s="307" t="s">
        <v>107</v>
      </c>
      <c r="D1716" s="294" t="s">
        <v>327</v>
      </c>
      <c r="E1716" s="294" t="s">
        <v>2994</v>
      </c>
      <c r="F1716" s="295">
        <v>1</v>
      </c>
      <c r="G1716" s="296" t="s">
        <v>3038</v>
      </c>
      <c r="H1716" s="293">
        <v>5.8</v>
      </c>
      <c r="I1716" s="293">
        <f t="shared" si="289"/>
        <v>2.0089034482758623</v>
      </c>
      <c r="J1716" s="293">
        <v>116.51640000000002</v>
      </c>
      <c r="K1716" s="275">
        <f t="shared" si="287"/>
        <v>116.51640000000002</v>
      </c>
      <c r="L1716" s="275">
        <f t="shared" si="288"/>
        <v>116.51640000000002</v>
      </c>
      <c r="N1716" s="335">
        <v>112.03500000000001</v>
      </c>
      <c r="O1716" s="332">
        <f t="shared" si="282"/>
        <v>116.51640000000002</v>
      </c>
      <c r="P1716" s="360"/>
      <c r="Q1716" s="360"/>
    </row>
    <row r="1717" spans="2:21" s="236" customFormat="1" ht="16.2" customHeight="1">
      <c r="B1717" s="289" t="s">
        <v>357</v>
      </c>
      <c r="C1717" s="307" t="s">
        <v>2978</v>
      </c>
      <c r="D1717" s="294" t="s">
        <v>81</v>
      </c>
      <c r="E1717" s="294" t="s">
        <v>79</v>
      </c>
      <c r="F1717" s="295">
        <v>1</v>
      </c>
      <c r="G1717" s="296" t="s">
        <v>3036</v>
      </c>
      <c r="H1717" s="293">
        <v>5.8</v>
      </c>
      <c r="I1717" s="293">
        <f>J1717/H1717</f>
        <v>830.97434518730597</v>
      </c>
      <c r="J1717" s="293">
        <v>4819.6512020863747</v>
      </c>
      <c r="K1717" s="275">
        <f t="shared" si="287"/>
        <v>4819.6512020863747</v>
      </c>
      <c r="L1717" s="275">
        <f t="shared" si="288"/>
        <v>4819.6512020863747</v>
      </c>
      <c r="N1717" s="335">
        <v>4634.2800020061295</v>
      </c>
      <c r="O1717" s="332">
        <f t="shared" si="282"/>
        <v>4819.6512020863747</v>
      </c>
      <c r="P1717" s="360"/>
      <c r="Q1717" s="360"/>
    </row>
    <row r="1718" spans="2:21" s="236" customFormat="1" ht="16.2" customHeight="1">
      <c r="B1718" s="289">
        <v>410181000</v>
      </c>
      <c r="C1718" s="307" t="s">
        <v>108</v>
      </c>
      <c r="D1718" s="294" t="s">
        <v>81</v>
      </c>
      <c r="E1718" s="294" t="s">
        <v>79</v>
      </c>
      <c r="F1718" s="295">
        <v>1</v>
      </c>
      <c r="G1718" s="296" t="s">
        <v>3038</v>
      </c>
      <c r="H1718" s="293">
        <v>5.8</v>
      </c>
      <c r="I1718" s="293">
        <f t="shared" ref="I1718:I1749" si="293">(J1718/10)/5.8</f>
        <v>1.5388413799764928</v>
      </c>
      <c r="J1718" s="293">
        <v>89.252800038636593</v>
      </c>
      <c r="K1718" s="275">
        <f t="shared" si="287"/>
        <v>89.252800038636593</v>
      </c>
      <c r="L1718" s="275">
        <f t="shared" si="288"/>
        <v>89.252800038636593</v>
      </c>
      <c r="N1718" s="335">
        <v>85.820000037150564</v>
      </c>
      <c r="O1718" s="332">
        <f t="shared" si="282"/>
        <v>89.252800038636593</v>
      </c>
      <c r="P1718" s="360"/>
      <c r="Q1718" s="360"/>
    </row>
    <row r="1719" spans="2:21" s="8" customFormat="1" ht="16.2" customHeight="1">
      <c r="B1719" s="289">
        <v>410182000</v>
      </c>
      <c r="C1719" s="307" t="s">
        <v>108</v>
      </c>
      <c r="D1719" s="294" t="s">
        <v>1</v>
      </c>
      <c r="E1719" s="294" t="s">
        <v>79</v>
      </c>
      <c r="F1719" s="295">
        <v>1</v>
      </c>
      <c r="G1719" s="296" t="s">
        <v>3038</v>
      </c>
      <c r="H1719" s="293">
        <v>5.8</v>
      </c>
      <c r="I1719" s="293">
        <f t="shared" si="293"/>
        <v>1.71287701223574</v>
      </c>
      <c r="J1719" s="293">
        <v>99.346866709672923</v>
      </c>
      <c r="K1719" s="275">
        <f t="shared" si="287"/>
        <v>99.346866709672923</v>
      </c>
      <c r="L1719" s="275">
        <f t="shared" si="288"/>
        <v>99.346866709672923</v>
      </c>
      <c r="N1719" s="334">
        <v>95.525833374685504</v>
      </c>
      <c r="O1719" s="332">
        <f t="shared" si="282"/>
        <v>99.346866709672923</v>
      </c>
      <c r="P1719" s="360"/>
      <c r="Q1719" s="360"/>
    </row>
    <row r="1720" spans="2:21" s="8" customFormat="1" ht="16.2" customHeight="1">
      <c r="B1720" s="289">
        <v>410184010</v>
      </c>
      <c r="C1720" s="307" t="s">
        <v>108</v>
      </c>
      <c r="D1720" s="294" t="s">
        <v>91</v>
      </c>
      <c r="E1720" s="294" t="s">
        <v>2</v>
      </c>
      <c r="F1720" s="295">
        <v>1</v>
      </c>
      <c r="G1720" s="296" t="s">
        <v>3038</v>
      </c>
      <c r="H1720" s="293">
        <v>5.8</v>
      </c>
      <c r="I1720" s="293">
        <f t="shared" si="293"/>
        <v>2.6196942540076016</v>
      </c>
      <c r="J1720" s="293">
        <v>151.94226673244088</v>
      </c>
      <c r="K1720" s="275">
        <f t="shared" si="287"/>
        <v>151.94226673244088</v>
      </c>
      <c r="L1720" s="275">
        <f t="shared" si="288"/>
        <v>151.94226673244088</v>
      </c>
      <c r="N1720" s="334">
        <v>146.09833339657777</v>
      </c>
      <c r="O1720" s="332">
        <f t="shared" si="282"/>
        <v>151.94226673244088</v>
      </c>
      <c r="P1720" s="360"/>
      <c r="Q1720" s="360"/>
    </row>
    <row r="1721" spans="2:21" s="236" customFormat="1" ht="16.2" customHeight="1">
      <c r="B1721" s="289">
        <v>410185280</v>
      </c>
      <c r="C1721" s="307" t="s">
        <v>108</v>
      </c>
      <c r="D1721" s="294" t="s">
        <v>327</v>
      </c>
      <c r="E1721" s="294" t="s">
        <v>244</v>
      </c>
      <c r="F1721" s="295">
        <v>1</v>
      </c>
      <c r="G1721" s="296" t="s">
        <v>3038</v>
      </c>
      <c r="H1721" s="293">
        <v>5.8</v>
      </c>
      <c r="I1721" s="293">
        <f t="shared" si="293"/>
        <v>2.9405060426522263</v>
      </c>
      <c r="J1721" s="293">
        <v>170.54935047382912</v>
      </c>
      <c r="K1721" s="275">
        <f t="shared" si="287"/>
        <v>170.54935047382912</v>
      </c>
      <c r="L1721" s="275">
        <f t="shared" si="288"/>
        <v>170.54935047382912</v>
      </c>
      <c r="N1721" s="335">
        <v>163.98976007098955</v>
      </c>
      <c r="O1721" s="332">
        <f t="shared" si="282"/>
        <v>170.54935047382912</v>
      </c>
      <c r="P1721" s="360"/>
      <c r="Q1721" s="360"/>
    </row>
    <row r="1722" spans="2:21" s="236" customFormat="1" ht="16.2" customHeight="1">
      <c r="B1722" s="343">
        <v>410185070</v>
      </c>
      <c r="C1722" s="344" t="s">
        <v>108</v>
      </c>
      <c r="D1722" s="343" t="s">
        <v>327</v>
      </c>
      <c r="E1722" s="342" t="s">
        <v>2539</v>
      </c>
      <c r="F1722" s="341">
        <v>1</v>
      </c>
      <c r="G1722" s="296" t="s">
        <v>3038</v>
      </c>
      <c r="H1722" s="339">
        <v>5.8</v>
      </c>
      <c r="I1722" s="293">
        <f t="shared" si="293"/>
        <v>2.1625038535328294</v>
      </c>
      <c r="J1722" s="355">
        <v>125.4252235049041</v>
      </c>
      <c r="K1722" s="275">
        <f t="shared" ref="K1722:K1723" si="294">J1722</f>
        <v>125.4252235049041</v>
      </c>
      <c r="L1722" s="275">
        <f t="shared" ref="L1722:L1723" si="295">+J1722-K1722*$B$2</f>
        <v>125.4252235049041</v>
      </c>
      <c r="N1722" s="335"/>
      <c r="O1722" s="332"/>
      <c r="P1722" s="360"/>
      <c r="Q1722" s="360"/>
      <c r="S1722" s="8"/>
      <c r="T1722" s="8"/>
    </row>
    <row r="1723" spans="2:21" s="236" customFormat="1" ht="16.2" customHeight="1">
      <c r="B1723" s="295">
        <v>410183090</v>
      </c>
      <c r="C1723" s="307" t="s">
        <v>108</v>
      </c>
      <c r="D1723" s="294" t="s">
        <v>17</v>
      </c>
      <c r="E1723" s="294" t="s">
        <v>10</v>
      </c>
      <c r="F1723" s="295">
        <v>1</v>
      </c>
      <c r="G1723" s="296" t="s">
        <v>3038</v>
      </c>
      <c r="H1723" s="293">
        <v>5.8</v>
      </c>
      <c r="I1723" s="293">
        <f t="shared" si="293"/>
        <v>2.7845701161479397</v>
      </c>
      <c r="J1723" s="293">
        <v>161.50506673658052</v>
      </c>
      <c r="K1723" s="275">
        <f t="shared" si="294"/>
        <v>161.50506673658052</v>
      </c>
      <c r="L1723" s="275">
        <f t="shared" si="295"/>
        <v>161.50506673658052</v>
      </c>
      <c r="N1723" s="335">
        <v>155.2933334005582</v>
      </c>
      <c r="O1723" s="332">
        <f t="shared" si="282"/>
        <v>161.50506673658052</v>
      </c>
      <c r="P1723" s="360"/>
      <c r="Q1723" s="360"/>
    </row>
    <row r="1724" spans="2:21" s="236" customFormat="1" ht="16.2" customHeight="1">
      <c r="B1724" s="295">
        <v>410184100</v>
      </c>
      <c r="C1724" s="307" t="s">
        <v>108</v>
      </c>
      <c r="D1724" s="294" t="s">
        <v>91</v>
      </c>
      <c r="E1724" s="294" t="s">
        <v>14</v>
      </c>
      <c r="F1724" s="295">
        <v>1</v>
      </c>
      <c r="G1724" s="296" t="s">
        <v>3038</v>
      </c>
      <c r="H1724" s="293">
        <v>5.8</v>
      </c>
      <c r="I1724" s="293">
        <f t="shared" si="293"/>
        <v>2.6196942540076016</v>
      </c>
      <c r="J1724" s="293">
        <v>151.94226673244088</v>
      </c>
      <c r="K1724" s="275">
        <f t="shared" si="287"/>
        <v>151.94226673244088</v>
      </c>
      <c r="L1724" s="275">
        <f t="shared" si="288"/>
        <v>151.94226673244088</v>
      </c>
      <c r="N1724" s="335">
        <v>146.09833339657777</v>
      </c>
      <c r="O1724" s="332">
        <f t="shared" si="282"/>
        <v>151.94226673244088</v>
      </c>
      <c r="P1724" s="360"/>
      <c r="Q1724" s="360"/>
    </row>
    <row r="1725" spans="2:21" s="236" customFormat="1" ht="16.2" customHeight="1">
      <c r="B1725" s="295">
        <v>410183110</v>
      </c>
      <c r="C1725" s="307" t="s">
        <v>108</v>
      </c>
      <c r="D1725" s="294" t="s">
        <v>17</v>
      </c>
      <c r="E1725" s="294" t="s">
        <v>13</v>
      </c>
      <c r="F1725" s="295">
        <v>1</v>
      </c>
      <c r="G1725" s="296" t="s">
        <v>3038</v>
      </c>
      <c r="H1725" s="293">
        <v>5.8</v>
      </c>
      <c r="I1725" s="293">
        <f t="shared" si="293"/>
        <v>2.6196942540076016</v>
      </c>
      <c r="J1725" s="293">
        <v>151.94226673244088</v>
      </c>
      <c r="K1725" s="275">
        <f t="shared" si="287"/>
        <v>151.94226673244088</v>
      </c>
      <c r="L1725" s="275">
        <f t="shared" si="288"/>
        <v>151.94226673244088</v>
      </c>
      <c r="N1725" s="335">
        <v>146.09833339657777</v>
      </c>
      <c r="O1725" s="332">
        <f t="shared" si="282"/>
        <v>151.94226673244088</v>
      </c>
      <c r="P1725" s="360"/>
      <c r="Q1725" s="360"/>
    </row>
    <row r="1726" spans="2:21" s="8" customFormat="1" ht="16.2" customHeight="1">
      <c r="B1726" s="295">
        <v>410182140</v>
      </c>
      <c r="C1726" s="307" t="s">
        <v>108</v>
      </c>
      <c r="D1726" s="294" t="s">
        <v>1</v>
      </c>
      <c r="E1726" s="294" t="s">
        <v>0</v>
      </c>
      <c r="F1726" s="295">
        <v>1</v>
      </c>
      <c r="G1726" s="296" t="s">
        <v>3038</v>
      </c>
      <c r="H1726" s="293">
        <v>5.8</v>
      </c>
      <c r="I1726" s="293">
        <f t="shared" si="293"/>
        <v>2.7845701161479397</v>
      </c>
      <c r="J1726" s="293">
        <v>161.50506673658052</v>
      </c>
      <c r="K1726" s="275">
        <f t="shared" si="287"/>
        <v>161.50506673658052</v>
      </c>
      <c r="L1726" s="275">
        <f t="shared" si="288"/>
        <v>161.50506673658052</v>
      </c>
      <c r="N1726" s="334">
        <v>155.2933334005582</v>
      </c>
      <c r="O1726" s="332">
        <f t="shared" si="282"/>
        <v>161.50506673658052</v>
      </c>
      <c r="P1726" s="360"/>
      <c r="Q1726" s="360"/>
    </row>
    <row r="1727" spans="2:21" s="8" customFormat="1" ht="16.2" customHeight="1">
      <c r="B1727" s="289">
        <v>410184270</v>
      </c>
      <c r="C1727" s="307" t="s">
        <v>108</v>
      </c>
      <c r="D1727" s="294" t="s">
        <v>91</v>
      </c>
      <c r="E1727" s="294" t="s">
        <v>83</v>
      </c>
      <c r="F1727" s="295">
        <v>1</v>
      </c>
      <c r="G1727" s="296" t="s">
        <v>3038</v>
      </c>
      <c r="H1727" s="293">
        <v>5.8</v>
      </c>
      <c r="I1727" s="293">
        <f t="shared" si="293"/>
        <v>2.7845701161479397</v>
      </c>
      <c r="J1727" s="293">
        <v>161.50506673658052</v>
      </c>
      <c r="K1727" s="275">
        <f t="shared" si="287"/>
        <v>161.50506673658052</v>
      </c>
      <c r="L1727" s="275">
        <f t="shared" si="288"/>
        <v>161.50506673658052</v>
      </c>
      <c r="N1727" s="334">
        <v>155.2933334005582</v>
      </c>
      <c r="O1727" s="332">
        <f t="shared" si="282"/>
        <v>161.50506673658052</v>
      </c>
      <c r="P1727" s="360"/>
      <c r="Q1727" s="360"/>
    </row>
    <row r="1728" spans="2:21" s="8" customFormat="1" ht="16.2" customHeight="1">
      <c r="B1728" s="289">
        <v>410181370</v>
      </c>
      <c r="C1728" s="307" t="s">
        <v>2754</v>
      </c>
      <c r="D1728" s="294" t="s">
        <v>81</v>
      </c>
      <c r="E1728" s="294" t="s">
        <v>361</v>
      </c>
      <c r="F1728" s="295">
        <v>1</v>
      </c>
      <c r="G1728" s="296" t="s">
        <v>3038</v>
      </c>
      <c r="H1728" s="293">
        <v>5.8</v>
      </c>
      <c r="I1728" s="293">
        <f t="shared" si="293"/>
        <v>2.8707032937053252</v>
      </c>
      <c r="J1728" s="293">
        <v>166.50079103490884</v>
      </c>
      <c r="K1728" s="275">
        <f t="shared" si="287"/>
        <v>166.50079103490884</v>
      </c>
      <c r="L1728" s="275">
        <f t="shared" si="288"/>
        <v>166.50079103490884</v>
      </c>
      <c r="N1728" s="334">
        <v>160.09691445664311</v>
      </c>
      <c r="O1728" s="332">
        <f t="shared" si="282"/>
        <v>166.50079103490884</v>
      </c>
      <c r="P1728" s="360"/>
      <c r="Q1728" s="360"/>
    </row>
    <row r="1729" spans="2:20" s="8" customFormat="1" ht="16.2" customHeight="1">
      <c r="B1729" s="289">
        <v>410184360</v>
      </c>
      <c r="C1729" s="307" t="s">
        <v>108</v>
      </c>
      <c r="D1729" s="294" t="s">
        <v>91</v>
      </c>
      <c r="E1729" s="294" t="s">
        <v>2574</v>
      </c>
      <c r="F1729" s="295">
        <v>1</v>
      </c>
      <c r="G1729" s="296" t="s">
        <v>3038</v>
      </c>
      <c r="H1729" s="293">
        <v>5.8</v>
      </c>
      <c r="I1729" s="293">
        <f t="shared" si="293"/>
        <v>2.7385354815205996</v>
      </c>
      <c r="J1729" s="293">
        <v>158.83505792819477</v>
      </c>
      <c r="K1729" s="275">
        <f t="shared" si="287"/>
        <v>158.83505792819477</v>
      </c>
      <c r="L1729" s="275">
        <f t="shared" si="288"/>
        <v>158.83505792819477</v>
      </c>
      <c r="N1729" s="334">
        <v>152.72601723864881</v>
      </c>
      <c r="O1729" s="332">
        <f t="shared" ref="O1729:O1792" si="296">N1729*1.04</f>
        <v>158.83505792819477</v>
      </c>
      <c r="P1729" s="360"/>
      <c r="Q1729" s="360"/>
    </row>
    <row r="1730" spans="2:20" s="8" customFormat="1" ht="16.2" customHeight="1">
      <c r="B1730" s="289">
        <v>410184390</v>
      </c>
      <c r="C1730" s="307" t="s">
        <v>108</v>
      </c>
      <c r="D1730" s="294" t="s">
        <v>91</v>
      </c>
      <c r="E1730" s="294" t="s">
        <v>2503</v>
      </c>
      <c r="F1730" s="295">
        <v>1</v>
      </c>
      <c r="G1730" s="296" t="s">
        <v>3038</v>
      </c>
      <c r="H1730" s="293">
        <v>5.8</v>
      </c>
      <c r="I1730" s="293">
        <f t="shared" si="293"/>
        <v>1.3351487385600003</v>
      </c>
      <c r="J1730" s="293">
        <v>77.438626836480012</v>
      </c>
      <c r="K1730" s="275">
        <f t="shared" si="287"/>
        <v>77.438626836480012</v>
      </c>
      <c r="L1730" s="275">
        <f t="shared" si="288"/>
        <v>77.438626836480012</v>
      </c>
      <c r="N1730" s="334">
        <v>74.460218112000007</v>
      </c>
      <c r="O1730" s="332">
        <f t="shared" si="296"/>
        <v>77.438626836480012</v>
      </c>
      <c r="P1730" s="360"/>
      <c r="Q1730" s="360"/>
    </row>
    <row r="1731" spans="2:20" s="8" customFormat="1" ht="16.2" customHeight="1">
      <c r="B1731" s="289">
        <v>410182240</v>
      </c>
      <c r="C1731" s="307" t="s">
        <v>108</v>
      </c>
      <c r="D1731" s="294" t="s">
        <v>1</v>
      </c>
      <c r="E1731" s="294" t="s">
        <v>2506</v>
      </c>
      <c r="F1731" s="295">
        <v>1</v>
      </c>
      <c r="G1731" s="296" t="s">
        <v>3038</v>
      </c>
      <c r="H1731" s="293">
        <v>5.8</v>
      </c>
      <c r="I1731" s="293">
        <f t="shared" si="293"/>
        <v>3.3652995416866882</v>
      </c>
      <c r="J1731" s="293">
        <v>195.18737341782793</v>
      </c>
      <c r="K1731" s="275">
        <f t="shared" si="287"/>
        <v>195.18737341782793</v>
      </c>
      <c r="L1731" s="275">
        <f t="shared" si="288"/>
        <v>195.18737341782793</v>
      </c>
      <c r="N1731" s="334">
        <v>187.68016674791147</v>
      </c>
      <c r="O1731" s="332">
        <f t="shared" si="296"/>
        <v>195.18737341782793</v>
      </c>
      <c r="P1731" s="360"/>
      <c r="Q1731" s="360"/>
    </row>
    <row r="1732" spans="2:20" s="8" customFormat="1" ht="16.2" customHeight="1">
      <c r="B1732" s="289">
        <v>410184180</v>
      </c>
      <c r="C1732" s="307" t="s">
        <v>108</v>
      </c>
      <c r="D1732" s="294" t="s">
        <v>91</v>
      </c>
      <c r="E1732" s="294" t="s">
        <v>287</v>
      </c>
      <c r="F1732" s="295">
        <v>1</v>
      </c>
      <c r="G1732" s="296" t="s">
        <v>3038</v>
      </c>
      <c r="H1732" s="293">
        <v>5.8</v>
      </c>
      <c r="I1732" s="293">
        <f t="shared" si="293"/>
        <v>2.2767629725628469</v>
      </c>
      <c r="J1732" s="293">
        <v>132.0522524086451</v>
      </c>
      <c r="K1732" s="275">
        <f t="shared" si="287"/>
        <v>132.0522524086451</v>
      </c>
      <c r="L1732" s="275">
        <f t="shared" si="288"/>
        <v>132.0522524086451</v>
      </c>
      <c r="N1732" s="334">
        <v>146.09833339657777</v>
      </c>
      <c r="O1732" s="332">
        <f t="shared" si="296"/>
        <v>151.94226673244088</v>
      </c>
      <c r="P1732" s="360"/>
      <c r="Q1732" s="360"/>
      <c r="R1732" s="353"/>
    </row>
    <row r="1733" spans="2:20" s="236" customFormat="1" ht="16.2" customHeight="1">
      <c r="B1733" s="289">
        <v>410185410</v>
      </c>
      <c r="C1733" s="307" t="s">
        <v>108</v>
      </c>
      <c r="D1733" s="294" t="s">
        <v>327</v>
      </c>
      <c r="E1733" s="294" t="s">
        <v>2540</v>
      </c>
      <c r="F1733" s="295">
        <v>1</v>
      </c>
      <c r="G1733" s="296" t="s">
        <v>3038</v>
      </c>
      <c r="H1733" s="293">
        <v>5.8</v>
      </c>
      <c r="I1733" s="293">
        <f t="shared" si="293"/>
        <v>2.5460461742795455</v>
      </c>
      <c r="J1733" s="293">
        <v>147.67067810821365</v>
      </c>
      <c r="K1733" s="275">
        <f t="shared" si="287"/>
        <v>147.67067810821365</v>
      </c>
      <c r="L1733" s="275">
        <f t="shared" si="288"/>
        <v>147.67067810821365</v>
      </c>
      <c r="N1733" s="335">
        <v>141.99103664251311</v>
      </c>
      <c r="O1733" s="332">
        <f t="shared" si="296"/>
        <v>147.67067810821365</v>
      </c>
      <c r="P1733" s="360"/>
      <c r="Q1733" s="360"/>
    </row>
    <row r="1734" spans="2:20" s="236" customFormat="1" ht="16.2" customHeight="1">
      <c r="B1734" s="289">
        <v>410183520</v>
      </c>
      <c r="C1734" s="307" t="s">
        <v>108</v>
      </c>
      <c r="D1734" s="294" t="s">
        <v>17</v>
      </c>
      <c r="E1734" s="294" t="s">
        <v>2767</v>
      </c>
      <c r="F1734" s="295">
        <v>1</v>
      </c>
      <c r="G1734" s="296" t="s">
        <v>3038</v>
      </c>
      <c r="H1734" s="293">
        <v>5.8</v>
      </c>
      <c r="I1734" s="293">
        <f t="shared" si="293"/>
        <v>2.4160125731346676</v>
      </c>
      <c r="J1734" s="293">
        <v>140.1287292418107</v>
      </c>
      <c r="K1734" s="275">
        <f t="shared" si="287"/>
        <v>140.1287292418107</v>
      </c>
      <c r="L1734" s="275">
        <f t="shared" si="288"/>
        <v>140.1287292418107</v>
      </c>
      <c r="N1734" s="335">
        <v>134.73916273251029</v>
      </c>
      <c r="O1734" s="332">
        <f t="shared" si="296"/>
        <v>140.1287292418107</v>
      </c>
      <c r="P1734" s="360"/>
      <c r="Q1734" s="360"/>
    </row>
    <row r="1735" spans="2:20" s="236" customFormat="1" ht="16.2" customHeight="1">
      <c r="B1735" s="297">
        <v>410185050</v>
      </c>
      <c r="C1735" s="307" t="s">
        <v>108</v>
      </c>
      <c r="D1735" s="294" t="s">
        <v>327</v>
      </c>
      <c r="E1735" s="294" t="s">
        <v>2994</v>
      </c>
      <c r="F1735" s="295">
        <v>1</v>
      </c>
      <c r="G1735" s="296" t="s">
        <v>3038</v>
      </c>
      <c r="H1735" s="293">
        <v>5.8</v>
      </c>
      <c r="I1735" s="293">
        <f t="shared" si="293"/>
        <v>2.3289724137931036</v>
      </c>
      <c r="J1735" s="293">
        <v>135.0804</v>
      </c>
      <c r="K1735" s="275">
        <f t="shared" si="287"/>
        <v>135.0804</v>
      </c>
      <c r="L1735" s="275">
        <f t="shared" si="288"/>
        <v>135.0804</v>
      </c>
      <c r="N1735" s="335">
        <v>129.88499999999999</v>
      </c>
      <c r="O1735" s="332">
        <f t="shared" si="296"/>
        <v>135.0804</v>
      </c>
      <c r="P1735" s="360"/>
      <c r="Q1735" s="360"/>
    </row>
    <row r="1736" spans="2:20" s="236" customFormat="1" ht="16.2" customHeight="1">
      <c r="B1736" s="289">
        <v>410221000</v>
      </c>
      <c r="C1736" s="307" t="s">
        <v>109</v>
      </c>
      <c r="D1736" s="294" t="s">
        <v>81</v>
      </c>
      <c r="E1736" s="294" t="s">
        <v>79</v>
      </c>
      <c r="F1736" s="295">
        <v>1</v>
      </c>
      <c r="G1736" s="296" t="s">
        <v>3038</v>
      </c>
      <c r="H1736" s="293">
        <v>5.8</v>
      </c>
      <c r="I1736" s="293">
        <f t="shared" si="293"/>
        <v>1.7220367823546476</v>
      </c>
      <c r="J1736" s="293">
        <v>99.878133376569551</v>
      </c>
      <c r="K1736" s="275">
        <f t="shared" si="287"/>
        <v>99.878133376569551</v>
      </c>
      <c r="L1736" s="275">
        <f t="shared" si="288"/>
        <v>99.878133376569551</v>
      </c>
      <c r="N1736" s="335">
        <v>96.036666708239949</v>
      </c>
      <c r="O1736" s="332">
        <f t="shared" si="296"/>
        <v>99.878133376569551</v>
      </c>
      <c r="P1736" s="360"/>
      <c r="Q1736" s="360"/>
    </row>
    <row r="1737" spans="2:20" s="236" customFormat="1" ht="16.2" customHeight="1">
      <c r="B1737" s="289">
        <v>410222000</v>
      </c>
      <c r="C1737" s="307" t="s">
        <v>109</v>
      </c>
      <c r="D1737" s="294" t="s">
        <v>1</v>
      </c>
      <c r="E1737" s="294" t="s">
        <v>79</v>
      </c>
      <c r="F1737" s="295">
        <v>1</v>
      </c>
      <c r="G1737" s="296" t="s">
        <v>3038</v>
      </c>
      <c r="H1737" s="293">
        <v>5.8</v>
      </c>
      <c r="I1737" s="293">
        <f t="shared" si="293"/>
        <v>2.4914574723428942</v>
      </c>
      <c r="J1737" s="293">
        <v>144.50453339588788</v>
      </c>
      <c r="K1737" s="275">
        <f t="shared" si="287"/>
        <v>144.50453339588788</v>
      </c>
      <c r="L1737" s="275">
        <f t="shared" si="288"/>
        <v>144.50453339588788</v>
      </c>
      <c r="N1737" s="335">
        <v>138.94666672681527</v>
      </c>
      <c r="O1737" s="332">
        <f t="shared" si="296"/>
        <v>144.50453339588788</v>
      </c>
      <c r="P1737" s="360"/>
      <c r="Q1737" s="360"/>
    </row>
    <row r="1738" spans="2:20" s="236" customFormat="1" ht="16.2" customHeight="1">
      <c r="B1738" s="289">
        <v>410224010</v>
      </c>
      <c r="C1738" s="307" t="s">
        <v>109</v>
      </c>
      <c r="D1738" s="294" t="s">
        <v>91</v>
      </c>
      <c r="E1738" s="294" t="s">
        <v>2</v>
      </c>
      <c r="F1738" s="295">
        <v>1</v>
      </c>
      <c r="G1738" s="296" t="s">
        <v>3038</v>
      </c>
      <c r="H1738" s="293">
        <v>5.8</v>
      </c>
      <c r="I1738" s="293">
        <f t="shared" si="293"/>
        <v>2.4914574723428942</v>
      </c>
      <c r="J1738" s="293">
        <v>144.50453339588788</v>
      </c>
      <c r="K1738" s="275">
        <f t="shared" si="287"/>
        <v>144.50453339588788</v>
      </c>
      <c r="L1738" s="275">
        <f t="shared" si="288"/>
        <v>144.50453339588788</v>
      </c>
      <c r="N1738" s="335">
        <v>138.94666672681527</v>
      </c>
      <c r="O1738" s="332">
        <f t="shared" si="296"/>
        <v>144.50453339588788</v>
      </c>
      <c r="P1738" s="360"/>
      <c r="Q1738" s="360"/>
    </row>
    <row r="1739" spans="2:20" s="236" customFormat="1" ht="16.2" customHeight="1">
      <c r="B1739" s="343">
        <v>410225070</v>
      </c>
      <c r="C1739" s="344" t="s">
        <v>109</v>
      </c>
      <c r="D1739" s="343" t="s">
        <v>327</v>
      </c>
      <c r="E1739" s="342" t="s">
        <v>2539</v>
      </c>
      <c r="F1739" s="341">
        <v>1</v>
      </c>
      <c r="G1739" s="296" t="s">
        <v>3038</v>
      </c>
      <c r="H1739" s="339">
        <v>5.8</v>
      </c>
      <c r="I1739" s="293">
        <f t="shared" si="293"/>
        <v>2.2624412990970013</v>
      </c>
      <c r="J1739" s="355">
        <v>131.22159534762608</v>
      </c>
      <c r="K1739" s="275">
        <f t="shared" ref="K1739" si="297">J1739</f>
        <v>131.22159534762608</v>
      </c>
      <c r="L1739" s="275">
        <f t="shared" ref="L1739" si="298">+J1739-K1739*$B$2</f>
        <v>131.22159534762608</v>
      </c>
      <c r="N1739" s="335"/>
      <c r="O1739" s="332"/>
      <c r="P1739" s="360"/>
      <c r="Q1739" s="360"/>
      <c r="S1739" s="8"/>
      <c r="T1739" s="8"/>
    </row>
    <row r="1740" spans="2:20" s="236" customFormat="1" ht="16.2" customHeight="1">
      <c r="B1740" s="295">
        <v>410225280</v>
      </c>
      <c r="C1740" s="307" t="s">
        <v>109</v>
      </c>
      <c r="D1740" s="294" t="s">
        <v>327</v>
      </c>
      <c r="E1740" s="294" t="s">
        <v>244</v>
      </c>
      <c r="F1740" s="295">
        <v>1</v>
      </c>
      <c r="G1740" s="296" t="s">
        <v>3038</v>
      </c>
      <c r="H1740" s="293">
        <v>5.8</v>
      </c>
      <c r="I1740" s="293">
        <f t="shared" si="293"/>
        <v>2.6309790907940966</v>
      </c>
      <c r="J1740" s="293">
        <v>152.59678726605759</v>
      </c>
      <c r="K1740" s="275">
        <f t="shared" si="287"/>
        <v>152.59678726605759</v>
      </c>
      <c r="L1740" s="275">
        <f t="shared" si="288"/>
        <v>152.59678726605759</v>
      </c>
      <c r="N1740" s="335">
        <v>146.72768006351691</v>
      </c>
      <c r="O1740" s="332">
        <f t="shared" si="296"/>
        <v>152.59678726605759</v>
      </c>
      <c r="P1740" s="360"/>
      <c r="Q1740" s="360"/>
    </row>
    <row r="1741" spans="2:20" s="236" customFormat="1" ht="16.2" customHeight="1">
      <c r="B1741" s="295">
        <v>410223090</v>
      </c>
      <c r="C1741" s="307" t="s">
        <v>109</v>
      </c>
      <c r="D1741" s="294" t="s">
        <v>17</v>
      </c>
      <c r="E1741" s="294" t="s">
        <v>10</v>
      </c>
      <c r="F1741" s="295">
        <v>1</v>
      </c>
      <c r="G1741" s="296" t="s">
        <v>3038</v>
      </c>
      <c r="H1741" s="293">
        <v>5.8</v>
      </c>
      <c r="I1741" s="293">
        <f t="shared" si="293"/>
        <v>2.4914574723428942</v>
      </c>
      <c r="J1741" s="293">
        <v>144.50453339588788</v>
      </c>
      <c r="K1741" s="275">
        <f t="shared" si="287"/>
        <v>144.50453339588788</v>
      </c>
      <c r="L1741" s="275">
        <f t="shared" si="288"/>
        <v>144.50453339588788</v>
      </c>
      <c r="N1741" s="335">
        <v>138.94666672681527</v>
      </c>
      <c r="O1741" s="332">
        <f t="shared" si="296"/>
        <v>144.50453339588788</v>
      </c>
      <c r="P1741" s="360"/>
      <c r="Q1741" s="360"/>
    </row>
    <row r="1742" spans="2:20" s="236" customFormat="1" ht="16.2" customHeight="1">
      <c r="B1742" s="295">
        <v>410224100</v>
      </c>
      <c r="C1742" s="307" t="s">
        <v>109</v>
      </c>
      <c r="D1742" s="294" t="s">
        <v>91</v>
      </c>
      <c r="E1742" s="294" t="s">
        <v>14</v>
      </c>
      <c r="F1742" s="295">
        <v>1</v>
      </c>
      <c r="G1742" s="296" t="s">
        <v>3038</v>
      </c>
      <c r="H1742" s="293">
        <v>5.8</v>
      </c>
      <c r="I1742" s="293">
        <f t="shared" si="293"/>
        <v>2.6838126448399557</v>
      </c>
      <c r="J1742" s="293">
        <v>155.66113340071743</v>
      </c>
      <c r="K1742" s="275">
        <f t="shared" si="287"/>
        <v>155.66113340071743</v>
      </c>
      <c r="L1742" s="275">
        <f t="shared" si="288"/>
        <v>155.66113340071743</v>
      </c>
      <c r="N1742" s="335">
        <v>149.67416673145905</v>
      </c>
      <c r="O1742" s="332">
        <f t="shared" si="296"/>
        <v>155.66113340071743</v>
      </c>
      <c r="P1742" s="360"/>
      <c r="Q1742" s="360"/>
    </row>
    <row r="1743" spans="2:20" s="236" customFormat="1" ht="16.2" customHeight="1">
      <c r="B1743" s="295">
        <v>410223110</v>
      </c>
      <c r="C1743" s="307" t="s">
        <v>109</v>
      </c>
      <c r="D1743" s="294" t="s">
        <v>17</v>
      </c>
      <c r="E1743" s="294" t="s">
        <v>13</v>
      </c>
      <c r="F1743" s="295">
        <v>1</v>
      </c>
      <c r="G1743" s="296" t="s">
        <v>3038</v>
      </c>
      <c r="H1743" s="293">
        <v>5.8</v>
      </c>
      <c r="I1743" s="293">
        <f t="shared" si="293"/>
        <v>2.5097770125807108</v>
      </c>
      <c r="J1743" s="293">
        <v>145.56706672968122</v>
      </c>
      <c r="K1743" s="275">
        <f t="shared" si="287"/>
        <v>145.56706672968122</v>
      </c>
      <c r="L1743" s="275">
        <f t="shared" si="288"/>
        <v>145.56706672968122</v>
      </c>
      <c r="N1743" s="335">
        <v>139.96833339392424</v>
      </c>
      <c r="O1743" s="332">
        <f t="shared" si="296"/>
        <v>145.56706672968122</v>
      </c>
      <c r="P1743" s="360"/>
      <c r="Q1743" s="360"/>
    </row>
    <row r="1744" spans="2:20" s="236" customFormat="1" ht="16.2" customHeight="1">
      <c r="B1744" s="295">
        <v>410222140</v>
      </c>
      <c r="C1744" s="307" t="s">
        <v>109</v>
      </c>
      <c r="D1744" s="294" t="s">
        <v>1</v>
      </c>
      <c r="E1744" s="294" t="s">
        <v>0</v>
      </c>
      <c r="F1744" s="295">
        <v>1</v>
      </c>
      <c r="G1744" s="296" t="s">
        <v>3038</v>
      </c>
      <c r="H1744" s="293">
        <v>5.8</v>
      </c>
      <c r="I1744" s="293">
        <f t="shared" si="293"/>
        <v>1.9770413570206211</v>
      </c>
      <c r="J1744" s="293">
        <v>114.66839870719602</v>
      </c>
      <c r="K1744" s="275">
        <f t="shared" si="287"/>
        <v>114.66839870719602</v>
      </c>
      <c r="L1744" s="275">
        <f t="shared" si="288"/>
        <v>114.66839870719602</v>
      </c>
      <c r="N1744" s="335">
        <v>110.25807567999617</v>
      </c>
      <c r="O1744" s="332">
        <f t="shared" si="296"/>
        <v>114.66839870719602</v>
      </c>
      <c r="P1744" s="360"/>
      <c r="Q1744" s="360"/>
    </row>
    <row r="1745" spans="2:21" s="236" customFormat="1" ht="16.2" customHeight="1">
      <c r="B1745" s="289">
        <v>410224270</v>
      </c>
      <c r="C1745" s="307" t="s">
        <v>109</v>
      </c>
      <c r="D1745" s="294" t="s">
        <v>91</v>
      </c>
      <c r="E1745" s="294" t="s">
        <v>83</v>
      </c>
      <c r="F1745" s="295">
        <v>1</v>
      </c>
      <c r="G1745" s="296" t="s">
        <v>3038</v>
      </c>
      <c r="H1745" s="293">
        <v>5.8</v>
      </c>
      <c r="I1745" s="293">
        <f t="shared" si="293"/>
        <v>2.6838126448399557</v>
      </c>
      <c r="J1745" s="293">
        <v>155.66113340071743</v>
      </c>
      <c r="K1745" s="275">
        <f t="shared" si="287"/>
        <v>155.66113340071743</v>
      </c>
      <c r="L1745" s="275">
        <f t="shared" si="288"/>
        <v>155.66113340071743</v>
      </c>
      <c r="N1745" s="335">
        <v>149.67416673145905</v>
      </c>
      <c r="O1745" s="332">
        <f t="shared" si="296"/>
        <v>155.66113340071743</v>
      </c>
      <c r="P1745" s="360"/>
      <c r="Q1745" s="360"/>
    </row>
    <row r="1746" spans="2:21" s="236" customFormat="1" ht="16.2" customHeight="1">
      <c r="B1746" s="289">
        <v>410221370</v>
      </c>
      <c r="C1746" s="307" t="s">
        <v>2755</v>
      </c>
      <c r="D1746" s="294" t="s">
        <v>81</v>
      </c>
      <c r="E1746" s="294" t="s">
        <v>361</v>
      </c>
      <c r="F1746" s="295">
        <v>1</v>
      </c>
      <c r="G1746" s="296" t="s">
        <v>3038</v>
      </c>
      <c r="H1746" s="293">
        <v>5.8</v>
      </c>
      <c r="I1746" s="293">
        <f t="shared" si="293"/>
        <v>2.8887643325758861</v>
      </c>
      <c r="J1746" s="293">
        <v>167.54833128940137</v>
      </c>
      <c r="K1746" s="275">
        <f t="shared" si="287"/>
        <v>167.54833128940137</v>
      </c>
      <c r="L1746" s="275">
        <f t="shared" si="288"/>
        <v>167.54833128940137</v>
      </c>
      <c r="N1746" s="335">
        <v>161.10416470134746</v>
      </c>
      <c r="O1746" s="332">
        <f t="shared" si="296"/>
        <v>167.54833128940137</v>
      </c>
      <c r="P1746" s="360"/>
      <c r="Q1746" s="360"/>
    </row>
    <row r="1747" spans="2:21" s="236" customFormat="1" ht="16.2" customHeight="1">
      <c r="B1747" s="289">
        <v>410224360</v>
      </c>
      <c r="C1747" s="307" t="s">
        <v>109</v>
      </c>
      <c r="D1747" s="294" t="s">
        <v>91</v>
      </c>
      <c r="E1747" s="294" t="s">
        <v>2574</v>
      </c>
      <c r="F1747" s="295">
        <v>1</v>
      </c>
      <c r="G1747" s="296" t="s">
        <v>3038</v>
      </c>
      <c r="H1747" s="293">
        <v>5.8</v>
      </c>
      <c r="I1747" s="293">
        <f t="shared" si="293"/>
        <v>3.0539673283019653</v>
      </c>
      <c r="J1747" s="293">
        <v>177.13010504151399</v>
      </c>
      <c r="K1747" s="275">
        <f t="shared" si="287"/>
        <v>177.13010504151399</v>
      </c>
      <c r="L1747" s="275">
        <f t="shared" si="288"/>
        <v>177.13010504151399</v>
      </c>
      <c r="N1747" s="335">
        <v>170.31740869376344</v>
      </c>
      <c r="O1747" s="332">
        <f t="shared" si="296"/>
        <v>177.13010504151399</v>
      </c>
      <c r="P1747" s="360"/>
      <c r="Q1747" s="360"/>
    </row>
    <row r="1748" spans="2:21" s="236" customFormat="1" ht="16.2" customHeight="1">
      <c r="B1748" s="289">
        <v>410224390</v>
      </c>
      <c r="C1748" s="307" t="s">
        <v>109</v>
      </c>
      <c r="D1748" s="294" t="s">
        <v>91</v>
      </c>
      <c r="E1748" s="294" t="s">
        <v>2503</v>
      </c>
      <c r="F1748" s="295">
        <v>1</v>
      </c>
      <c r="G1748" s="296" t="s">
        <v>3038</v>
      </c>
      <c r="H1748" s="293">
        <v>5.8</v>
      </c>
      <c r="I1748" s="293">
        <f t="shared" si="293"/>
        <v>1.3351487385600003</v>
      </c>
      <c r="J1748" s="293">
        <v>77.438626836480012</v>
      </c>
      <c r="K1748" s="275">
        <f t="shared" si="287"/>
        <v>77.438626836480012</v>
      </c>
      <c r="L1748" s="275">
        <f t="shared" si="288"/>
        <v>77.438626836480012</v>
      </c>
      <c r="N1748" s="335">
        <v>74.460218112000007</v>
      </c>
      <c r="O1748" s="332">
        <f t="shared" si="296"/>
        <v>77.438626836480012</v>
      </c>
      <c r="P1748" s="360"/>
      <c r="Q1748" s="360"/>
    </row>
    <row r="1749" spans="2:21" s="236" customFormat="1" ht="16.2" customHeight="1">
      <c r="B1749" s="289">
        <v>410222240</v>
      </c>
      <c r="C1749" s="307" t="s">
        <v>109</v>
      </c>
      <c r="D1749" s="294" t="s">
        <v>1</v>
      </c>
      <c r="E1749" s="294" t="s">
        <v>2506</v>
      </c>
      <c r="F1749" s="295">
        <v>1</v>
      </c>
      <c r="G1749" s="296" t="s">
        <v>3038</v>
      </c>
      <c r="H1749" s="293">
        <v>5.8</v>
      </c>
      <c r="I1749" s="293">
        <f t="shared" si="293"/>
        <v>2.5644437436339542</v>
      </c>
      <c r="J1749" s="293">
        <v>148.73773713076935</v>
      </c>
      <c r="K1749" s="275">
        <f t="shared" si="287"/>
        <v>148.73773713076935</v>
      </c>
      <c r="L1749" s="275">
        <f t="shared" si="288"/>
        <v>148.73773713076935</v>
      </c>
      <c r="N1749" s="335">
        <v>143.01705493343206</v>
      </c>
      <c r="O1749" s="332">
        <f t="shared" si="296"/>
        <v>148.73773713076935</v>
      </c>
      <c r="P1749" s="360"/>
      <c r="Q1749" s="360"/>
    </row>
    <row r="1750" spans="2:21" s="236" customFormat="1" ht="16.2" customHeight="1">
      <c r="B1750" s="289">
        <v>410224180</v>
      </c>
      <c r="C1750" s="307" t="s">
        <v>109</v>
      </c>
      <c r="D1750" s="294" t="s">
        <v>91</v>
      </c>
      <c r="E1750" s="294" t="s">
        <v>287</v>
      </c>
      <c r="F1750" s="295">
        <v>1</v>
      </c>
      <c r="G1750" s="296" t="s">
        <v>3038</v>
      </c>
      <c r="H1750" s="293">
        <v>5.8</v>
      </c>
      <c r="I1750" s="293">
        <f t="shared" ref="I1750:I1781" si="299">(J1750/10)/5.8</f>
        <v>2.3556474084804662</v>
      </c>
      <c r="J1750" s="293">
        <v>136.62754969186705</v>
      </c>
      <c r="K1750" s="275">
        <f t="shared" si="287"/>
        <v>136.62754969186705</v>
      </c>
      <c r="L1750" s="275">
        <f t="shared" si="288"/>
        <v>136.62754969186705</v>
      </c>
      <c r="N1750" s="335">
        <v>138.94666672681527</v>
      </c>
      <c r="O1750" s="332">
        <f t="shared" si="296"/>
        <v>144.50453339588788</v>
      </c>
      <c r="P1750" s="360"/>
      <c r="Q1750" s="360"/>
      <c r="R1750" s="353"/>
      <c r="S1750" s="8"/>
      <c r="T1750" s="8"/>
      <c r="U1750" s="8"/>
    </row>
    <row r="1751" spans="2:21" s="236" customFormat="1" ht="16.2" customHeight="1">
      <c r="B1751" s="289">
        <v>410225410</v>
      </c>
      <c r="C1751" s="307" t="s">
        <v>109</v>
      </c>
      <c r="D1751" s="294" t="s">
        <v>327</v>
      </c>
      <c r="E1751" s="294" t="s">
        <v>2540</v>
      </c>
      <c r="F1751" s="295">
        <v>1</v>
      </c>
      <c r="G1751" s="296" t="s">
        <v>3038</v>
      </c>
      <c r="H1751" s="293">
        <v>5.8</v>
      </c>
      <c r="I1751" s="293">
        <f t="shared" si="299"/>
        <v>2.590713912062105</v>
      </c>
      <c r="J1751" s="293">
        <v>150.26140689960209</v>
      </c>
      <c r="K1751" s="275">
        <f t="shared" si="287"/>
        <v>150.26140689960209</v>
      </c>
      <c r="L1751" s="275">
        <f t="shared" si="288"/>
        <v>150.26140689960209</v>
      </c>
      <c r="N1751" s="335">
        <v>144.48212201884817</v>
      </c>
      <c r="O1751" s="332">
        <f t="shared" si="296"/>
        <v>150.26140689960209</v>
      </c>
      <c r="P1751" s="360"/>
      <c r="Q1751" s="360"/>
    </row>
    <row r="1752" spans="2:21" s="236" customFormat="1" ht="16.2" customHeight="1">
      <c r="B1752" s="289">
        <v>410223520</v>
      </c>
      <c r="C1752" s="307" t="s">
        <v>109</v>
      </c>
      <c r="D1752" s="294" t="s">
        <v>17</v>
      </c>
      <c r="E1752" s="294" t="s">
        <v>2767</v>
      </c>
      <c r="F1752" s="295">
        <v>1</v>
      </c>
      <c r="G1752" s="296" t="s">
        <v>3038</v>
      </c>
      <c r="H1752" s="293">
        <v>5.8</v>
      </c>
      <c r="I1752" s="293">
        <f t="shared" si="299"/>
        <v>2.6017481273960561</v>
      </c>
      <c r="J1752" s="293">
        <v>150.90139138897123</v>
      </c>
      <c r="K1752" s="275">
        <f t="shared" si="287"/>
        <v>150.90139138897123</v>
      </c>
      <c r="L1752" s="275">
        <f t="shared" si="288"/>
        <v>150.90139138897123</v>
      </c>
      <c r="N1752" s="335">
        <v>145.09749172016464</v>
      </c>
      <c r="O1752" s="332">
        <f t="shared" si="296"/>
        <v>150.90139138897123</v>
      </c>
      <c r="P1752" s="360"/>
      <c r="Q1752" s="360"/>
    </row>
    <row r="1753" spans="2:21" s="236" customFormat="1" ht="16.2" customHeight="1">
      <c r="B1753" s="297">
        <v>410225050</v>
      </c>
      <c r="C1753" s="307" t="s">
        <v>2755</v>
      </c>
      <c r="D1753" s="294" t="s">
        <v>327</v>
      </c>
      <c r="E1753" s="294" t="s">
        <v>2994</v>
      </c>
      <c r="F1753" s="295">
        <v>1</v>
      </c>
      <c r="G1753" s="296" t="s">
        <v>3038</v>
      </c>
      <c r="H1753" s="293">
        <v>5.8</v>
      </c>
      <c r="I1753" s="293">
        <f t="shared" si="299"/>
        <v>2.4457034482758626</v>
      </c>
      <c r="J1753" s="293">
        <v>141.85080000000002</v>
      </c>
      <c r="K1753" s="275">
        <f t="shared" si="287"/>
        <v>141.85080000000002</v>
      </c>
      <c r="L1753" s="275">
        <f t="shared" si="288"/>
        <v>141.85080000000002</v>
      </c>
      <c r="N1753" s="335">
        <v>136.39500000000001</v>
      </c>
      <c r="O1753" s="332">
        <f t="shared" si="296"/>
        <v>141.85080000000002</v>
      </c>
      <c r="P1753" s="360"/>
      <c r="Q1753" s="360"/>
    </row>
    <row r="1754" spans="2:21" s="236" customFormat="1" ht="16.2" customHeight="1">
      <c r="B1754" s="289">
        <v>410281000</v>
      </c>
      <c r="C1754" s="307" t="s">
        <v>110</v>
      </c>
      <c r="D1754" s="294" t="s">
        <v>81</v>
      </c>
      <c r="E1754" s="294" t="s">
        <v>79</v>
      </c>
      <c r="F1754" s="295">
        <v>1</v>
      </c>
      <c r="G1754" s="296" t="s">
        <v>3038</v>
      </c>
      <c r="H1754" s="293">
        <v>5.8</v>
      </c>
      <c r="I1754" s="293">
        <f t="shared" si="299"/>
        <v>1.4228769116749826</v>
      </c>
      <c r="J1754" s="293">
        <v>82.526860877148991</v>
      </c>
      <c r="K1754" s="275">
        <f t="shared" ref="K1754:K1817" si="300">J1754</f>
        <v>82.526860877148991</v>
      </c>
      <c r="L1754" s="275">
        <f t="shared" ref="L1754:L1817" si="301">+J1754-K1754*$B$2</f>
        <v>82.526860877148991</v>
      </c>
      <c r="N1754" s="335">
        <v>79.352750843412494</v>
      </c>
      <c r="O1754" s="332">
        <f t="shared" si="296"/>
        <v>82.526860877148991</v>
      </c>
      <c r="P1754" s="360"/>
      <c r="Q1754" s="360"/>
    </row>
    <row r="1755" spans="2:21" s="236" customFormat="1" ht="16.2" customHeight="1">
      <c r="B1755" s="289">
        <v>410282000</v>
      </c>
      <c r="C1755" s="307" t="s">
        <v>110</v>
      </c>
      <c r="D1755" s="294" t="s">
        <v>1</v>
      </c>
      <c r="E1755" s="294" t="s">
        <v>79</v>
      </c>
      <c r="F1755" s="295">
        <v>1</v>
      </c>
      <c r="G1755" s="296" t="s">
        <v>3038</v>
      </c>
      <c r="H1755" s="293">
        <v>5.8</v>
      </c>
      <c r="I1755" s="293">
        <f t="shared" si="299"/>
        <v>1.5146745061722133</v>
      </c>
      <c r="J1755" s="293">
        <v>87.851121357988362</v>
      </c>
      <c r="K1755" s="275">
        <f t="shared" si="300"/>
        <v>87.851121357988362</v>
      </c>
      <c r="L1755" s="275">
        <f t="shared" si="301"/>
        <v>87.851121357988362</v>
      </c>
      <c r="N1755" s="335">
        <v>84.47223207498881</v>
      </c>
      <c r="O1755" s="332">
        <f t="shared" si="296"/>
        <v>87.851121357988362</v>
      </c>
      <c r="P1755" s="360"/>
      <c r="Q1755" s="360"/>
    </row>
    <row r="1756" spans="2:21" s="236" customFormat="1" ht="16.2" customHeight="1">
      <c r="B1756" s="289">
        <v>410284010</v>
      </c>
      <c r="C1756" s="307" t="s">
        <v>110</v>
      </c>
      <c r="D1756" s="294" t="s">
        <v>91</v>
      </c>
      <c r="E1756" s="294" t="s">
        <v>2</v>
      </c>
      <c r="F1756" s="295">
        <v>1</v>
      </c>
      <c r="G1756" s="296" t="s">
        <v>3038</v>
      </c>
      <c r="H1756" s="293">
        <v>5.8</v>
      </c>
      <c r="I1756" s="293">
        <f t="shared" si="299"/>
        <v>2.079267816992048</v>
      </c>
      <c r="J1756" s="293">
        <v>120.59753338553877</v>
      </c>
      <c r="K1756" s="275">
        <f t="shared" si="300"/>
        <v>120.59753338553877</v>
      </c>
      <c r="L1756" s="275">
        <f t="shared" si="301"/>
        <v>120.59753338553877</v>
      </c>
      <c r="N1756" s="335">
        <v>115.95916671686419</v>
      </c>
      <c r="O1756" s="332">
        <f t="shared" si="296"/>
        <v>120.59753338553877</v>
      </c>
      <c r="P1756" s="360"/>
      <c r="Q1756" s="360"/>
    </row>
    <row r="1757" spans="2:21" s="8" customFormat="1" ht="16.2" customHeight="1">
      <c r="B1757" s="295">
        <v>410285280</v>
      </c>
      <c r="C1757" s="307" t="s">
        <v>110</v>
      </c>
      <c r="D1757" s="294" t="s">
        <v>327</v>
      </c>
      <c r="E1757" s="294" t="s">
        <v>244</v>
      </c>
      <c r="F1757" s="295">
        <v>1</v>
      </c>
      <c r="G1757" s="296" t="s">
        <v>3038</v>
      </c>
      <c r="H1757" s="293">
        <v>5.8</v>
      </c>
      <c r="I1757" s="293">
        <f t="shared" si="299"/>
        <v>2.4085544486040393</v>
      </c>
      <c r="J1757" s="293">
        <v>139.69615801903427</v>
      </c>
      <c r="K1757" s="275">
        <f t="shared" si="300"/>
        <v>139.69615801903427</v>
      </c>
      <c r="L1757" s="275">
        <f t="shared" si="301"/>
        <v>139.69615801903427</v>
      </c>
      <c r="N1757" s="334">
        <v>134.32322886445601</v>
      </c>
      <c r="O1757" s="332">
        <f t="shared" si="296"/>
        <v>139.69615801903427</v>
      </c>
      <c r="P1757" s="360"/>
      <c r="Q1757" s="360"/>
    </row>
    <row r="1758" spans="2:21" s="8" customFormat="1" ht="16.2" customHeight="1">
      <c r="B1758" s="343">
        <v>410285070</v>
      </c>
      <c r="C1758" s="344" t="s">
        <v>110</v>
      </c>
      <c r="D1758" s="343" t="s">
        <v>327</v>
      </c>
      <c r="E1758" s="342" t="s">
        <v>2539</v>
      </c>
      <c r="F1758" s="341">
        <v>1</v>
      </c>
      <c r="G1758" s="296" t="s">
        <v>3038</v>
      </c>
      <c r="H1758" s="339">
        <v>5.8</v>
      </c>
      <c r="I1758" s="293">
        <f t="shared" si="299"/>
        <v>2.5398687254758179</v>
      </c>
      <c r="J1758" s="355">
        <v>147.31238607759744</v>
      </c>
      <c r="K1758" s="275">
        <f t="shared" ref="K1758:K1759" si="302">J1758</f>
        <v>147.31238607759744</v>
      </c>
      <c r="L1758" s="275">
        <f t="shared" ref="L1758:L1759" si="303">+J1758-K1758*$B$2</f>
        <v>147.31238607759744</v>
      </c>
      <c r="N1758" s="334"/>
      <c r="O1758" s="332"/>
      <c r="P1758" s="360"/>
      <c r="Q1758" s="360"/>
    </row>
    <row r="1759" spans="2:21" s="8" customFormat="1" ht="16.2" customHeight="1">
      <c r="B1759" s="295">
        <v>410283090</v>
      </c>
      <c r="C1759" s="307" t="s">
        <v>110</v>
      </c>
      <c r="D1759" s="294" t="s">
        <v>17</v>
      </c>
      <c r="E1759" s="294" t="s">
        <v>10</v>
      </c>
      <c r="F1759" s="295">
        <v>1</v>
      </c>
      <c r="G1759" s="296" t="s">
        <v>3038</v>
      </c>
      <c r="H1759" s="293">
        <v>5.8</v>
      </c>
      <c r="I1759" s="293">
        <f t="shared" si="299"/>
        <v>2.2441436791323865</v>
      </c>
      <c r="J1759" s="293">
        <v>130.16033338967841</v>
      </c>
      <c r="K1759" s="275">
        <f t="shared" si="302"/>
        <v>130.16033338967841</v>
      </c>
      <c r="L1759" s="275">
        <f t="shared" si="303"/>
        <v>130.16033338967841</v>
      </c>
      <c r="N1759" s="334">
        <v>125.15416672084461</v>
      </c>
      <c r="O1759" s="332">
        <f t="shared" si="296"/>
        <v>130.16033338967841</v>
      </c>
      <c r="P1759" s="360"/>
      <c r="Q1759" s="360"/>
    </row>
    <row r="1760" spans="2:21" s="8" customFormat="1" ht="16.2" customHeight="1">
      <c r="B1760" s="295">
        <v>410284100</v>
      </c>
      <c r="C1760" s="307" t="s">
        <v>110</v>
      </c>
      <c r="D1760" s="294" t="s">
        <v>91</v>
      </c>
      <c r="E1760" s="294" t="s">
        <v>14</v>
      </c>
      <c r="F1760" s="295">
        <v>1</v>
      </c>
      <c r="G1760" s="296" t="s">
        <v>3038</v>
      </c>
      <c r="H1760" s="293">
        <v>5.8</v>
      </c>
      <c r="I1760" s="293">
        <f t="shared" si="299"/>
        <v>2.079267816992048</v>
      </c>
      <c r="J1760" s="293">
        <v>120.59753338553877</v>
      </c>
      <c r="K1760" s="275">
        <f t="shared" si="300"/>
        <v>120.59753338553877</v>
      </c>
      <c r="L1760" s="275">
        <f t="shared" si="301"/>
        <v>120.59753338553877</v>
      </c>
      <c r="N1760" s="334">
        <v>115.95916671686419</v>
      </c>
      <c r="O1760" s="332">
        <f t="shared" si="296"/>
        <v>120.59753338553877</v>
      </c>
      <c r="P1760" s="360"/>
      <c r="Q1760" s="360"/>
    </row>
    <row r="1761" spans="2:18" s="8" customFormat="1" ht="16.2" customHeight="1">
      <c r="B1761" s="295">
        <v>410283110</v>
      </c>
      <c r="C1761" s="307" t="s">
        <v>110</v>
      </c>
      <c r="D1761" s="294" t="s">
        <v>17</v>
      </c>
      <c r="E1761" s="294" t="s">
        <v>13</v>
      </c>
      <c r="F1761" s="295">
        <v>1</v>
      </c>
      <c r="G1761" s="296" t="s">
        <v>3038</v>
      </c>
      <c r="H1761" s="293">
        <v>5.8</v>
      </c>
      <c r="I1761" s="293">
        <f t="shared" si="299"/>
        <v>2.0975873572298629</v>
      </c>
      <c r="J1761" s="293">
        <v>121.66006671933204</v>
      </c>
      <c r="K1761" s="275">
        <f t="shared" si="300"/>
        <v>121.66006671933204</v>
      </c>
      <c r="L1761" s="275">
        <f t="shared" si="301"/>
        <v>121.66006671933204</v>
      </c>
      <c r="N1761" s="334">
        <v>116.98083338397311</v>
      </c>
      <c r="O1761" s="332">
        <f t="shared" si="296"/>
        <v>121.66006671933204</v>
      </c>
      <c r="P1761" s="360"/>
      <c r="Q1761" s="360"/>
    </row>
    <row r="1762" spans="2:18" s="8" customFormat="1" ht="16.2" customHeight="1">
      <c r="B1762" s="289">
        <v>410282140</v>
      </c>
      <c r="C1762" s="307" t="s">
        <v>110</v>
      </c>
      <c r="D1762" s="294" t="s">
        <v>1</v>
      </c>
      <c r="E1762" s="294" t="s">
        <v>0</v>
      </c>
      <c r="F1762" s="295">
        <v>1</v>
      </c>
      <c r="G1762" s="296" t="s">
        <v>3038</v>
      </c>
      <c r="H1762" s="293">
        <v>5.8</v>
      </c>
      <c r="I1762" s="293">
        <f t="shared" si="299"/>
        <v>2.2441436791323865</v>
      </c>
      <c r="J1762" s="293">
        <v>130.16033338967841</v>
      </c>
      <c r="K1762" s="275">
        <f t="shared" si="300"/>
        <v>130.16033338967841</v>
      </c>
      <c r="L1762" s="275">
        <f t="shared" si="301"/>
        <v>130.16033338967841</v>
      </c>
      <c r="N1762" s="334">
        <v>125.15416672084461</v>
      </c>
      <c r="O1762" s="332">
        <f t="shared" si="296"/>
        <v>130.16033338967841</v>
      </c>
      <c r="P1762" s="360"/>
      <c r="Q1762" s="360"/>
    </row>
    <row r="1763" spans="2:18" s="8" customFormat="1" ht="16.2" customHeight="1">
      <c r="B1763" s="289">
        <v>410284270</v>
      </c>
      <c r="C1763" s="307" t="s">
        <v>110</v>
      </c>
      <c r="D1763" s="294" t="s">
        <v>91</v>
      </c>
      <c r="E1763" s="294" t="s">
        <v>83</v>
      </c>
      <c r="F1763" s="295">
        <v>1</v>
      </c>
      <c r="G1763" s="296" t="s">
        <v>3038</v>
      </c>
      <c r="H1763" s="293">
        <v>5.8</v>
      </c>
      <c r="I1763" s="293">
        <f t="shared" si="299"/>
        <v>2.1983448285378482</v>
      </c>
      <c r="J1763" s="293">
        <v>127.50400005519519</v>
      </c>
      <c r="K1763" s="275">
        <f t="shared" si="300"/>
        <v>127.50400005519519</v>
      </c>
      <c r="L1763" s="275">
        <f t="shared" si="301"/>
        <v>127.50400005519519</v>
      </c>
      <c r="N1763" s="334">
        <v>122.60000005307229</v>
      </c>
      <c r="O1763" s="332">
        <f t="shared" si="296"/>
        <v>127.50400005519519</v>
      </c>
      <c r="P1763" s="360"/>
      <c r="Q1763" s="360"/>
    </row>
    <row r="1764" spans="2:18" s="8" customFormat="1" ht="16.2" customHeight="1">
      <c r="B1764" s="289">
        <v>410281370</v>
      </c>
      <c r="C1764" s="307" t="s">
        <v>2756</v>
      </c>
      <c r="D1764" s="294" t="s">
        <v>81</v>
      </c>
      <c r="E1764" s="294" t="s">
        <v>361</v>
      </c>
      <c r="F1764" s="295">
        <v>1</v>
      </c>
      <c r="G1764" s="296" t="s">
        <v>3038</v>
      </c>
      <c r="H1764" s="293">
        <v>5.8</v>
      </c>
      <c r="I1764" s="293">
        <f t="shared" si="299"/>
        <v>2.9922023662873469</v>
      </c>
      <c r="J1764" s="293">
        <v>173.54773724466611</v>
      </c>
      <c r="K1764" s="275">
        <f t="shared" si="300"/>
        <v>173.54773724466611</v>
      </c>
      <c r="L1764" s="275">
        <f t="shared" si="301"/>
        <v>173.54773724466611</v>
      </c>
      <c r="N1764" s="334">
        <v>166.87282427371741</v>
      </c>
      <c r="O1764" s="332">
        <f t="shared" si="296"/>
        <v>173.54773724466611</v>
      </c>
      <c r="P1764" s="360"/>
      <c r="Q1764" s="360"/>
    </row>
    <row r="1765" spans="2:18" s="8" customFormat="1" ht="16.2" customHeight="1">
      <c r="B1765" s="289">
        <v>410284360</v>
      </c>
      <c r="C1765" s="307" t="s">
        <v>110</v>
      </c>
      <c r="D1765" s="294" t="s">
        <v>91</v>
      </c>
      <c r="E1765" s="294" t="s">
        <v>2574</v>
      </c>
      <c r="F1765" s="295">
        <v>1</v>
      </c>
      <c r="G1765" s="296" t="s">
        <v>3038</v>
      </c>
      <c r="H1765" s="293">
        <v>5.8</v>
      </c>
      <c r="I1765" s="293">
        <f t="shared" si="299"/>
        <v>3.3298111108722961</v>
      </c>
      <c r="J1765" s="293">
        <v>193.12904443059318</v>
      </c>
      <c r="K1765" s="275">
        <f t="shared" si="300"/>
        <v>193.12904443059318</v>
      </c>
      <c r="L1765" s="275">
        <f t="shared" si="301"/>
        <v>193.12904443059318</v>
      </c>
      <c r="N1765" s="334">
        <v>185.70100426018575</v>
      </c>
      <c r="O1765" s="332">
        <f t="shared" si="296"/>
        <v>193.12904443059318</v>
      </c>
      <c r="P1765" s="360"/>
      <c r="Q1765" s="360"/>
    </row>
    <row r="1766" spans="2:18" s="236" customFormat="1" ht="16.2" customHeight="1">
      <c r="B1766" s="289">
        <v>410284390</v>
      </c>
      <c r="C1766" s="307" t="s">
        <v>110</v>
      </c>
      <c r="D1766" s="294" t="s">
        <v>91</v>
      </c>
      <c r="E1766" s="294" t="s">
        <v>2503</v>
      </c>
      <c r="F1766" s="295">
        <v>1</v>
      </c>
      <c r="G1766" s="296" t="s">
        <v>3038</v>
      </c>
      <c r="H1766" s="293">
        <v>5.8</v>
      </c>
      <c r="I1766" s="293">
        <f t="shared" si="299"/>
        <v>1.9582181498880002</v>
      </c>
      <c r="J1766" s="293">
        <v>113.576652693504</v>
      </c>
      <c r="K1766" s="275">
        <f t="shared" si="300"/>
        <v>113.576652693504</v>
      </c>
      <c r="L1766" s="275">
        <f t="shared" si="301"/>
        <v>113.576652693504</v>
      </c>
      <c r="N1766" s="335">
        <v>109.20831989759999</v>
      </c>
      <c r="O1766" s="332">
        <f t="shared" si="296"/>
        <v>113.576652693504</v>
      </c>
      <c r="P1766" s="360"/>
      <c r="Q1766" s="360"/>
    </row>
    <row r="1767" spans="2:18" s="236" customFormat="1" ht="16.2" customHeight="1">
      <c r="B1767" s="289">
        <v>410282240</v>
      </c>
      <c r="C1767" s="307" t="s">
        <v>110</v>
      </c>
      <c r="D1767" s="294" t="s">
        <v>1</v>
      </c>
      <c r="E1767" s="294" t="s">
        <v>2506</v>
      </c>
      <c r="F1767" s="295">
        <v>1</v>
      </c>
      <c r="G1767" s="296" t="s">
        <v>3038</v>
      </c>
      <c r="H1767" s="293">
        <v>5.8</v>
      </c>
      <c r="I1767" s="293">
        <f t="shared" si="299"/>
        <v>2.7204517253155878</v>
      </c>
      <c r="J1767" s="293">
        <v>157.78620006830408</v>
      </c>
      <c r="K1767" s="275">
        <f t="shared" si="300"/>
        <v>157.78620006830408</v>
      </c>
      <c r="L1767" s="275">
        <f t="shared" si="301"/>
        <v>157.78620006830408</v>
      </c>
      <c r="N1767" s="335">
        <v>151.717500065677</v>
      </c>
      <c r="O1767" s="332">
        <f t="shared" si="296"/>
        <v>157.78620006830408</v>
      </c>
      <c r="P1767" s="360"/>
      <c r="Q1767" s="360"/>
    </row>
    <row r="1768" spans="2:18" s="8" customFormat="1" ht="16.2" customHeight="1">
      <c r="B1768" s="289">
        <v>410284180</v>
      </c>
      <c r="C1768" s="307" t="s">
        <v>110</v>
      </c>
      <c r="D1768" s="294" t="s">
        <v>91</v>
      </c>
      <c r="E1768" s="294" t="s">
        <v>287</v>
      </c>
      <c r="F1768" s="295">
        <v>1</v>
      </c>
      <c r="G1768" s="296" t="s">
        <v>3038</v>
      </c>
      <c r="H1768" s="293">
        <v>5.8</v>
      </c>
      <c r="I1768" s="293">
        <f t="shared" si="299"/>
        <v>2.6641604985199443</v>
      </c>
      <c r="J1768" s="293">
        <v>154.52130891415678</v>
      </c>
      <c r="K1768" s="275">
        <f t="shared" si="300"/>
        <v>154.52130891415678</v>
      </c>
      <c r="L1768" s="275">
        <f t="shared" si="301"/>
        <v>154.52130891415678</v>
      </c>
      <c r="N1768" s="334">
        <v>115.89853103009671</v>
      </c>
      <c r="O1768" s="332">
        <f t="shared" si="296"/>
        <v>120.53447227130057</v>
      </c>
      <c r="P1768" s="360"/>
      <c r="Q1768" s="360"/>
      <c r="R1768" s="353"/>
    </row>
    <row r="1769" spans="2:18" s="8" customFormat="1" ht="16.2" customHeight="1">
      <c r="B1769" s="289">
        <v>410285410</v>
      </c>
      <c r="C1769" s="307" t="s">
        <v>110</v>
      </c>
      <c r="D1769" s="294" t="s">
        <v>327</v>
      </c>
      <c r="E1769" s="294" t="s">
        <v>2540</v>
      </c>
      <c r="F1769" s="295">
        <v>1</v>
      </c>
      <c r="G1769" s="296" t="s">
        <v>3038</v>
      </c>
      <c r="H1769" s="293">
        <v>5.8</v>
      </c>
      <c r="I1769" s="293">
        <f t="shared" si="299"/>
        <v>2.9033880765400251</v>
      </c>
      <c r="J1769" s="293">
        <v>168.39650843932145</v>
      </c>
      <c r="K1769" s="275">
        <f t="shared" si="300"/>
        <v>168.39650843932145</v>
      </c>
      <c r="L1769" s="275">
        <f t="shared" si="301"/>
        <v>168.39650843932145</v>
      </c>
      <c r="N1769" s="334">
        <v>161.91971965319371</v>
      </c>
      <c r="O1769" s="332">
        <f t="shared" si="296"/>
        <v>168.39650843932145</v>
      </c>
      <c r="P1769" s="360"/>
      <c r="Q1769" s="360"/>
    </row>
    <row r="1770" spans="2:18" s="8" customFormat="1" ht="16.2" customHeight="1">
      <c r="B1770" s="289">
        <v>410283520</v>
      </c>
      <c r="C1770" s="307" t="s">
        <v>110</v>
      </c>
      <c r="D1770" s="294" t="s">
        <v>17</v>
      </c>
      <c r="E1770" s="294" t="s">
        <v>2767</v>
      </c>
      <c r="F1770" s="295">
        <v>1</v>
      </c>
      <c r="G1770" s="296" t="s">
        <v>3038</v>
      </c>
      <c r="H1770" s="293">
        <v>5.8</v>
      </c>
      <c r="I1770" s="293">
        <f t="shared" si="299"/>
        <v>2.7734955196140199</v>
      </c>
      <c r="J1770" s="293">
        <v>160.86274013761314</v>
      </c>
      <c r="K1770" s="275">
        <f t="shared" si="300"/>
        <v>160.86274013761314</v>
      </c>
      <c r="L1770" s="275">
        <f t="shared" si="301"/>
        <v>160.86274013761314</v>
      </c>
      <c r="N1770" s="334">
        <v>154.67571167078185</v>
      </c>
      <c r="O1770" s="332">
        <f t="shared" si="296"/>
        <v>160.86274013761314</v>
      </c>
      <c r="P1770" s="360"/>
      <c r="Q1770" s="360"/>
    </row>
    <row r="1771" spans="2:18" s="8" customFormat="1" ht="16.2" customHeight="1">
      <c r="B1771" s="297">
        <v>410285050</v>
      </c>
      <c r="C1771" s="307" t="s">
        <v>110</v>
      </c>
      <c r="D1771" s="294" t="s">
        <v>327</v>
      </c>
      <c r="E1771" s="294" t="s">
        <v>2994</v>
      </c>
      <c r="F1771" s="295">
        <v>1</v>
      </c>
      <c r="G1771" s="296" t="s">
        <v>3038</v>
      </c>
      <c r="H1771" s="293">
        <v>5.8</v>
      </c>
      <c r="I1771" s="293">
        <f t="shared" si="299"/>
        <v>2.7846000000000002</v>
      </c>
      <c r="J1771" s="293">
        <v>161.5068</v>
      </c>
      <c r="K1771" s="275">
        <f t="shared" si="300"/>
        <v>161.5068</v>
      </c>
      <c r="L1771" s="275">
        <f t="shared" si="301"/>
        <v>161.5068</v>
      </c>
      <c r="N1771" s="334">
        <v>155.29499999999999</v>
      </c>
      <c r="O1771" s="332">
        <f t="shared" si="296"/>
        <v>161.5068</v>
      </c>
      <c r="P1771" s="360"/>
      <c r="Q1771" s="360"/>
    </row>
    <row r="1772" spans="2:18" s="8" customFormat="1" ht="16.2" customHeight="1">
      <c r="B1772" s="289">
        <v>410321000</v>
      </c>
      <c r="C1772" s="307" t="s">
        <v>111</v>
      </c>
      <c r="D1772" s="294" t="s">
        <v>81</v>
      </c>
      <c r="E1772" s="294" t="s">
        <v>79</v>
      </c>
      <c r="F1772" s="295">
        <v>1</v>
      </c>
      <c r="G1772" s="296" t="s">
        <v>3038</v>
      </c>
      <c r="H1772" s="293">
        <v>5.8</v>
      </c>
      <c r="I1772" s="293">
        <f t="shared" si="299"/>
        <v>1.5590258339187868</v>
      </c>
      <c r="J1772" s="293">
        <v>90.423498367289639</v>
      </c>
      <c r="K1772" s="275">
        <f t="shared" si="300"/>
        <v>90.423498367289639</v>
      </c>
      <c r="L1772" s="275">
        <f t="shared" si="301"/>
        <v>90.423498367289639</v>
      </c>
      <c r="N1772" s="334">
        <v>86.945671507009266</v>
      </c>
      <c r="O1772" s="332">
        <f t="shared" si="296"/>
        <v>90.423498367289639</v>
      </c>
      <c r="P1772" s="360"/>
      <c r="Q1772" s="360"/>
    </row>
    <row r="1773" spans="2:18" s="8" customFormat="1" ht="16.2" customHeight="1">
      <c r="B1773" s="289">
        <v>410322000</v>
      </c>
      <c r="C1773" s="307" t="s">
        <v>111</v>
      </c>
      <c r="D1773" s="294" t="s">
        <v>1</v>
      </c>
      <c r="E1773" s="294" t="s">
        <v>79</v>
      </c>
      <c r="F1773" s="295">
        <v>1</v>
      </c>
      <c r="G1773" s="296" t="s">
        <v>3038</v>
      </c>
      <c r="H1773" s="293">
        <v>5.8</v>
      </c>
      <c r="I1773" s="293">
        <f t="shared" si="299"/>
        <v>1.6053647371725699</v>
      </c>
      <c r="J1773" s="293">
        <v>93.111154756009057</v>
      </c>
      <c r="K1773" s="275">
        <f t="shared" si="300"/>
        <v>93.111154756009057</v>
      </c>
      <c r="L1773" s="275">
        <f t="shared" si="301"/>
        <v>93.111154756009057</v>
      </c>
      <c r="N1773" s="334">
        <v>89.529956496162555</v>
      </c>
      <c r="O1773" s="332">
        <f t="shared" si="296"/>
        <v>93.111154756009057</v>
      </c>
      <c r="P1773" s="360"/>
      <c r="Q1773" s="360"/>
    </row>
    <row r="1774" spans="2:18" s="8" customFormat="1" ht="16.2" customHeight="1">
      <c r="B1774" s="295">
        <v>410324010</v>
      </c>
      <c r="C1774" s="307" t="s">
        <v>111</v>
      </c>
      <c r="D1774" s="294" t="s">
        <v>91</v>
      </c>
      <c r="E1774" s="294" t="s">
        <v>2</v>
      </c>
      <c r="F1774" s="295">
        <v>1</v>
      </c>
      <c r="G1774" s="296" t="s">
        <v>3038</v>
      </c>
      <c r="H1774" s="293">
        <v>5.8</v>
      </c>
      <c r="I1774" s="293">
        <f t="shared" si="299"/>
        <v>2.3082620699647407</v>
      </c>
      <c r="J1774" s="293">
        <v>133.87920005795496</v>
      </c>
      <c r="K1774" s="275">
        <f t="shared" si="300"/>
        <v>133.87920005795496</v>
      </c>
      <c r="L1774" s="275">
        <f t="shared" si="301"/>
        <v>133.87920005795496</v>
      </c>
      <c r="N1774" s="334">
        <v>128.73000005572592</v>
      </c>
      <c r="O1774" s="332">
        <f t="shared" si="296"/>
        <v>133.87920005795496</v>
      </c>
      <c r="P1774" s="360"/>
      <c r="Q1774" s="360"/>
    </row>
    <row r="1775" spans="2:18" s="8" customFormat="1" ht="16.2" customHeight="1">
      <c r="B1775" s="295">
        <v>410325280</v>
      </c>
      <c r="C1775" s="307" t="s">
        <v>111</v>
      </c>
      <c r="D1775" s="294" t="s">
        <v>327</v>
      </c>
      <c r="E1775" s="294" t="s">
        <v>244</v>
      </c>
      <c r="F1775" s="295">
        <v>1</v>
      </c>
      <c r="G1775" s="296" t="s">
        <v>3038</v>
      </c>
      <c r="H1775" s="293">
        <v>5.8</v>
      </c>
      <c r="I1775" s="293">
        <f t="shared" si="299"/>
        <v>2.6503245252852312</v>
      </c>
      <c r="J1775" s="293">
        <v>153.7188224665434</v>
      </c>
      <c r="K1775" s="275">
        <f t="shared" si="300"/>
        <v>153.7188224665434</v>
      </c>
      <c r="L1775" s="275">
        <f t="shared" si="301"/>
        <v>153.7188224665434</v>
      </c>
      <c r="N1775" s="334">
        <v>147.80656006398402</v>
      </c>
      <c r="O1775" s="332">
        <f t="shared" si="296"/>
        <v>153.7188224665434</v>
      </c>
      <c r="P1775" s="360"/>
      <c r="Q1775" s="360"/>
    </row>
    <row r="1776" spans="2:18" s="8" customFormat="1" ht="16.2" customHeight="1">
      <c r="B1776" s="343">
        <v>410325070</v>
      </c>
      <c r="C1776" s="344" t="s">
        <v>111</v>
      </c>
      <c r="D1776" s="343" t="s">
        <v>327</v>
      </c>
      <c r="E1776" s="342" t="s">
        <v>2539</v>
      </c>
      <c r="F1776" s="341">
        <v>1</v>
      </c>
      <c r="G1776" s="296" t="s">
        <v>3038</v>
      </c>
      <c r="H1776" s="339">
        <v>5.8</v>
      </c>
      <c r="I1776" s="293">
        <f t="shared" si="299"/>
        <v>2.6823192431212579</v>
      </c>
      <c r="J1776" s="355">
        <v>155.57451610103294</v>
      </c>
      <c r="K1776" s="275">
        <f t="shared" ref="K1776" si="304">J1776</f>
        <v>155.57451610103294</v>
      </c>
      <c r="L1776" s="275">
        <f t="shared" ref="L1776" si="305">+J1776-K1776*$B$2</f>
        <v>155.57451610103294</v>
      </c>
      <c r="N1776" s="334"/>
      <c r="O1776" s="332"/>
      <c r="P1776" s="360"/>
      <c r="Q1776" s="360"/>
    </row>
    <row r="1777" spans="2:18" s="8" customFormat="1" ht="16.2" customHeight="1">
      <c r="B1777" s="295">
        <v>410323090</v>
      </c>
      <c r="C1777" s="307" t="s">
        <v>111</v>
      </c>
      <c r="D1777" s="294" t="s">
        <v>17</v>
      </c>
      <c r="E1777" s="294" t="s">
        <v>10</v>
      </c>
      <c r="F1777" s="295">
        <v>1</v>
      </c>
      <c r="G1777" s="296" t="s">
        <v>3038</v>
      </c>
      <c r="H1777" s="293">
        <v>5.8</v>
      </c>
      <c r="I1777" s="293">
        <f t="shared" si="299"/>
        <v>2.5097770125807108</v>
      </c>
      <c r="J1777" s="293">
        <v>145.56706672968122</v>
      </c>
      <c r="K1777" s="275">
        <f t="shared" si="300"/>
        <v>145.56706672968122</v>
      </c>
      <c r="L1777" s="275">
        <f t="shared" si="301"/>
        <v>145.56706672968122</v>
      </c>
      <c r="N1777" s="334">
        <v>139.96833339392424</v>
      </c>
      <c r="O1777" s="332">
        <f t="shared" si="296"/>
        <v>145.56706672968122</v>
      </c>
      <c r="P1777" s="360"/>
      <c r="Q1777" s="360"/>
    </row>
    <row r="1778" spans="2:18" s="8" customFormat="1" ht="16.2" customHeight="1">
      <c r="B1778" s="289">
        <v>410324100</v>
      </c>
      <c r="C1778" s="307" t="s">
        <v>111</v>
      </c>
      <c r="D1778" s="294" t="s">
        <v>91</v>
      </c>
      <c r="E1778" s="294" t="s">
        <v>14</v>
      </c>
      <c r="F1778" s="295">
        <v>1</v>
      </c>
      <c r="G1778" s="296" t="s">
        <v>3038</v>
      </c>
      <c r="H1778" s="293">
        <v>5.8</v>
      </c>
      <c r="I1778" s="293">
        <f t="shared" si="299"/>
        <v>2.3082620699647407</v>
      </c>
      <c r="J1778" s="293">
        <v>133.87920005795496</v>
      </c>
      <c r="K1778" s="275">
        <f t="shared" si="300"/>
        <v>133.87920005795496</v>
      </c>
      <c r="L1778" s="275">
        <f t="shared" si="301"/>
        <v>133.87920005795496</v>
      </c>
      <c r="N1778" s="334">
        <v>128.73000005572592</v>
      </c>
      <c r="O1778" s="332">
        <f t="shared" si="296"/>
        <v>133.87920005795496</v>
      </c>
      <c r="P1778" s="360"/>
      <c r="Q1778" s="360"/>
    </row>
    <row r="1779" spans="2:18" s="8" customFormat="1" ht="16.2" customHeight="1">
      <c r="B1779" s="289">
        <v>410323110</v>
      </c>
      <c r="C1779" s="307" t="s">
        <v>111</v>
      </c>
      <c r="D1779" s="294" t="s">
        <v>17</v>
      </c>
      <c r="E1779" s="294" t="s">
        <v>13</v>
      </c>
      <c r="F1779" s="295">
        <v>1</v>
      </c>
      <c r="G1779" s="296" t="s">
        <v>3038</v>
      </c>
      <c r="H1779" s="293">
        <v>5.8</v>
      </c>
      <c r="I1779" s="293">
        <f t="shared" si="299"/>
        <v>2.3357413803214633</v>
      </c>
      <c r="J1779" s="293">
        <v>135.47300005864486</v>
      </c>
      <c r="K1779" s="275">
        <f t="shared" si="300"/>
        <v>135.47300005864486</v>
      </c>
      <c r="L1779" s="275">
        <f t="shared" si="301"/>
        <v>135.47300005864486</v>
      </c>
      <c r="N1779" s="334">
        <v>130.26250005638929</v>
      </c>
      <c r="O1779" s="332">
        <f t="shared" si="296"/>
        <v>135.47300005864486</v>
      </c>
      <c r="P1779" s="360"/>
      <c r="Q1779" s="360"/>
    </row>
    <row r="1780" spans="2:18" s="8" customFormat="1" ht="16.2" customHeight="1">
      <c r="B1780" s="289">
        <v>410322140</v>
      </c>
      <c r="C1780" s="307" t="s">
        <v>111</v>
      </c>
      <c r="D1780" s="294" t="s">
        <v>1</v>
      </c>
      <c r="E1780" s="294" t="s">
        <v>0</v>
      </c>
      <c r="F1780" s="295">
        <v>1</v>
      </c>
      <c r="G1780" s="296" t="s">
        <v>3038</v>
      </c>
      <c r="H1780" s="293">
        <v>5.8</v>
      </c>
      <c r="I1780" s="293">
        <f t="shared" si="299"/>
        <v>2.5097770125807108</v>
      </c>
      <c r="J1780" s="293">
        <v>145.56706672968122</v>
      </c>
      <c r="K1780" s="275">
        <f t="shared" si="300"/>
        <v>145.56706672968122</v>
      </c>
      <c r="L1780" s="275">
        <f t="shared" si="301"/>
        <v>145.56706672968122</v>
      </c>
      <c r="N1780" s="334">
        <v>139.96833339392424</v>
      </c>
      <c r="O1780" s="332">
        <f t="shared" si="296"/>
        <v>145.56706672968122</v>
      </c>
      <c r="P1780" s="360"/>
      <c r="Q1780" s="360"/>
    </row>
    <row r="1781" spans="2:18" s="8" customFormat="1" ht="16.2" customHeight="1">
      <c r="B1781" s="289">
        <v>410324270</v>
      </c>
      <c r="C1781" s="307" t="s">
        <v>111</v>
      </c>
      <c r="D1781" s="294" t="s">
        <v>91</v>
      </c>
      <c r="E1781" s="294" t="s">
        <v>83</v>
      </c>
      <c r="F1781" s="295">
        <v>1</v>
      </c>
      <c r="G1781" s="296" t="s">
        <v>3038</v>
      </c>
      <c r="H1781" s="293">
        <v>5.8</v>
      </c>
      <c r="I1781" s="293">
        <f t="shared" si="299"/>
        <v>2.4456586217483554</v>
      </c>
      <c r="J1781" s="293">
        <v>141.84820006140461</v>
      </c>
      <c r="K1781" s="275">
        <f t="shared" si="300"/>
        <v>141.84820006140461</v>
      </c>
      <c r="L1781" s="275">
        <f t="shared" si="301"/>
        <v>141.84820006140461</v>
      </c>
      <c r="N1781" s="334">
        <v>136.3925000590429</v>
      </c>
      <c r="O1781" s="332">
        <f t="shared" si="296"/>
        <v>141.84820006140461</v>
      </c>
      <c r="P1781" s="360"/>
      <c r="Q1781" s="360"/>
    </row>
    <row r="1782" spans="2:18" s="8" customFormat="1" ht="16.2" customHeight="1">
      <c r="B1782" s="289">
        <v>410321370</v>
      </c>
      <c r="C1782" s="307" t="s">
        <v>2757</v>
      </c>
      <c r="D1782" s="294" t="s">
        <v>81</v>
      </c>
      <c r="E1782" s="294" t="s">
        <v>361</v>
      </c>
      <c r="F1782" s="295">
        <v>1</v>
      </c>
      <c r="G1782" s="296" t="s">
        <v>3038</v>
      </c>
      <c r="H1782" s="293">
        <v>5.8</v>
      </c>
      <c r="I1782" s="293">
        <f t="shared" ref="I1782:I1807" si="306">(J1782/10)/5.8</f>
        <v>3.4359027904747856</v>
      </c>
      <c r="J1782" s="293">
        <v>199.28236184753757</v>
      </c>
      <c r="K1782" s="275">
        <f t="shared" si="300"/>
        <v>199.28236184753757</v>
      </c>
      <c r="L1782" s="275">
        <f t="shared" si="301"/>
        <v>199.28236184753757</v>
      </c>
      <c r="N1782" s="334">
        <v>191.61765562263227</v>
      </c>
      <c r="O1782" s="332">
        <f t="shared" si="296"/>
        <v>199.28236184753757</v>
      </c>
      <c r="P1782" s="360"/>
      <c r="Q1782" s="360"/>
    </row>
    <row r="1783" spans="2:18" s="8" customFormat="1" ht="16.2" customHeight="1">
      <c r="B1783" s="289">
        <v>410324360</v>
      </c>
      <c r="C1783" s="307" t="s">
        <v>111</v>
      </c>
      <c r="D1783" s="294" t="s">
        <v>91</v>
      </c>
      <c r="E1783" s="294" t="s">
        <v>2574</v>
      </c>
      <c r="F1783" s="295">
        <v>1</v>
      </c>
      <c r="G1783" s="296" t="s">
        <v>3038</v>
      </c>
      <c r="H1783" s="293">
        <v>5.8</v>
      </c>
      <c r="I1783" s="293">
        <f t="shared" si="306"/>
        <v>3.4359027904747856</v>
      </c>
      <c r="J1783" s="293">
        <v>199.28236184753757</v>
      </c>
      <c r="K1783" s="275">
        <f t="shared" si="300"/>
        <v>199.28236184753757</v>
      </c>
      <c r="L1783" s="275">
        <f t="shared" si="301"/>
        <v>199.28236184753757</v>
      </c>
      <c r="N1783" s="334">
        <v>191.61765562263227</v>
      </c>
      <c r="O1783" s="332">
        <f t="shared" si="296"/>
        <v>199.28236184753757</v>
      </c>
      <c r="P1783" s="360"/>
      <c r="Q1783" s="360"/>
    </row>
    <row r="1784" spans="2:18" s="8" customFormat="1" ht="16.2" customHeight="1">
      <c r="B1784" s="289">
        <v>410324390</v>
      </c>
      <c r="C1784" s="307" t="s">
        <v>111</v>
      </c>
      <c r="D1784" s="294" t="s">
        <v>91</v>
      </c>
      <c r="E1784" s="294" t="s">
        <v>2503</v>
      </c>
      <c r="F1784" s="295">
        <v>1</v>
      </c>
      <c r="G1784" s="296" t="s">
        <v>3038</v>
      </c>
      <c r="H1784" s="293">
        <v>5.8</v>
      </c>
      <c r="I1784" s="293">
        <f t="shared" si="306"/>
        <v>3.4359027904747856</v>
      </c>
      <c r="J1784" s="293">
        <v>199.28236184753757</v>
      </c>
      <c r="K1784" s="275">
        <f t="shared" si="300"/>
        <v>199.28236184753757</v>
      </c>
      <c r="L1784" s="275">
        <f t="shared" si="301"/>
        <v>199.28236184753757</v>
      </c>
      <c r="N1784" s="334">
        <v>191.61765562263227</v>
      </c>
      <c r="O1784" s="332">
        <f t="shared" si="296"/>
        <v>199.28236184753757</v>
      </c>
      <c r="P1784" s="360"/>
      <c r="Q1784" s="360"/>
    </row>
    <row r="1785" spans="2:18" s="8" customFormat="1" ht="16.2" customHeight="1">
      <c r="B1785" s="289">
        <v>410322240</v>
      </c>
      <c r="C1785" s="307" t="s">
        <v>111</v>
      </c>
      <c r="D1785" s="294" t="s">
        <v>1</v>
      </c>
      <c r="E1785" s="294" t="s">
        <v>2506</v>
      </c>
      <c r="F1785" s="295">
        <v>1</v>
      </c>
      <c r="G1785" s="296" t="s">
        <v>3038</v>
      </c>
      <c r="H1785" s="293">
        <v>5.8</v>
      </c>
      <c r="I1785" s="293">
        <f t="shared" si="306"/>
        <v>3.0501220157883413</v>
      </c>
      <c r="J1785" s="293">
        <v>176.90707691572376</v>
      </c>
      <c r="K1785" s="275">
        <f t="shared" si="300"/>
        <v>176.90707691572376</v>
      </c>
      <c r="L1785" s="275">
        <f t="shared" si="301"/>
        <v>176.90707691572376</v>
      </c>
      <c r="N1785" s="334">
        <v>170.1029585728113</v>
      </c>
      <c r="O1785" s="332">
        <f t="shared" si="296"/>
        <v>176.90707691572376</v>
      </c>
      <c r="P1785" s="360"/>
      <c r="Q1785" s="360"/>
    </row>
    <row r="1786" spans="2:18" s="8" customFormat="1" ht="16.2" customHeight="1">
      <c r="B1786" s="289">
        <v>410324180</v>
      </c>
      <c r="C1786" s="307" t="s">
        <v>111</v>
      </c>
      <c r="D1786" s="294" t="s">
        <v>91</v>
      </c>
      <c r="E1786" s="294" t="s">
        <v>287</v>
      </c>
      <c r="F1786" s="295">
        <v>1</v>
      </c>
      <c r="G1786" s="296" t="s">
        <v>3038</v>
      </c>
      <c r="H1786" s="293">
        <v>5.8</v>
      </c>
      <c r="I1786" s="293">
        <f t="shared" si="306"/>
        <v>2.825661685258404</v>
      </c>
      <c r="J1786" s="293">
        <v>163.88837774498742</v>
      </c>
      <c r="K1786" s="275">
        <f t="shared" si="300"/>
        <v>163.88837774498742</v>
      </c>
      <c r="L1786" s="275">
        <f t="shared" si="301"/>
        <v>163.88837774498742</v>
      </c>
      <c r="N1786" s="334">
        <v>128.73000005572592</v>
      </c>
      <c r="O1786" s="332">
        <f t="shared" si="296"/>
        <v>133.87920005795496</v>
      </c>
      <c r="P1786" s="360"/>
      <c r="Q1786" s="360"/>
      <c r="R1786" s="353"/>
    </row>
    <row r="1787" spans="2:18" s="236" customFormat="1" ht="16.2" customHeight="1">
      <c r="B1787" s="289">
        <v>410325410</v>
      </c>
      <c r="C1787" s="307" t="s">
        <v>111</v>
      </c>
      <c r="D1787" s="294" t="s">
        <v>327</v>
      </c>
      <c r="E1787" s="294" t="s">
        <v>2540</v>
      </c>
      <c r="F1787" s="295">
        <v>1</v>
      </c>
      <c r="G1787" s="296" t="s">
        <v>3038</v>
      </c>
      <c r="H1787" s="293">
        <v>5.8</v>
      </c>
      <c r="I1787" s="293">
        <f t="shared" si="306"/>
        <v>3.122173691581585</v>
      </c>
      <c r="J1787" s="293">
        <v>181.08607411173193</v>
      </c>
      <c r="K1787" s="275">
        <f t="shared" si="300"/>
        <v>181.08607411173193</v>
      </c>
      <c r="L1787" s="275">
        <f t="shared" si="301"/>
        <v>181.08607411173193</v>
      </c>
      <c r="N1787" s="335">
        <v>174.12122510743455</v>
      </c>
      <c r="O1787" s="332">
        <f t="shared" si="296"/>
        <v>181.08607411173193</v>
      </c>
      <c r="P1787" s="360"/>
      <c r="Q1787" s="360"/>
    </row>
    <row r="1788" spans="2:18" s="236" customFormat="1" ht="16.2" customHeight="1">
      <c r="B1788" s="289">
        <v>410323520</v>
      </c>
      <c r="C1788" s="307" t="s">
        <v>111</v>
      </c>
      <c r="D1788" s="294" t="s">
        <v>17</v>
      </c>
      <c r="E1788" s="294" t="s">
        <v>2767</v>
      </c>
      <c r="F1788" s="295">
        <v>1</v>
      </c>
      <c r="G1788" s="296" t="s">
        <v>3038</v>
      </c>
      <c r="H1788" s="293">
        <v>5.8</v>
      </c>
      <c r="I1788" s="293">
        <f t="shared" si="306"/>
        <v>3.0003876628579529</v>
      </c>
      <c r="J1788" s="293">
        <v>174.02248444576128</v>
      </c>
      <c r="K1788" s="275">
        <f t="shared" si="300"/>
        <v>174.02248444576128</v>
      </c>
      <c r="L1788" s="275">
        <f t="shared" si="301"/>
        <v>174.02248444576128</v>
      </c>
      <c r="N1788" s="335">
        <v>167.32931196707816</v>
      </c>
      <c r="O1788" s="332">
        <f t="shared" si="296"/>
        <v>174.02248444576128</v>
      </c>
      <c r="P1788" s="360"/>
      <c r="Q1788" s="360"/>
    </row>
    <row r="1789" spans="2:18" s="236" customFormat="1" ht="16.2" customHeight="1">
      <c r="B1789" s="297">
        <v>410325050</v>
      </c>
      <c r="C1789" s="307" t="s">
        <v>2757</v>
      </c>
      <c r="D1789" s="294" t="s">
        <v>327</v>
      </c>
      <c r="E1789" s="294" t="s">
        <v>2994</v>
      </c>
      <c r="F1789" s="295">
        <v>1</v>
      </c>
      <c r="G1789" s="296" t="s">
        <v>3038</v>
      </c>
      <c r="H1789" s="293">
        <v>5.8</v>
      </c>
      <c r="I1789" s="293">
        <f t="shared" si="306"/>
        <v>2.9371034482758622</v>
      </c>
      <c r="J1789" s="293">
        <v>170.352</v>
      </c>
      <c r="K1789" s="275">
        <f t="shared" si="300"/>
        <v>170.352</v>
      </c>
      <c r="L1789" s="275">
        <f t="shared" si="301"/>
        <v>170.352</v>
      </c>
      <c r="N1789" s="335">
        <v>163.80000000000001</v>
      </c>
      <c r="O1789" s="332">
        <f t="shared" si="296"/>
        <v>170.352</v>
      </c>
      <c r="P1789" s="360"/>
      <c r="Q1789" s="360"/>
    </row>
    <row r="1790" spans="2:18" s="236" customFormat="1" ht="16.2" customHeight="1">
      <c r="B1790" s="289">
        <v>413221000</v>
      </c>
      <c r="C1790" s="307" t="s">
        <v>325</v>
      </c>
      <c r="D1790" s="294" t="s">
        <v>92</v>
      </c>
      <c r="E1790" s="294" t="s">
        <v>79</v>
      </c>
      <c r="F1790" s="295">
        <v>1</v>
      </c>
      <c r="G1790" s="296" t="s">
        <v>3038</v>
      </c>
      <c r="H1790" s="293">
        <v>5.8</v>
      </c>
      <c r="I1790" s="293">
        <f t="shared" si="306"/>
        <v>0.99638015471261543</v>
      </c>
      <c r="J1790" s="293">
        <v>57.790048973331693</v>
      </c>
      <c r="K1790" s="275">
        <f t="shared" si="300"/>
        <v>57.790048973331693</v>
      </c>
      <c r="L1790" s="275">
        <f t="shared" si="301"/>
        <v>57.790048973331693</v>
      </c>
      <c r="N1790" s="335">
        <v>55.567354782049705</v>
      </c>
      <c r="O1790" s="332">
        <f t="shared" si="296"/>
        <v>57.790048973331693</v>
      </c>
      <c r="P1790" s="360"/>
      <c r="Q1790" s="360"/>
    </row>
    <row r="1791" spans="2:18" s="236" customFormat="1" ht="16.2" customHeight="1">
      <c r="B1791" s="295">
        <v>413222000</v>
      </c>
      <c r="C1791" s="307" t="s">
        <v>325</v>
      </c>
      <c r="D1791" s="294" t="s">
        <v>92</v>
      </c>
      <c r="E1791" s="294" t="s">
        <v>79</v>
      </c>
      <c r="F1791" s="295">
        <v>1</v>
      </c>
      <c r="G1791" s="296" t="s">
        <v>3038</v>
      </c>
      <c r="H1791" s="293">
        <v>5.8</v>
      </c>
      <c r="I1791" s="293">
        <f t="shared" si="306"/>
        <v>0.94726161262529873</v>
      </c>
      <c r="J1791" s="293">
        <v>54.941173532267328</v>
      </c>
      <c r="K1791" s="275">
        <f t="shared" si="300"/>
        <v>54.941173532267328</v>
      </c>
      <c r="L1791" s="275">
        <f t="shared" si="301"/>
        <v>54.941173532267328</v>
      </c>
      <c r="N1791" s="335">
        <v>52.828051473333964</v>
      </c>
      <c r="O1791" s="332">
        <f t="shared" si="296"/>
        <v>54.941173532267328</v>
      </c>
      <c r="P1791" s="360"/>
      <c r="Q1791" s="360"/>
    </row>
    <row r="1792" spans="2:18" s="236" customFormat="1" ht="16.2" customHeight="1">
      <c r="B1792" s="295">
        <v>413224010</v>
      </c>
      <c r="C1792" s="307" t="s">
        <v>325</v>
      </c>
      <c r="D1792" s="294" t="s">
        <v>92</v>
      </c>
      <c r="E1792" s="294" t="s">
        <v>2</v>
      </c>
      <c r="F1792" s="295">
        <v>1</v>
      </c>
      <c r="G1792" s="296" t="s">
        <v>3038</v>
      </c>
      <c r="H1792" s="293">
        <v>5.8</v>
      </c>
      <c r="I1792" s="293">
        <f t="shared" si="306"/>
        <v>1.4812484927451535</v>
      </c>
      <c r="J1792" s="293">
        <v>85.912412579218909</v>
      </c>
      <c r="K1792" s="275">
        <f t="shared" si="300"/>
        <v>85.912412579218909</v>
      </c>
      <c r="L1792" s="275">
        <f t="shared" si="301"/>
        <v>85.912412579218909</v>
      </c>
      <c r="N1792" s="335">
        <v>82.608089018479717</v>
      </c>
      <c r="O1792" s="332">
        <f t="shared" si="296"/>
        <v>85.912412579218909</v>
      </c>
      <c r="P1792" s="360"/>
      <c r="Q1792" s="360"/>
    </row>
    <row r="1793" spans="2:20" s="236" customFormat="1" ht="16.2" customHeight="1">
      <c r="B1793" s="295">
        <v>413225280</v>
      </c>
      <c r="C1793" s="307" t="s">
        <v>325</v>
      </c>
      <c r="D1793" s="294" t="s">
        <v>92</v>
      </c>
      <c r="E1793" s="294" t="s">
        <v>244</v>
      </c>
      <c r="F1793" s="295">
        <v>1</v>
      </c>
      <c r="G1793" s="296" t="s">
        <v>3038</v>
      </c>
      <c r="H1793" s="293">
        <v>5.8</v>
      </c>
      <c r="I1793" s="293">
        <f t="shared" si="306"/>
        <v>1.9120804182122719</v>
      </c>
      <c r="J1793" s="293">
        <v>110.90066425631177</v>
      </c>
      <c r="K1793" s="275">
        <f t="shared" si="300"/>
        <v>110.90066425631177</v>
      </c>
      <c r="L1793" s="275">
        <f t="shared" si="301"/>
        <v>110.90066425631177</v>
      </c>
      <c r="N1793" s="335">
        <v>106.63525409260747</v>
      </c>
      <c r="O1793" s="332">
        <f t="shared" ref="O1793:O1857" si="307">N1793*1.04</f>
        <v>110.90066425631177</v>
      </c>
      <c r="P1793" s="360"/>
      <c r="Q1793" s="360"/>
    </row>
    <row r="1794" spans="2:20" s="236" customFormat="1" ht="16.2" customHeight="1">
      <c r="B1794" s="343">
        <v>413225070</v>
      </c>
      <c r="C1794" s="344" t="s">
        <v>325</v>
      </c>
      <c r="D1794" s="343" t="s">
        <v>327</v>
      </c>
      <c r="E1794" s="342" t="s">
        <v>2539</v>
      </c>
      <c r="F1794" s="295">
        <v>1</v>
      </c>
      <c r="G1794" s="296" t="s">
        <v>3038</v>
      </c>
      <c r="H1794" s="339">
        <v>5.8</v>
      </c>
      <c r="I1794" s="293">
        <f t="shared" si="306"/>
        <v>1.8966145778772801</v>
      </c>
      <c r="J1794" s="355">
        <v>110.00364551688223</v>
      </c>
      <c r="K1794" s="275">
        <f t="shared" ref="K1794:K1795" si="308">J1794</f>
        <v>110.00364551688223</v>
      </c>
      <c r="L1794" s="275">
        <f t="shared" ref="L1794:L1795" si="309">+J1794-K1794*$B$2</f>
        <v>110.00364551688223</v>
      </c>
      <c r="N1794" s="335"/>
      <c r="O1794" s="332"/>
      <c r="P1794" s="360"/>
      <c r="Q1794" s="360"/>
      <c r="S1794" s="8"/>
      <c r="T1794" s="8"/>
    </row>
    <row r="1795" spans="2:20" s="8" customFormat="1" ht="16.2" customHeight="1">
      <c r="B1795" s="289">
        <v>413223090</v>
      </c>
      <c r="C1795" s="307" t="s">
        <v>325</v>
      </c>
      <c r="D1795" s="294" t="s">
        <v>92</v>
      </c>
      <c r="E1795" s="294" t="s">
        <v>10</v>
      </c>
      <c r="F1795" s="295">
        <v>1</v>
      </c>
      <c r="G1795" s="296" t="s">
        <v>3038</v>
      </c>
      <c r="H1795" s="293">
        <v>5.8</v>
      </c>
      <c r="I1795" s="293">
        <f t="shared" si="306"/>
        <v>1.5775947494028644</v>
      </c>
      <c r="J1795" s="293">
        <v>91.500495465366129</v>
      </c>
      <c r="K1795" s="275">
        <f t="shared" si="308"/>
        <v>91.500495465366129</v>
      </c>
      <c r="L1795" s="275">
        <f t="shared" si="309"/>
        <v>91.500495465366129</v>
      </c>
      <c r="N1795" s="334">
        <v>87.981245639775125</v>
      </c>
      <c r="O1795" s="332">
        <f t="shared" si="307"/>
        <v>91.500495465366129</v>
      </c>
      <c r="P1795" s="360"/>
      <c r="Q1795" s="360"/>
    </row>
    <row r="1796" spans="2:20" s="8" customFormat="1" ht="16.2" customHeight="1">
      <c r="B1796" s="289">
        <v>413224100</v>
      </c>
      <c r="C1796" s="307" t="s">
        <v>325</v>
      </c>
      <c r="D1796" s="294" t="s">
        <v>92</v>
      </c>
      <c r="E1796" s="294" t="s">
        <v>14</v>
      </c>
      <c r="F1796" s="295">
        <v>1</v>
      </c>
      <c r="G1796" s="296" t="s">
        <v>3038</v>
      </c>
      <c r="H1796" s="293">
        <v>5.8</v>
      </c>
      <c r="I1796" s="293">
        <f t="shared" si="306"/>
        <v>1.4812484927451535</v>
      </c>
      <c r="J1796" s="293">
        <v>85.912412579218909</v>
      </c>
      <c r="K1796" s="275">
        <f t="shared" si="300"/>
        <v>85.912412579218909</v>
      </c>
      <c r="L1796" s="275">
        <f t="shared" si="301"/>
        <v>85.912412579218909</v>
      </c>
      <c r="N1796" s="334">
        <v>82.608089018479717</v>
      </c>
      <c r="O1796" s="332">
        <f t="shared" si="307"/>
        <v>85.912412579218909</v>
      </c>
      <c r="P1796" s="360"/>
      <c r="Q1796" s="360"/>
    </row>
    <row r="1797" spans="2:20" s="8" customFormat="1" ht="16.2" customHeight="1">
      <c r="B1797" s="289">
        <v>413223110</v>
      </c>
      <c r="C1797" s="307" t="s">
        <v>325</v>
      </c>
      <c r="D1797" s="294" t="s">
        <v>92</v>
      </c>
      <c r="E1797" s="294" t="s">
        <v>13</v>
      </c>
      <c r="F1797" s="295">
        <v>1</v>
      </c>
      <c r="G1797" s="296" t="s">
        <v>3038</v>
      </c>
      <c r="H1797" s="293">
        <v>5.8</v>
      </c>
      <c r="I1797" s="293">
        <f t="shared" si="306"/>
        <v>1.4915620973829107</v>
      </c>
      <c r="J1797" s="293">
        <v>86.510601648208819</v>
      </c>
      <c r="K1797" s="275">
        <f t="shared" si="300"/>
        <v>86.510601648208819</v>
      </c>
      <c r="L1797" s="275">
        <f t="shared" si="301"/>
        <v>86.510601648208819</v>
      </c>
      <c r="N1797" s="334">
        <v>83.183270815585402</v>
      </c>
      <c r="O1797" s="332">
        <f t="shared" si="307"/>
        <v>86.510601648208819</v>
      </c>
      <c r="P1797" s="360"/>
      <c r="Q1797" s="360"/>
    </row>
    <row r="1798" spans="2:20" s="236" customFormat="1" ht="16.2" customHeight="1">
      <c r="B1798" s="289">
        <v>413222140</v>
      </c>
      <c r="C1798" s="307" t="s">
        <v>325</v>
      </c>
      <c r="D1798" s="294" t="s">
        <v>92</v>
      </c>
      <c r="E1798" s="294" t="s">
        <v>0</v>
      </c>
      <c r="F1798" s="295">
        <v>1</v>
      </c>
      <c r="G1798" s="296" t="s">
        <v>3038</v>
      </c>
      <c r="H1798" s="293">
        <v>5.8</v>
      </c>
      <c r="I1798" s="293">
        <f t="shared" si="306"/>
        <v>1.5775947494028644</v>
      </c>
      <c r="J1798" s="293">
        <v>91.500495465366129</v>
      </c>
      <c r="K1798" s="275">
        <f t="shared" si="300"/>
        <v>91.500495465366129</v>
      </c>
      <c r="L1798" s="275">
        <f t="shared" si="301"/>
        <v>91.500495465366129</v>
      </c>
      <c r="N1798" s="335">
        <v>87.981245639775125</v>
      </c>
      <c r="O1798" s="332">
        <f t="shared" si="307"/>
        <v>91.500495465366129</v>
      </c>
      <c r="P1798" s="360"/>
      <c r="Q1798" s="360"/>
    </row>
    <row r="1799" spans="2:20" s="236" customFormat="1" ht="16.2" customHeight="1">
      <c r="B1799" s="289">
        <v>413224270</v>
      </c>
      <c r="C1799" s="307" t="s">
        <v>325</v>
      </c>
      <c r="D1799" s="294" t="s">
        <v>92</v>
      </c>
      <c r="E1799" s="294" t="s">
        <v>83</v>
      </c>
      <c r="F1799" s="295">
        <v>1</v>
      </c>
      <c r="G1799" s="296" t="s">
        <v>3038</v>
      </c>
      <c r="H1799" s="293">
        <v>5.8</v>
      </c>
      <c r="I1799" s="293">
        <f t="shared" si="306"/>
        <v>1.5775947494028644</v>
      </c>
      <c r="J1799" s="293">
        <v>91.500495465366129</v>
      </c>
      <c r="K1799" s="275">
        <f t="shared" si="300"/>
        <v>91.500495465366129</v>
      </c>
      <c r="L1799" s="275">
        <f t="shared" si="301"/>
        <v>91.500495465366129</v>
      </c>
      <c r="N1799" s="335">
        <v>87.981245639775125</v>
      </c>
      <c r="O1799" s="332">
        <f t="shared" si="307"/>
        <v>91.500495465366129</v>
      </c>
      <c r="P1799" s="360"/>
      <c r="Q1799" s="360"/>
    </row>
    <row r="1800" spans="2:20" s="236" customFormat="1" ht="16.2" customHeight="1">
      <c r="B1800" s="289">
        <v>413221370</v>
      </c>
      <c r="C1800" s="307" t="s">
        <v>2758</v>
      </c>
      <c r="D1800" s="294" t="s">
        <v>92</v>
      </c>
      <c r="E1800" s="294" t="s">
        <v>361</v>
      </c>
      <c r="F1800" s="295">
        <v>1</v>
      </c>
      <c r="G1800" s="296" t="s">
        <v>3038</v>
      </c>
      <c r="H1800" s="293">
        <v>5.8</v>
      </c>
      <c r="I1800" s="293">
        <f t="shared" si="306"/>
        <v>2.1242706137864342</v>
      </c>
      <c r="J1800" s="293">
        <v>123.20769559961319</v>
      </c>
      <c r="K1800" s="275">
        <f t="shared" si="300"/>
        <v>123.20769559961319</v>
      </c>
      <c r="L1800" s="275">
        <f t="shared" si="301"/>
        <v>123.20769559961319</v>
      </c>
      <c r="N1800" s="335">
        <v>118.46893807655114</v>
      </c>
      <c r="O1800" s="332">
        <f t="shared" si="307"/>
        <v>123.20769559961319</v>
      </c>
      <c r="P1800" s="360"/>
      <c r="Q1800" s="360"/>
    </row>
    <row r="1801" spans="2:20" s="236" customFormat="1" ht="16.2" customHeight="1">
      <c r="B1801" s="289">
        <v>413224360</v>
      </c>
      <c r="C1801" s="307" t="s">
        <v>325</v>
      </c>
      <c r="D1801" s="294" t="s">
        <v>92</v>
      </c>
      <c r="E1801" s="294" t="s">
        <v>2574</v>
      </c>
      <c r="F1801" s="295">
        <v>1</v>
      </c>
      <c r="G1801" s="296" t="s">
        <v>3038</v>
      </c>
      <c r="H1801" s="293">
        <v>5.8</v>
      </c>
      <c r="I1801" s="293">
        <f t="shared" si="306"/>
        <v>1.9921028016017115</v>
      </c>
      <c r="J1801" s="293">
        <v>115.54196249289926</v>
      </c>
      <c r="K1801" s="275">
        <f t="shared" si="300"/>
        <v>115.54196249289926</v>
      </c>
      <c r="L1801" s="275">
        <f t="shared" si="301"/>
        <v>115.54196249289926</v>
      </c>
      <c r="N1801" s="335">
        <v>111.09804085855697</v>
      </c>
      <c r="O1801" s="332">
        <f t="shared" si="307"/>
        <v>115.54196249289926</v>
      </c>
      <c r="P1801" s="360"/>
      <c r="Q1801" s="360"/>
    </row>
    <row r="1802" spans="2:20" s="236" customFormat="1" ht="16.2" customHeight="1">
      <c r="B1802" s="289">
        <v>413224390</v>
      </c>
      <c r="C1802" s="307" t="s">
        <v>325</v>
      </c>
      <c r="D1802" s="294" t="s">
        <v>92</v>
      </c>
      <c r="E1802" s="294" t="s">
        <v>2503</v>
      </c>
      <c r="F1802" s="295">
        <v>1</v>
      </c>
      <c r="G1802" s="296" t="s">
        <v>3038</v>
      </c>
      <c r="H1802" s="293">
        <v>5.8</v>
      </c>
      <c r="I1802" s="293">
        <f t="shared" si="306"/>
        <v>2.1242706137864342</v>
      </c>
      <c r="J1802" s="293">
        <v>123.20769559961319</v>
      </c>
      <c r="K1802" s="275">
        <f t="shared" si="300"/>
        <v>123.20769559961319</v>
      </c>
      <c r="L1802" s="275">
        <f t="shared" si="301"/>
        <v>123.20769559961319</v>
      </c>
      <c r="N1802" s="335">
        <v>118.46893807655114</v>
      </c>
      <c r="O1802" s="332">
        <f t="shared" si="307"/>
        <v>123.20769559961319</v>
      </c>
      <c r="P1802" s="360"/>
      <c r="Q1802" s="360"/>
    </row>
    <row r="1803" spans="2:20" s="236" customFormat="1" ht="16.2" customHeight="1">
      <c r="B1803" s="289">
        <v>413222240</v>
      </c>
      <c r="C1803" s="307" t="s">
        <v>325</v>
      </c>
      <c r="D1803" s="294" t="s">
        <v>92</v>
      </c>
      <c r="E1803" s="294" t="s">
        <v>2506</v>
      </c>
      <c r="F1803" s="295">
        <v>1</v>
      </c>
      <c r="G1803" s="296" t="s">
        <v>3038</v>
      </c>
      <c r="H1803" s="293">
        <v>5.8</v>
      </c>
      <c r="I1803" s="293">
        <f t="shared" si="306"/>
        <v>1.8905438927945302</v>
      </c>
      <c r="J1803" s="293">
        <v>109.65154578208275</v>
      </c>
      <c r="K1803" s="275">
        <f t="shared" si="300"/>
        <v>109.65154578208275</v>
      </c>
      <c r="L1803" s="275">
        <f t="shared" si="301"/>
        <v>109.65154578208275</v>
      </c>
      <c r="N1803" s="335">
        <v>105.43417863661803</v>
      </c>
      <c r="O1803" s="332">
        <f t="shared" si="307"/>
        <v>109.65154578208275</v>
      </c>
      <c r="P1803" s="360"/>
      <c r="Q1803" s="360"/>
    </row>
    <row r="1804" spans="2:20" s="8" customFormat="1" ht="16.2" customHeight="1">
      <c r="B1804" s="289">
        <v>413224180</v>
      </c>
      <c r="C1804" s="307" t="s">
        <v>325</v>
      </c>
      <c r="D1804" s="294" t="s">
        <v>92</v>
      </c>
      <c r="E1804" s="294" t="s">
        <v>287</v>
      </c>
      <c r="F1804" s="295">
        <v>1</v>
      </c>
      <c r="G1804" s="296" t="s">
        <v>3038</v>
      </c>
      <c r="H1804" s="293">
        <v>5.8</v>
      </c>
      <c r="I1804" s="293">
        <f t="shared" si="306"/>
        <v>2.825661685258404</v>
      </c>
      <c r="J1804" s="293">
        <v>163.88837774498742</v>
      </c>
      <c r="K1804" s="275">
        <f t="shared" si="300"/>
        <v>163.88837774498742</v>
      </c>
      <c r="L1804" s="275">
        <f t="shared" si="301"/>
        <v>163.88837774498742</v>
      </c>
      <c r="N1804" s="334">
        <v>87.72481042189888</v>
      </c>
      <c r="O1804" s="332">
        <f t="shared" si="307"/>
        <v>91.233802838774835</v>
      </c>
      <c r="P1804" s="360"/>
      <c r="Q1804" s="360"/>
      <c r="R1804" s="353"/>
    </row>
    <row r="1805" spans="2:20" s="8" customFormat="1" ht="16.2" customHeight="1">
      <c r="B1805" s="295">
        <v>413225410</v>
      </c>
      <c r="C1805" s="307" t="s">
        <v>325</v>
      </c>
      <c r="D1805" s="294" t="s">
        <v>92</v>
      </c>
      <c r="E1805" s="294" t="s">
        <v>2540</v>
      </c>
      <c r="F1805" s="295">
        <v>1</v>
      </c>
      <c r="G1805" s="296" t="s">
        <v>3038</v>
      </c>
      <c r="H1805" s="293">
        <v>5.8</v>
      </c>
      <c r="I1805" s="293">
        <f t="shared" si="306"/>
        <v>1.8753158998750674</v>
      </c>
      <c r="J1805" s="293">
        <v>108.76832219275391</v>
      </c>
      <c r="K1805" s="275">
        <f t="shared" si="300"/>
        <v>108.76832219275391</v>
      </c>
      <c r="L1805" s="275">
        <f t="shared" si="301"/>
        <v>108.76832219275391</v>
      </c>
      <c r="N1805" s="334">
        <v>104.5849251853403</v>
      </c>
      <c r="O1805" s="332">
        <f t="shared" si="307"/>
        <v>108.76832219275391</v>
      </c>
      <c r="P1805" s="360"/>
      <c r="Q1805" s="360"/>
    </row>
    <row r="1806" spans="2:20" s="8" customFormat="1" ht="16.2" customHeight="1">
      <c r="B1806" s="295">
        <v>413220520</v>
      </c>
      <c r="C1806" s="307" t="s">
        <v>325</v>
      </c>
      <c r="D1806" s="294" t="s">
        <v>92</v>
      </c>
      <c r="E1806" s="294" t="s">
        <v>2767</v>
      </c>
      <c r="F1806" s="295">
        <v>1</v>
      </c>
      <c r="G1806" s="296" t="s">
        <v>3038</v>
      </c>
      <c r="H1806" s="293">
        <v>5.8</v>
      </c>
      <c r="I1806" s="293">
        <f t="shared" si="306"/>
        <v>1.8831813214360724</v>
      </c>
      <c r="J1806" s="293">
        <v>109.22451664329219</v>
      </c>
      <c r="K1806" s="275">
        <f t="shared" si="300"/>
        <v>109.22451664329219</v>
      </c>
      <c r="L1806" s="275">
        <f t="shared" si="301"/>
        <v>109.22451664329219</v>
      </c>
      <c r="N1806" s="334">
        <v>105.02357369547326</v>
      </c>
      <c r="O1806" s="332">
        <f t="shared" si="307"/>
        <v>109.22451664329219</v>
      </c>
      <c r="P1806" s="360"/>
      <c r="Q1806" s="360"/>
    </row>
    <row r="1807" spans="2:20" s="8" customFormat="1" ht="16.2" customHeight="1">
      <c r="B1807" s="298">
        <v>413220050</v>
      </c>
      <c r="C1807" s="307" t="s">
        <v>325</v>
      </c>
      <c r="D1807" s="294" t="s">
        <v>92</v>
      </c>
      <c r="E1807" s="294" t="s">
        <v>2994</v>
      </c>
      <c r="F1807" s="295">
        <v>1</v>
      </c>
      <c r="G1807" s="296" t="s">
        <v>3038</v>
      </c>
      <c r="H1807" s="293">
        <v>5.8</v>
      </c>
      <c r="I1807" s="293">
        <f t="shared" si="306"/>
        <v>2.0013724137931037</v>
      </c>
      <c r="J1807" s="293">
        <v>116.07960000000003</v>
      </c>
      <c r="K1807" s="275">
        <f t="shared" si="300"/>
        <v>116.07960000000003</v>
      </c>
      <c r="L1807" s="275">
        <f t="shared" si="301"/>
        <v>116.07960000000003</v>
      </c>
      <c r="N1807" s="334">
        <v>111.61500000000002</v>
      </c>
      <c r="O1807" s="332">
        <f t="shared" si="307"/>
        <v>116.07960000000003</v>
      </c>
      <c r="P1807" s="360"/>
      <c r="Q1807" s="360"/>
    </row>
    <row r="1808" spans="2:20" s="8" customFormat="1" ht="16.2" customHeight="1">
      <c r="B1808" s="295">
        <v>913301000</v>
      </c>
      <c r="C1808" s="307" t="s">
        <v>322</v>
      </c>
      <c r="D1808" s="294" t="s">
        <v>4</v>
      </c>
      <c r="E1808" s="294" t="s">
        <v>79</v>
      </c>
      <c r="F1808" s="295">
        <v>2</v>
      </c>
      <c r="G1808" s="296" t="s">
        <v>7</v>
      </c>
      <c r="H1808" s="293">
        <v>5.8</v>
      </c>
      <c r="I1808" s="293">
        <f t="shared" ref="I1808:I1840" si="310">J1808/H1808</f>
        <v>0.32939074811835584</v>
      </c>
      <c r="J1808" s="293">
        <v>1.9104663390864638</v>
      </c>
      <c r="K1808" s="275">
        <f t="shared" si="300"/>
        <v>1.9104663390864638</v>
      </c>
      <c r="L1808" s="275">
        <f t="shared" si="301"/>
        <v>1.9104663390864638</v>
      </c>
      <c r="N1808" s="334">
        <v>1.8369868645062151</v>
      </c>
      <c r="O1808" s="332">
        <f t="shared" si="307"/>
        <v>1.9104663390864638</v>
      </c>
      <c r="P1808" s="360"/>
      <c r="Q1808" s="360"/>
    </row>
    <row r="1809" spans="2:20" s="236" customFormat="1" ht="16.2" customHeight="1">
      <c r="B1809" s="295">
        <v>913302000</v>
      </c>
      <c r="C1809" s="307" t="s">
        <v>322</v>
      </c>
      <c r="D1809" s="294" t="s">
        <v>1</v>
      </c>
      <c r="E1809" s="294" t="s">
        <v>79</v>
      </c>
      <c r="F1809" s="295">
        <v>2</v>
      </c>
      <c r="G1809" s="296" t="s">
        <v>7</v>
      </c>
      <c r="H1809" s="293">
        <v>5.8</v>
      </c>
      <c r="I1809" s="293">
        <f t="shared" si="310"/>
        <v>0.32939074811835584</v>
      </c>
      <c r="J1809" s="293">
        <v>1.9104663390864638</v>
      </c>
      <c r="K1809" s="275">
        <f t="shared" si="300"/>
        <v>1.9104663390864638</v>
      </c>
      <c r="L1809" s="275">
        <f t="shared" si="301"/>
        <v>1.9104663390864638</v>
      </c>
      <c r="N1809" s="335">
        <v>1.8369868645062151</v>
      </c>
      <c r="O1809" s="332">
        <f t="shared" si="307"/>
        <v>1.9104663390864638</v>
      </c>
      <c r="P1809" s="360"/>
      <c r="Q1809" s="360"/>
    </row>
    <row r="1810" spans="2:20" s="236" customFormat="1" ht="16.2" customHeight="1">
      <c r="B1810" s="295">
        <v>913300010</v>
      </c>
      <c r="C1810" s="307" t="s">
        <v>322</v>
      </c>
      <c r="D1810" s="294" t="s">
        <v>92</v>
      </c>
      <c r="E1810" s="294" t="s">
        <v>2</v>
      </c>
      <c r="F1810" s="295">
        <v>2</v>
      </c>
      <c r="G1810" s="296" t="s">
        <v>7</v>
      </c>
      <c r="H1810" s="293">
        <v>5.8</v>
      </c>
      <c r="I1810" s="293">
        <f t="shared" si="310"/>
        <v>1.2489475402460453</v>
      </c>
      <c r="J1810" s="293">
        <v>7.2438957334270624</v>
      </c>
      <c r="K1810" s="275">
        <f t="shared" si="300"/>
        <v>7.2438957334270624</v>
      </c>
      <c r="L1810" s="275">
        <f t="shared" si="301"/>
        <v>7.2438957334270624</v>
      </c>
      <c r="N1810" s="335">
        <v>6.9652843590644826</v>
      </c>
      <c r="O1810" s="332">
        <f t="shared" si="307"/>
        <v>7.2438957334270624</v>
      </c>
      <c r="P1810" s="360"/>
      <c r="Q1810" s="360"/>
    </row>
    <row r="1811" spans="2:20" s="236" customFormat="1" ht="16.2" customHeight="1">
      <c r="B1811" s="289">
        <v>913300280</v>
      </c>
      <c r="C1811" s="307" t="s">
        <v>322</v>
      </c>
      <c r="D1811" s="294" t="s">
        <v>92</v>
      </c>
      <c r="E1811" s="294" t="s">
        <v>244</v>
      </c>
      <c r="F1811" s="295">
        <v>2</v>
      </c>
      <c r="G1811" s="296" t="s">
        <v>7</v>
      </c>
      <c r="H1811" s="293">
        <v>5.8</v>
      </c>
      <c r="I1811" s="293">
        <f t="shared" si="310"/>
        <v>1.5535527547872396</v>
      </c>
      <c r="J1811" s="293">
        <v>9.010605977765989</v>
      </c>
      <c r="K1811" s="275">
        <f t="shared" si="300"/>
        <v>9.010605977765989</v>
      </c>
      <c r="L1811" s="275">
        <f t="shared" si="301"/>
        <v>9.010605977765989</v>
      </c>
      <c r="N1811" s="335">
        <v>8.664044209390374</v>
      </c>
      <c r="O1811" s="332">
        <f t="shared" si="307"/>
        <v>9.010605977765989</v>
      </c>
      <c r="P1811" s="360"/>
      <c r="Q1811" s="360"/>
    </row>
    <row r="1812" spans="2:20" s="236" customFormat="1" ht="16.2" customHeight="1">
      <c r="B1812" s="345">
        <v>913300070</v>
      </c>
      <c r="C1812" s="344" t="s">
        <v>322</v>
      </c>
      <c r="D1812" s="343" t="s">
        <v>92</v>
      </c>
      <c r="E1812" s="342" t="s">
        <v>2539</v>
      </c>
      <c r="F1812" s="341">
        <v>2</v>
      </c>
      <c r="G1812" s="340" t="s">
        <v>7</v>
      </c>
      <c r="H1812" s="339">
        <v>5.8</v>
      </c>
      <c r="I1812" s="293">
        <f t="shared" si="310"/>
        <v>1.2749641584033957</v>
      </c>
      <c r="J1812" s="355">
        <v>7.3947921187396943</v>
      </c>
      <c r="K1812" s="275">
        <f t="shared" ref="K1812" si="311">J1812</f>
        <v>7.3947921187396943</v>
      </c>
      <c r="L1812" s="275">
        <f t="shared" ref="L1812" si="312">+J1812-K1812*$B$2</f>
        <v>7.3947921187396943</v>
      </c>
      <c r="N1812" s="335"/>
      <c r="O1812" s="332"/>
      <c r="P1812" s="360"/>
      <c r="Q1812" s="360"/>
      <c r="S1812" s="8"/>
      <c r="T1812" s="8"/>
    </row>
    <row r="1813" spans="2:20" s="236" customFormat="1" ht="16.2" customHeight="1">
      <c r="B1813" s="289">
        <v>913300090</v>
      </c>
      <c r="C1813" s="307" t="s">
        <v>322</v>
      </c>
      <c r="D1813" s="294" t="s">
        <v>92</v>
      </c>
      <c r="E1813" s="294" t="s">
        <v>10</v>
      </c>
      <c r="F1813" s="295">
        <v>2</v>
      </c>
      <c r="G1813" s="296" t="s">
        <v>7</v>
      </c>
      <c r="H1813" s="293">
        <v>5.8</v>
      </c>
      <c r="I1813" s="293">
        <f t="shared" si="310"/>
        <v>1.9858112238182399</v>
      </c>
      <c r="J1813" s="293">
        <v>11.517705098145791</v>
      </c>
      <c r="K1813" s="275">
        <f t="shared" si="300"/>
        <v>11.517705098145791</v>
      </c>
      <c r="L1813" s="275">
        <f t="shared" si="301"/>
        <v>11.517705098145791</v>
      </c>
      <c r="N1813" s="335">
        <v>11.074716440524799</v>
      </c>
      <c r="O1813" s="332">
        <f t="shared" si="307"/>
        <v>11.517705098145791</v>
      </c>
      <c r="P1813" s="360"/>
      <c r="Q1813" s="360"/>
    </row>
    <row r="1814" spans="2:20" s="236" customFormat="1" ht="16.2" customHeight="1">
      <c r="B1814" s="289">
        <v>913300100</v>
      </c>
      <c r="C1814" s="307" t="s">
        <v>322</v>
      </c>
      <c r="D1814" s="294" t="s">
        <v>92</v>
      </c>
      <c r="E1814" s="294" t="s">
        <v>14</v>
      </c>
      <c r="F1814" s="295">
        <v>2</v>
      </c>
      <c r="G1814" s="296" t="s">
        <v>7</v>
      </c>
      <c r="H1814" s="293">
        <v>5.8</v>
      </c>
      <c r="I1814" s="293">
        <f t="shared" si="310"/>
        <v>1.2489475402460453</v>
      </c>
      <c r="J1814" s="293">
        <v>7.2438957334270624</v>
      </c>
      <c r="K1814" s="275">
        <f t="shared" si="300"/>
        <v>7.2438957334270624</v>
      </c>
      <c r="L1814" s="275">
        <f t="shared" si="301"/>
        <v>7.2438957334270624</v>
      </c>
      <c r="N1814" s="335">
        <v>6.9652843590644826</v>
      </c>
      <c r="O1814" s="332">
        <f t="shared" si="307"/>
        <v>7.2438957334270624</v>
      </c>
      <c r="P1814" s="360"/>
      <c r="Q1814" s="360"/>
    </row>
    <row r="1815" spans="2:20" s="236" customFormat="1" ht="16.2" customHeight="1">
      <c r="B1815" s="289">
        <v>913300110</v>
      </c>
      <c r="C1815" s="307" t="s">
        <v>322</v>
      </c>
      <c r="D1815" s="294" t="s">
        <v>92</v>
      </c>
      <c r="E1815" s="294" t="s">
        <v>13</v>
      </c>
      <c r="F1815" s="295">
        <v>2</v>
      </c>
      <c r="G1815" s="296" t="s">
        <v>7</v>
      </c>
      <c r="H1815" s="293">
        <v>5.8</v>
      </c>
      <c r="I1815" s="293">
        <f t="shared" si="310"/>
        <v>1.4077812498631517</v>
      </c>
      <c r="J1815" s="293">
        <v>8.1651312492062793</v>
      </c>
      <c r="K1815" s="275">
        <f t="shared" si="300"/>
        <v>8.1651312492062793</v>
      </c>
      <c r="L1815" s="275">
        <f t="shared" si="301"/>
        <v>8.1651312492062793</v>
      </c>
      <c r="N1815" s="335">
        <v>7.8510877396214216</v>
      </c>
      <c r="O1815" s="332">
        <f t="shared" si="307"/>
        <v>8.1651312492062793</v>
      </c>
      <c r="P1815" s="360"/>
      <c r="Q1815" s="360"/>
    </row>
    <row r="1816" spans="2:20" s="236" customFormat="1" ht="16.2" customHeight="1">
      <c r="B1816" s="289">
        <v>913300140</v>
      </c>
      <c r="C1816" s="307" t="s">
        <v>322</v>
      </c>
      <c r="D1816" s="294" t="s">
        <v>92</v>
      </c>
      <c r="E1816" s="294" t="s">
        <v>0</v>
      </c>
      <c r="F1816" s="295">
        <v>2</v>
      </c>
      <c r="G1816" s="296" t="s">
        <v>7</v>
      </c>
      <c r="H1816" s="293">
        <v>5.8</v>
      </c>
      <c r="I1816" s="293">
        <f t="shared" si="310"/>
        <v>1.9858112238182399</v>
      </c>
      <c r="J1816" s="293">
        <v>11.517705098145791</v>
      </c>
      <c r="K1816" s="275">
        <f t="shared" si="300"/>
        <v>11.517705098145791</v>
      </c>
      <c r="L1816" s="275">
        <f t="shared" si="301"/>
        <v>11.517705098145791</v>
      </c>
      <c r="N1816" s="335">
        <v>11.074716440524799</v>
      </c>
      <c r="O1816" s="332">
        <f t="shared" si="307"/>
        <v>11.517705098145791</v>
      </c>
      <c r="P1816" s="360"/>
      <c r="Q1816" s="360"/>
    </row>
    <row r="1817" spans="2:20" s="236" customFormat="1" ht="16.2" customHeight="1">
      <c r="B1817" s="289">
        <v>913300270</v>
      </c>
      <c r="C1817" s="307" t="s">
        <v>322</v>
      </c>
      <c r="D1817" s="294" t="s">
        <v>92</v>
      </c>
      <c r="E1817" s="294" t="s">
        <v>83</v>
      </c>
      <c r="F1817" s="295">
        <v>2</v>
      </c>
      <c r="G1817" s="296" t="s">
        <v>7</v>
      </c>
      <c r="H1817" s="293">
        <v>5.8</v>
      </c>
      <c r="I1817" s="293">
        <f t="shared" si="310"/>
        <v>1.4064556270969995</v>
      </c>
      <c r="J1817" s="293">
        <v>8.1574426371625961</v>
      </c>
      <c r="K1817" s="275">
        <f t="shared" si="300"/>
        <v>8.1574426371625961</v>
      </c>
      <c r="L1817" s="275">
        <f t="shared" si="301"/>
        <v>8.1574426371625961</v>
      </c>
      <c r="N1817" s="335">
        <v>7.8436948434255731</v>
      </c>
      <c r="O1817" s="332">
        <f t="shared" si="307"/>
        <v>8.1574426371625961</v>
      </c>
      <c r="P1817" s="360"/>
      <c r="Q1817" s="360"/>
    </row>
    <row r="1818" spans="2:20" s="236" customFormat="1" ht="16.2" customHeight="1">
      <c r="B1818" s="289">
        <v>913300370</v>
      </c>
      <c r="C1818" s="307" t="s">
        <v>2759</v>
      </c>
      <c r="D1818" s="294" t="s">
        <v>92</v>
      </c>
      <c r="E1818" s="294" t="s">
        <v>361</v>
      </c>
      <c r="F1818" s="295">
        <v>2</v>
      </c>
      <c r="G1818" s="296" t="s">
        <v>7</v>
      </c>
      <c r="H1818" s="293">
        <v>5.8</v>
      </c>
      <c r="I1818" s="293">
        <f t="shared" si="310"/>
        <v>1.6513530067784037</v>
      </c>
      <c r="J1818" s="293">
        <v>9.5778474393147413</v>
      </c>
      <c r="K1818" s="275">
        <f t="shared" ref="K1818:K1881" si="313">J1818</f>
        <v>9.5778474393147413</v>
      </c>
      <c r="L1818" s="275">
        <f t="shared" ref="L1818:L1881" si="314">+J1818-K1818*$B$2</f>
        <v>9.5778474393147413</v>
      </c>
      <c r="N1818" s="335">
        <v>9.2094686916487891</v>
      </c>
      <c r="O1818" s="332">
        <f t="shared" si="307"/>
        <v>9.5778474393147413</v>
      </c>
      <c r="P1818" s="360"/>
      <c r="Q1818" s="360"/>
    </row>
    <row r="1819" spans="2:20" s="236" customFormat="1" ht="16.2" customHeight="1">
      <c r="B1819" s="289">
        <v>913300360</v>
      </c>
      <c r="C1819" s="307" t="s">
        <v>322</v>
      </c>
      <c r="D1819" s="294" t="s">
        <v>92</v>
      </c>
      <c r="E1819" s="294" t="s">
        <v>2574</v>
      </c>
      <c r="F1819" s="295">
        <v>2</v>
      </c>
      <c r="G1819" s="296" t="s">
        <v>7</v>
      </c>
      <c r="H1819" s="293">
        <v>5.8</v>
      </c>
      <c r="I1819" s="293">
        <f t="shared" si="310"/>
        <v>1.4531148275109653</v>
      </c>
      <c r="J1819" s="293">
        <v>8.4280659995635983</v>
      </c>
      <c r="K1819" s="275">
        <f t="shared" si="313"/>
        <v>8.4280659995635983</v>
      </c>
      <c r="L1819" s="275">
        <f t="shared" si="314"/>
        <v>8.4280659995635983</v>
      </c>
      <c r="N1819" s="335">
        <v>8.1039096149649978</v>
      </c>
      <c r="O1819" s="332">
        <f t="shared" si="307"/>
        <v>8.4280659995635983</v>
      </c>
      <c r="P1819" s="360"/>
      <c r="Q1819" s="360"/>
    </row>
    <row r="1820" spans="2:20" s="236" customFormat="1" ht="16.2" customHeight="1">
      <c r="B1820" s="289">
        <v>913300390</v>
      </c>
      <c r="C1820" s="307" t="s">
        <v>322</v>
      </c>
      <c r="D1820" s="294" t="s">
        <v>92</v>
      </c>
      <c r="E1820" s="294" t="s">
        <v>2503</v>
      </c>
      <c r="F1820" s="295">
        <v>2</v>
      </c>
      <c r="G1820" s="296" t="s">
        <v>7</v>
      </c>
      <c r="H1820" s="293">
        <v>5.8</v>
      </c>
      <c r="I1820" s="293">
        <f t="shared" si="310"/>
        <v>1.6513530067784037</v>
      </c>
      <c r="J1820" s="293">
        <v>9.5778474393147413</v>
      </c>
      <c r="K1820" s="275">
        <f t="shared" si="313"/>
        <v>9.5778474393147413</v>
      </c>
      <c r="L1820" s="275">
        <f t="shared" si="314"/>
        <v>9.5778474393147413</v>
      </c>
      <c r="N1820" s="335">
        <v>9.2094686916487891</v>
      </c>
      <c r="O1820" s="332">
        <f t="shared" si="307"/>
        <v>9.5778474393147413</v>
      </c>
      <c r="P1820" s="360"/>
      <c r="Q1820" s="360"/>
    </row>
    <row r="1821" spans="2:20" s="236" customFormat="1" ht="16.2" customHeight="1">
      <c r="B1821" s="289">
        <v>913300240</v>
      </c>
      <c r="C1821" s="307" t="s">
        <v>322</v>
      </c>
      <c r="D1821" s="294" t="s">
        <v>92</v>
      </c>
      <c r="E1821" s="294" t="s">
        <v>2506</v>
      </c>
      <c r="F1821" s="295">
        <v>2</v>
      </c>
      <c r="G1821" s="296" t="s">
        <v>7</v>
      </c>
      <c r="H1821" s="293">
        <v>5.8</v>
      </c>
      <c r="I1821" s="293">
        <f t="shared" si="310"/>
        <v>1.5053651621260133</v>
      </c>
      <c r="J1821" s="293">
        <v>8.7311179403308774</v>
      </c>
      <c r="K1821" s="275">
        <f t="shared" si="313"/>
        <v>8.7311179403308774</v>
      </c>
      <c r="L1821" s="275">
        <f t="shared" si="314"/>
        <v>8.7311179403308774</v>
      </c>
      <c r="N1821" s="335">
        <v>8.3953057118566132</v>
      </c>
      <c r="O1821" s="332">
        <f t="shared" si="307"/>
        <v>8.7311179403308774</v>
      </c>
      <c r="P1821" s="360"/>
      <c r="Q1821" s="360"/>
    </row>
    <row r="1822" spans="2:20" s="236" customFormat="1" ht="16.2" customHeight="1">
      <c r="B1822" s="295">
        <v>913300180</v>
      </c>
      <c r="C1822" s="307" t="s">
        <v>322</v>
      </c>
      <c r="D1822" s="294" t="s">
        <v>92</v>
      </c>
      <c r="E1822" s="294" t="s">
        <v>287</v>
      </c>
      <c r="F1822" s="295">
        <v>2</v>
      </c>
      <c r="G1822" s="296" t="s">
        <v>7</v>
      </c>
      <c r="H1822" s="293">
        <v>5.8</v>
      </c>
      <c r="I1822" s="293">
        <f t="shared" si="310"/>
        <v>3.9526980715874158</v>
      </c>
      <c r="J1822" s="293">
        <v>22.925648815207012</v>
      </c>
      <c r="K1822" s="275">
        <f t="shared" si="313"/>
        <v>22.925648815207012</v>
      </c>
      <c r="L1822" s="275">
        <f t="shared" si="314"/>
        <v>22.925648815207012</v>
      </c>
      <c r="N1822" s="335">
        <v>6.9652843590644826</v>
      </c>
      <c r="O1822" s="332">
        <f t="shared" si="307"/>
        <v>7.2438957334270624</v>
      </c>
      <c r="P1822" s="360"/>
      <c r="Q1822" s="360"/>
      <c r="R1822" s="353"/>
      <c r="S1822" s="8"/>
      <c r="T1822" s="8"/>
    </row>
    <row r="1823" spans="2:20" s="236" customFormat="1" ht="16.2" customHeight="1">
      <c r="B1823" s="295">
        <v>913300410</v>
      </c>
      <c r="C1823" s="307" t="s">
        <v>322</v>
      </c>
      <c r="D1823" s="294" t="s">
        <v>92</v>
      </c>
      <c r="E1823" s="294" t="s">
        <v>2540</v>
      </c>
      <c r="F1823" s="295">
        <v>2</v>
      </c>
      <c r="G1823" s="296" t="s">
        <v>7</v>
      </c>
      <c r="H1823" s="293">
        <v>5.8</v>
      </c>
      <c r="I1823" s="293">
        <f t="shared" si="310"/>
        <v>1.9589972314170792</v>
      </c>
      <c r="J1823" s="293">
        <v>11.362183942219058</v>
      </c>
      <c r="K1823" s="275">
        <f t="shared" si="313"/>
        <v>11.362183942219058</v>
      </c>
      <c r="L1823" s="275">
        <f t="shared" si="314"/>
        <v>11.362183942219058</v>
      </c>
      <c r="N1823" s="335">
        <v>10.925176867518324</v>
      </c>
      <c r="O1823" s="332">
        <f t="shared" si="307"/>
        <v>11.362183942219058</v>
      </c>
      <c r="P1823" s="360"/>
      <c r="Q1823" s="360"/>
    </row>
    <row r="1824" spans="2:20" s="236" customFormat="1" ht="16.2" customHeight="1">
      <c r="B1824" s="297">
        <v>913300050</v>
      </c>
      <c r="C1824" s="307" t="s">
        <v>322</v>
      </c>
      <c r="D1824" s="294" t="s">
        <v>92</v>
      </c>
      <c r="E1824" s="294" t="s">
        <v>2994</v>
      </c>
      <c r="F1824" s="295">
        <v>2</v>
      </c>
      <c r="G1824" s="296" t="s">
        <v>7</v>
      </c>
      <c r="H1824" s="293">
        <v>5.8</v>
      </c>
      <c r="I1824" s="293">
        <f t="shared" si="310"/>
        <v>4.2531517241379309</v>
      </c>
      <c r="J1824" s="293">
        <v>24.668279999999999</v>
      </c>
      <c r="K1824" s="275">
        <f t="shared" si="313"/>
        <v>24.668279999999999</v>
      </c>
      <c r="L1824" s="275">
        <f t="shared" si="314"/>
        <v>24.668279999999999</v>
      </c>
      <c r="N1824" s="335">
        <v>23.7195</v>
      </c>
      <c r="O1824" s="332">
        <f t="shared" si="307"/>
        <v>24.668279999999999</v>
      </c>
      <c r="P1824" s="360"/>
      <c r="Q1824" s="360"/>
    </row>
    <row r="1825" spans="2:20" s="236" customFormat="1" ht="16.2" customHeight="1">
      <c r="B1825" s="295">
        <v>913300520</v>
      </c>
      <c r="C1825" s="307" t="s">
        <v>322</v>
      </c>
      <c r="D1825" s="294" t="s">
        <v>92</v>
      </c>
      <c r="E1825" s="294" t="s">
        <v>2767</v>
      </c>
      <c r="F1825" s="295">
        <v>2</v>
      </c>
      <c r="G1825" s="296" t="s">
        <v>7</v>
      </c>
      <c r="H1825" s="293">
        <v>5.8</v>
      </c>
      <c r="I1825" s="293">
        <f t="shared" si="310"/>
        <v>1.7006812028948486</v>
      </c>
      <c r="J1825" s="293">
        <v>9.8639509767901217</v>
      </c>
      <c r="K1825" s="275">
        <f t="shared" si="313"/>
        <v>9.8639509767901217</v>
      </c>
      <c r="L1825" s="275">
        <f t="shared" si="314"/>
        <v>9.8639509767901217</v>
      </c>
      <c r="N1825" s="335">
        <v>9.4845682469135788</v>
      </c>
      <c r="O1825" s="332">
        <f t="shared" si="307"/>
        <v>9.8639509767901217</v>
      </c>
      <c r="P1825" s="360"/>
      <c r="Q1825" s="360"/>
    </row>
    <row r="1826" spans="2:20" s="236" customFormat="1" ht="16.2" customHeight="1">
      <c r="B1826" s="295">
        <v>613051000</v>
      </c>
      <c r="C1826" s="307" t="s">
        <v>323</v>
      </c>
      <c r="D1826" s="294" t="s">
        <v>55</v>
      </c>
      <c r="E1826" s="294" t="s">
        <v>79</v>
      </c>
      <c r="F1826" s="295">
        <v>5</v>
      </c>
      <c r="G1826" s="296" t="s">
        <v>7</v>
      </c>
      <c r="H1826" s="293">
        <v>5.8</v>
      </c>
      <c r="I1826" s="293">
        <f t="shared" si="310"/>
        <v>0.14640728250217078</v>
      </c>
      <c r="J1826" s="293">
        <v>0.84916223851259043</v>
      </c>
      <c r="K1826" s="275">
        <f t="shared" si="313"/>
        <v>0.84916223851259043</v>
      </c>
      <c r="L1826" s="275">
        <f t="shared" si="314"/>
        <v>0.84916223851259043</v>
      </c>
      <c r="N1826" s="335">
        <v>0.81650215241595225</v>
      </c>
      <c r="O1826" s="332">
        <f t="shared" si="307"/>
        <v>0.84916223851259043</v>
      </c>
      <c r="P1826" s="360"/>
      <c r="Q1826" s="360"/>
    </row>
    <row r="1827" spans="2:20" s="236" customFormat="1" ht="16.2" customHeight="1">
      <c r="B1827" s="295">
        <v>613052000</v>
      </c>
      <c r="C1827" s="307" t="s">
        <v>323</v>
      </c>
      <c r="D1827" s="294" t="s">
        <v>66</v>
      </c>
      <c r="E1827" s="294" t="s">
        <v>79</v>
      </c>
      <c r="F1827" s="295">
        <v>5</v>
      </c>
      <c r="G1827" s="296" t="s">
        <v>7</v>
      </c>
      <c r="H1827" s="293">
        <v>5.8</v>
      </c>
      <c r="I1827" s="293">
        <f t="shared" si="310"/>
        <v>0.14640728250217078</v>
      </c>
      <c r="J1827" s="293">
        <v>0.84916223851259043</v>
      </c>
      <c r="K1827" s="275">
        <f t="shared" si="313"/>
        <v>0.84916223851259043</v>
      </c>
      <c r="L1827" s="275">
        <f t="shared" si="314"/>
        <v>0.84916223851259043</v>
      </c>
      <c r="N1827" s="335">
        <v>0.81650215241595225</v>
      </c>
      <c r="O1827" s="332">
        <f t="shared" si="307"/>
        <v>0.84916223851259043</v>
      </c>
      <c r="P1827" s="360"/>
      <c r="Q1827" s="360"/>
    </row>
    <row r="1828" spans="2:20" s="236" customFormat="1" ht="16.2" customHeight="1">
      <c r="B1828" s="295">
        <v>613053000</v>
      </c>
      <c r="C1828" s="307" t="s">
        <v>323</v>
      </c>
      <c r="D1828" s="294" t="s">
        <v>67</v>
      </c>
      <c r="E1828" s="294" t="s">
        <v>79</v>
      </c>
      <c r="F1828" s="295">
        <v>5</v>
      </c>
      <c r="G1828" s="296" t="s">
        <v>7</v>
      </c>
      <c r="H1828" s="293">
        <v>5.8</v>
      </c>
      <c r="I1828" s="293">
        <f t="shared" si="310"/>
        <v>0.14640728250217078</v>
      </c>
      <c r="J1828" s="293">
        <v>0.84916223851259043</v>
      </c>
      <c r="K1828" s="275">
        <f t="shared" si="313"/>
        <v>0.84916223851259043</v>
      </c>
      <c r="L1828" s="275">
        <f t="shared" si="314"/>
        <v>0.84916223851259043</v>
      </c>
      <c r="N1828" s="335">
        <v>0.81650215241595225</v>
      </c>
      <c r="O1828" s="332">
        <f t="shared" si="307"/>
        <v>0.84916223851259043</v>
      </c>
      <c r="P1828" s="360"/>
      <c r="Q1828" s="360"/>
    </row>
    <row r="1829" spans="2:20" s="236" customFormat="1" ht="16.2" customHeight="1">
      <c r="B1829" s="295">
        <v>613054000</v>
      </c>
      <c r="C1829" s="307" t="s">
        <v>323</v>
      </c>
      <c r="D1829" s="294" t="s">
        <v>64</v>
      </c>
      <c r="E1829" s="294" t="s">
        <v>79</v>
      </c>
      <c r="F1829" s="295">
        <v>5</v>
      </c>
      <c r="G1829" s="296" t="s">
        <v>7</v>
      </c>
      <c r="H1829" s="293">
        <v>5.8</v>
      </c>
      <c r="I1829" s="293">
        <f t="shared" si="310"/>
        <v>0.14640728250217078</v>
      </c>
      <c r="J1829" s="293">
        <v>0.84916223851259043</v>
      </c>
      <c r="K1829" s="275">
        <f t="shared" si="313"/>
        <v>0.84916223851259043</v>
      </c>
      <c r="L1829" s="275">
        <f t="shared" si="314"/>
        <v>0.84916223851259043</v>
      </c>
      <c r="N1829" s="335">
        <v>0.81650215241595225</v>
      </c>
      <c r="O1829" s="332">
        <f t="shared" si="307"/>
        <v>0.84916223851259043</v>
      </c>
      <c r="P1829" s="360"/>
      <c r="Q1829" s="360"/>
    </row>
    <row r="1830" spans="2:20" s="236" customFormat="1" ht="16.2" customHeight="1">
      <c r="B1830" s="289">
        <v>613055000</v>
      </c>
      <c r="C1830" s="307" t="s">
        <v>323</v>
      </c>
      <c r="D1830" s="294" t="s">
        <v>327</v>
      </c>
      <c r="E1830" s="294" t="s">
        <v>79</v>
      </c>
      <c r="F1830" s="295">
        <v>5</v>
      </c>
      <c r="G1830" s="296" t="s">
        <v>7</v>
      </c>
      <c r="H1830" s="293">
        <v>5.8</v>
      </c>
      <c r="I1830" s="293">
        <f t="shared" si="310"/>
        <v>0.14640728250217078</v>
      </c>
      <c r="J1830" s="293">
        <v>0.84916223851259043</v>
      </c>
      <c r="K1830" s="275">
        <f t="shared" si="313"/>
        <v>0.84916223851259043</v>
      </c>
      <c r="L1830" s="275">
        <f t="shared" si="314"/>
        <v>0.84916223851259043</v>
      </c>
      <c r="N1830" s="335">
        <v>0.81650215241595225</v>
      </c>
      <c r="O1830" s="332">
        <f t="shared" si="307"/>
        <v>0.84916223851259043</v>
      </c>
      <c r="P1830" s="360"/>
      <c r="Q1830" s="360"/>
    </row>
    <row r="1831" spans="2:20" s="8" customFormat="1" ht="16.2" customHeight="1">
      <c r="B1831" s="289">
        <v>914011000</v>
      </c>
      <c r="C1831" s="307" t="s">
        <v>2563</v>
      </c>
      <c r="D1831" s="294" t="s">
        <v>4</v>
      </c>
      <c r="E1831" s="294" t="s">
        <v>79</v>
      </c>
      <c r="F1831" s="295">
        <v>6</v>
      </c>
      <c r="G1831" s="296" t="s">
        <v>7</v>
      </c>
      <c r="H1831" s="293">
        <v>5.8</v>
      </c>
      <c r="I1831" s="293">
        <f t="shared" si="310"/>
        <v>5.0579740531775403</v>
      </c>
      <c r="J1831" s="293">
        <v>29.336249508429731</v>
      </c>
      <c r="K1831" s="275">
        <f t="shared" si="313"/>
        <v>29.336249508429731</v>
      </c>
      <c r="L1831" s="275">
        <f t="shared" si="314"/>
        <v>29.336249508429731</v>
      </c>
      <c r="N1831" s="334">
        <v>28.207932219643972</v>
      </c>
      <c r="O1831" s="332">
        <f t="shared" si="307"/>
        <v>29.336249508429731</v>
      </c>
      <c r="P1831" s="360"/>
      <c r="Q1831" s="360"/>
    </row>
    <row r="1832" spans="2:20" s="236" customFormat="1" ht="16.2" customHeight="1">
      <c r="B1832" s="289">
        <v>914012000</v>
      </c>
      <c r="C1832" s="307" t="s">
        <v>2563</v>
      </c>
      <c r="D1832" s="294" t="s">
        <v>1</v>
      </c>
      <c r="E1832" s="294" t="s">
        <v>79</v>
      </c>
      <c r="F1832" s="295">
        <v>6</v>
      </c>
      <c r="G1832" s="296" t="s">
        <v>7</v>
      </c>
      <c r="H1832" s="293">
        <v>5.8</v>
      </c>
      <c r="I1832" s="293">
        <f t="shared" si="310"/>
        <v>5.1089208666910277</v>
      </c>
      <c r="J1832" s="293">
        <v>29.631741026807962</v>
      </c>
      <c r="K1832" s="275">
        <f t="shared" si="313"/>
        <v>29.631741026807962</v>
      </c>
      <c r="L1832" s="275">
        <f t="shared" si="314"/>
        <v>29.631741026807962</v>
      </c>
      <c r="N1832" s="335">
        <v>28.492058679623039</v>
      </c>
      <c r="O1832" s="332">
        <f t="shared" si="307"/>
        <v>29.631741026807962</v>
      </c>
      <c r="P1832" s="360"/>
      <c r="Q1832" s="360"/>
    </row>
    <row r="1833" spans="2:20" s="236" customFormat="1" ht="16.2" customHeight="1">
      <c r="B1833" s="289">
        <v>914010010</v>
      </c>
      <c r="C1833" s="307" t="s">
        <v>2563</v>
      </c>
      <c r="D1833" s="294" t="s">
        <v>92</v>
      </c>
      <c r="E1833" s="294" t="s">
        <v>2</v>
      </c>
      <c r="F1833" s="295">
        <v>6</v>
      </c>
      <c r="G1833" s="296" t="s">
        <v>7</v>
      </c>
      <c r="H1833" s="293">
        <v>5.8</v>
      </c>
      <c r="I1833" s="293">
        <f t="shared" si="310"/>
        <v>9.8007593357195191</v>
      </c>
      <c r="J1833" s="293">
        <v>56.844404147173208</v>
      </c>
      <c r="K1833" s="275">
        <f t="shared" si="313"/>
        <v>56.844404147173208</v>
      </c>
      <c r="L1833" s="275">
        <f t="shared" si="314"/>
        <v>56.844404147173208</v>
      </c>
      <c r="N1833" s="335">
        <v>54.658080910743465</v>
      </c>
      <c r="O1833" s="332">
        <f t="shared" si="307"/>
        <v>56.844404147173208</v>
      </c>
      <c r="P1833" s="360"/>
      <c r="Q1833" s="360"/>
    </row>
    <row r="1834" spans="2:20" s="236" customFormat="1" ht="16.2" customHeight="1">
      <c r="B1834" s="289">
        <v>914010280</v>
      </c>
      <c r="C1834" s="307" t="s">
        <v>2563</v>
      </c>
      <c r="D1834" s="294" t="s">
        <v>92</v>
      </c>
      <c r="E1834" s="294" t="s">
        <v>244</v>
      </c>
      <c r="F1834" s="295">
        <v>6</v>
      </c>
      <c r="G1834" s="296" t="s">
        <v>7</v>
      </c>
      <c r="H1834" s="293">
        <v>5.8</v>
      </c>
      <c r="I1834" s="293">
        <f t="shared" si="310"/>
        <v>11.87743061254554</v>
      </c>
      <c r="J1834" s="293">
        <v>68.889097552764127</v>
      </c>
      <c r="K1834" s="275">
        <f t="shared" si="313"/>
        <v>68.889097552764127</v>
      </c>
      <c r="L1834" s="275">
        <f t="shared" si="314"/>
        <v>68.889097552764127</v>
      </c>
      <c r="N1834" s="335">
        <v>66.239516877657806</v>
      </c>
      <c r="O1834" s="332">
        <f t="shared" si="307"/>
        <v>68.889097552764127</v>
      </c>
      <c r="P1834" s="360"/>
      <c r="Q1834" s="360"/>
    </row>
    <row r="1835" spans="2:20" s="236" customFormat="1" ht="16.2" customHeight="1">
      <c r="B1835" s="345">
        <v>914010070</v>
      </c>
      <c r="C1835" s="344" t="s">
        <v>2563</v>
      </c>
      <c r="D1835" s="343" t="s">
        <v>92</v>
      </c>
      <c r="E1835" s="342" t="s">
        <v>2539</v>
      </c>
      <c r="F1835" s="341">
        <v>6</v>
      </c>
      <c r="G1835" s="340" t="s">
        <v>7</v>
      </c>
      <c r="H1835" s="339">
        <v>5.8</v>
      </c>
      <c r="I1835" s="293">
        <f t="shared" si="310"/>
        <v>10.557401925718853</v>
      </c>
      <c r="J1835" s="355">
        <v>61.232931169169348</v>
      </c>
      <c r="K1835" s="275">
        <f t="shared" ref="K1835:K1836" si="315">J1835</f>
        <v>61.232931169169348</v>
      </c>
      <c r="L1835" s="275">
        <f t="shared" ref="L1835:L1836" si="316">+J1835-K1835*$B$2</f>
        <v>61.232931169169348</v>
      </c>
      <c r="N1835" s="335"/>
      <c r="O1835" s="332"/>
      <c r="P1835" s="360"/>
      <c r="Q1835" s="360"/>
      <c r="S1835" s="8"/>
      <c r="T1835" s="8"/>
    </row>
    <row r="1836" spans="2:20" s="236" customFormat="1" ht="16.2" customHeight="1">
      <c r="B1836" s="289">
        <v>914010090</v>
      </c>
      <c r="C1836" s="307" t="s">
        <v>2563</v>
      </c>
      <c r="D1836" s="294" t="s">
        <v>92</v>
      </c>
      <c r="E1836" s="294" t="s">
        <v>10</v>
      </c>
      <c r="F1836" s="295">
        <v>6</v>
      </c>
      <c r="G1836" s="296" t="s">
        <v>7</v>
      </c>
      <c r="H1836" s="293">
        <v>5.8</v>
      </c>
      <c r="I1836" s="293">
        <f t="shared" si="310"/>
        <v>10.756116244382021</v>
      </c>
      <c r="J1836" s="293">
        <v>62.38547421741572</v>
      </c>
      <c r="K1836" s="275">
        <f t="shared" si="315"/>
        <v>62.38547421741572</v>
      </c>
      <c r="L1836" s="275">
        <f t="shared" si="316"/>
        <v>62.38547421741572</v>
      </c>
      <c r="N1836" s="335">
        <v>59.98603290136127</v>
      </c>
      <c r="O1836" s="332">
        <f t="shared" si="307"/>
        <v>62.38547421741572</v>
      </c>
      <c r="P1836" s="360"/>
      <c r="Q1836" s="360"/>
    </row>
    <row r="1837" spans="2:20" s="236" customFormat="1" ht="16.2" customHeight="1">
      <c r="B1837" s="295">
        <v>914010100</v>
      </c>
      <c r="C1837" s="307" t="s">
        <v>2563</v>
      </c>
      <c r="D1837" s="294" t="s">
        <v>92</v>
      </c>
      <c r="E1837" s="294" t="s">
        <v>14</v>
      </c>
      <c r="F1837" s="295">
        <v>6</v>
      </c>
      <c r="G1837" s="296" t="s">
        <v>7</v>
      </c>
      <c r="H1837" s="293">
        <v>5.8</v>
      </c>
      <c r="I1837" s="293">
        <f t="shared" si="310"/>
        <v>9.8007593357195191</v>
      </c>
      <c r="J1837" s="293">
        <v>56.844404147173208</v>
      </c>
      <c r="K1837" s="275">
        <f t="shared" si="313"/>
        <v>56.844404147173208</v>
      </c>
      <c r="L1837" s="275">
        <f t="shared" si="314"/>
        <v>56.844404147173208</v>
      </c>
      <c r="N1837" s="335">
        <v>54.658080910743465</v>
      </c>
      <c r="O1837" s="332">
        <f t="shared" si="307"/>
        <v>56.844404147173208</v>
      </c>
      <c r="P1837" s="360"/>
      <c r="Q1837" s="360"/>
    </row>
    <row r="1838" spans="2:20" s="236" customFormat="1" ht="16.2" customHeight="1">
      <c r="B1838" s="295">
        <v>914010110</v>
      </c>
      <c r="C1838" s="307" t="s">
        <v>2563</v>
      </c>
      <c r="D1838" s="294" t="s">
        <v>92</v>
      </c>
      <c r="E1838" s="294" t="s">
        <v>13</v>
      </c>
      <c r="F1838" s="295">
        <v>6</v>
      </c>
      <c r="G1838" s="296" t="s">
        <v>7</v>
      </c>
      <c r="H1838" s="293">
        <v>5.8</v>
      </c>
      <c r="I1838" s="293">
        <f t="shared" si="310"/>
        <v>9.9989519630558608</v>
      </c>
      <c r="J1838" s="293">
        <v>57.993921385723986</v>
      </c>
      <c r="K1838" s="275">
        <f t="shared" si="313"/>
        <v>57.993921385723986</v>
      </c>
      <c r="L1838" s="275">
        <f t="shared" si="314"/>
        <v>57.993921385723986</v>
      </c>
      <c r="N1838" s="335">
        <v>55.763385947811521</v>
      </c>
      <c r="O1838" s="332">
        <f t="shared" si="307"/>
        <v>57.993921385723986</v>
      </c>
      <c r="P1838" s="360"/>
      <c r="Q1838" s="360"/>
    </row>
    <row r="1839" spans="2:20" s="8" customFormat="1" ht="16.2" customHeight="1">
      <c r="B1839" s="295">
        <v>914010140</v>
      </c>
      <c r="C1839" s="307" t="s">
        <v>2563</v>
      </c>
      <c r="D1839" s="294" t="s">
        <v>92</v>
      </c>
      <c r="E1839" s="294" t="s">
        <v>0</v>
      </c>
      <c r="F1839" s="295">
        <v>6</v>
      </c>
      <c r="G1839" s="296" t="s">
        <v>7</v>
      </c>
      <c r="H1839" s="293">
        <v>5.8</v>
      </c>
      <c r="I1839" s="293">
        <f t="shared" si="310"/>
        <v>10.756116244382021</v>
      </c>
      <c r="J1839" s="293">
        <v>62.38547421741572</v>
      </c>
      <c r="K1839" s="275">
        <f t="shared" si="313"/>
        <v>62.38547421741572</v>
      </c>
      <c r="L1839" s="275">
        <f t="shared" si="314"/>
        <v>62.38547421741572</v>
      </c>
      <c r="N1839" s="334">
        <v>59.98603290136127</v>
      </c>
      <c r="O1839" s="332">
        <f t="shared" si="307"/>
        <v>62.38547421741572</v>
      </c>
      <c r="P1839" s="360"/>
      <c r="Q1839" s="360"/>
    </row>
    <row r="1840" spans="2:20" s="8" customFormat="1" ht="16.2" customHeight="1">
      <c r="B1840" s="295">
        <v>914010410</v>
      </c>
      <c r="C1840" s="307" t="s">
        <v>2563</v>
      </c>
      <c r="D1840" s="294" t="s">
        <v>92</v>
      </c>
      <c r="E1840" s="294" t="s">
        <v>2540</v>
      </c>
      <c r="F1840" s="295">
        <v>6</v>
      </c>
      <c r="G1840" s="296" t="s">
        <v>7</v>
      </c>
      <c r="H1840" s="293">
        <v>5.8</v>
      </c>
      <c r="I1840" s="293">
        <f t="shared" si="310"/>
        <v>12.003241863963314</v>
      </c>
      <c r="J1840" s="293">
        <v>69.618802810987219</v>
      </c>
      <c r="K1840" s="275">
        <f t="shared" si="313"/>
        <v>69.618802810987219</v>
      </c>
      <c r="L1840" s="275">
        <f t="shared" si="314"/>
        <v>69.618802810987219</v>
      </c>
      <c r="N1840" s="334">
        <v>66.941156549026175</v>
      </c>
      <c r="O1840" s="332">
        <f t="shared" si="307"/>
        <v>69.618802810987219</v>
      </c>
      <c r="P1840" s="360"/>
      <c r="Q1840" s="360"/>
    </row>
    <row r="1841" spans="2:18" s="8" customFormat="1" ht="16.2" customHeight="1">
      <c r="B1841" s="289">
        <v>914010270</v>
      </c>
      <c r="C1841" s="307" t="s">
        <v>2563</v>
      </c>
      <c r="D1841" s="294" t="s">
        <v>92</v>
      </c>
      <c r="E1841" s="294" t="s">
        <v>83</v>
      </c>
      <c r="F1841" s="295">
        <v>6</v>
      </c>
      <c r="G1841" s="296" t="s">
        <v>7</v>
      </c>
      <c r="H1841" s="293">
        <v>5.8</v>
      </c>
      <c r="I1841" s="293">
        <f t="shared" ref="I1841:I1872" si="317">J1841/H1841</f>
        <v>10.756116244382021</v>
      </c>
      <c r="J1841" s="293">
        <v>62.38547421741572</v>
      </c>
      <c r="K1841" s="275">
        <f t="shared" si="313"/>
        <v>62.38547421741572</v>
      </c>
      <c r="L1841" s="275">
        <f t="shared" si="314"/>
        <v>62.38547421741572</v>
      </c>
      <c r="N1841" s="334">
        <v>59.98603290136127</v>
      </c>
      <c r="O1841" s="332">
        <f t="shared" si="307"/>
        <v>62.38547421741572</v>
      </c>
      <c r="P1841" s="360"/>
      <c r="Q1841" s="360"/>
    </row>
    <row r="1842" spans="2:18" s="8" customFormat="1" ht="16.2" customHeight="1">
      <c r="B1842" s="289">
        <v>914010370</v>
      </c>
      <c r="C1842" s="307" t="s">
        <v>2760</v>
      </c>
      <c r="D1842" s="294" t="s">
        <v>92</v>
      </c>
      <c r="E1842" s="294" t="s">
        <v>361</v>
      </c>
      <c r="F1842" s="295">
        <v>6</v>
      </c>
      <c r="G1842" s="296" t="s">
        <v>7</v>
      </c>
      <c r="H1842" s="293">
        <v>5.8</v>
      </c>
      <c r="I1842" s="293">
        <f t="shared" si="317"/>
        <v>11.917075684916412</v>
      </c>
      <c r="J1842" s="293">
        <v>69.119038972515185</v>
      </c>
      <c r="K1842" s="275">
        <f t="shared" si="313"/>
        <v>69.119038972515185</v>
      </c>
      <c r="L1842" s="275">
        <f t="shared" si="314"/>
        <v>69.119038972515185</v>
      </c>
      <c r="N1842" s="334">
        <v>66.46061439664922</v>
      </c>
      <c r="O1842" s="332">
        <f t="shared" si="307"/>
        <v>69.119038972515185</v>
      </c>
      <c r="P1842" s="360"/>
      <c r="Q1842" s="360"/>
    </row>
    <row r="1843" spans="2:18" s="8" customFormat="1" ht="16.2" customHeight="1">
      <c r="B1843" s="289">
        <v>914010360</v>
      </c>
      <c r="C1843" s="307" t="s">
        <v>2563</v>
      </c>
      <c r="D1843" s="294" t="s">
        <v>92</v>
      </c>
      <c r="E1843" s="294" t="s">
        <v>2574</v>
      </c>
      <c r="F1843" s="295">
        <v>6</v>
      </c>
      <c r="G1843" s="296" t="s">
        <v>7</v>
      </c>
      <c r="H1843" s="293">
        <v>5.8</v>
      </c>
      <c r="I1843" s="293">
        <f t="shared" si="317"/>
        <v>11.994284509484601</v>
      </c>
      <c r="J1843" s="293">
        <v>69.566850155010684</v>
      </c>
      <c r="K1843" s="275">
        <f t="shared" si="313"/>
        <v>69.566850155010684</v>
      </c>
      <c r="L1843" s="275">
        <f t="shared" si="314"/>
        <v>69.566850155010684</v>
      </c>
      <c r="N1843" s="334">
        <v>66.891202072125651</v>
      </c>
      <c r="O1843" s="332">
        <f t="shared" si="307"/>
        <v>69.566850155010684</v>
      </c>
      <c r="P1843" s="360"/>
      <c r="Q1843" s="360"/>
    </row>
    <row r="1844" spans="2:18" s="8" customFormat="1" ht="16.2" customHeight="1">
      <c r="B1844" s="289">
        <v>914010390</v>
      </c>
      <c r="C1844" s="307" t="s">
        <v>2563</v>
      </c>
      <c r="D1844" s="294" t="s">
        <v>92</v>
      </c>
      <c r="E1844" s="294" t="s">
        <v>2503</v>
      </c>
      <c r="F1844" s="295">
        <v>6</v>
      </c>
      <c r="G1844" s="296" t="s">
        <v>7</v>
      </c>
      <c r="H1844" s="293">
        <v>5.8</v>
      </c>
      <c r="I1844" s="293">
        <f t="shared" si="317"/>
        <v>10.756116244382021</v>
      </c>
      <c r="J1844" s="293">
        <v>62.38547421741572</v>
      </c>
      <c r="K1844" s="275">
        <f t="shared" si="313"/>
        <v>62.38547421741572</v>
      </c>
      <c r="L1844" s="275">
        <f t="shared" si="314"/>
        <v>62.38547421741572</v>
      </c>
      <c r="N1844" s="334">
        <v>59.98603290136127</v>
      </c>
      <c r="O1844" s="332">
        <f t="shared" si="307"/>
        <v>62.38547421741572</v>
      </c>
      <c r="P1844" s="360"/>
      <c r="Q1844" s="360"/>
    </row>
    <row r="1845" spans="2:18" s="8" customFormat="1" ht="16.2" customHeight="1">
      <c r="B1845" s="289">
        <v>914010240</v>
      </c>
      <c r="C1845" s="307" t="s">
        <v>2563</v>
      </c>
      <c r="D1845" s="294" t="s">
        <v>92</v>
      </c>
      <c r="E1845" s="294" t="s">
        <v>2506</v>
      </c>
      <c r="F1845" s="295">
        <v>6</v>
      </c>
      <c r="G1845" s="296" t="s">
        <v>7</v>
      </c>
      <c r="H1845" s="293">
        <v>5.8</v>
      </c>
      <c r="I1845" s="293">
        <f t="shared" si="317"/>
        <v>11.994284509484601</v>
      </c>
      <c r="J1845" s="293">
        <v>69.566850155010684</v>
      </c>
      <c r="K1845" s="275">
        <f t="shared" si="313"/>
        <v>69.566850155010684</v>
      </c>
      <c r="L1845" s="275">
        <f t="shared" si="314"/>
        <v>69.566850155010684</v>
      </c>
      <c r="N1845" s="334">
        <v>66.891202072125651</v>
      </c>
      <c r="O1845" s="332">
        <f t="shared" si="307"/>
        <v>69.566850155010684</v>
      </c>
      <c r="P1845" s="360"/>
      <c r="Q1845" s="360"/>
    </row>
    <row r="1846" spans="2:18" s="8" customFormat="1" ht="16.2" customHeight="1">
      <c r="B1846" s="289">
        <v>914010180</v>
      </c>
      <c r="C1846" s="307" t="s">
        <v>2563</v>
      </c>
      <c r="D1846" s="294" t="s">
        <v>92</v>
      </c>
      <c r="E1846" s="294" t="s">
        <v>287</v>
      </c>
      <c r="F1846" s="295">
        <v>6</v>
      </c>
      <c r="G1846" s="296" t="s">
        <v>7</v>
      </c>
      <c r="H1846" s="293">
        <v>5.8</v>
      </c>
      <c r="I1846" s="293">
        <f t="shared" si="317"/>
        <v>10.806368580313611</v>
      </c>
      <c r="J1846" s="293">
        <v>62.676937765818948</v>
      </c>
      <c r="K1846" s="275">
        <f t="shared" si="313"/>
        <v>62.676937765818948</v>
      </c>
      <c r="L1846" s="275">
        <f t="shared" si="314"/>
        <v>62.676937765818948</v>
      </c>
      <c r="N1846" s="334">
        <v>59.787293744921492</v>
      </c>
      <c r="O1846" s="332">
        <f t="shared" si="307"/>
        <v>62.178785494718355</v>
      </c>
      <c r="P1846" s="360"/>
      <c r="Q1846" s="360"/>
      <c r="R1846" s="353"/>
    </row>
    <row r="1847" spans="2:18" s="8" customFormat="1" ht="16.2" customHeight="1">
      <c r="B1847" s="289">
        <v>914011520</v>
      </c>
      <c r="C1847" s="307" t="s">
        <v>2563</v>
      </c>
      <c r="D1847" s="294" t="s">
        <v>81</v>
      </c>
      <c r="E1847" s="294" t="s">
        <v>2767</v>
      </c>
      <c r="F1847" s="295">
        <v>6</v>
      </c>
      <c r="G1847" s="296" t="s">
        <v>7</v>
      </c>
      <c r="H1847" s="293">
        <v>5.8</v>
      </c>
      <c r="I1847" s="293">
        <f t="shared" si="317"/>
        <v>10.955373857811834</v>
      </c>
      <c r="J1847" s="293">
        <v>63.541168375308636</v>
      </c>
      <c r="K1847" s="275">
        <f t="shared" si="313"/>
        <v>63.541168375308636</v>
      </c>
      <c r="L1847" s="275">
        <f t="shared" si="314"/>
        <v>63.541168375308636</v>
      </c>
      <c r="N1847" s="334">
        <v>61.097277283950611</v>
      </c>
      <c r="O1847" s="332">
        <f t="shared" si="307"/>
        <v>63.541168375308636</v>
      </c>
      <c r="P1847" s="360"/>
      <c r="Q1847" s="360"/>
    </row>
    <row r="1848" spans="2:18" s="8" customFormat="1" ht="16.2" customHeight="1">
      <c r="B1848" s="289">
        <v>914021000</v>
      </c>
      <c r="C1848" s="307" t="s">
        <v>2557</v>
      </c>
      <c r="D1848" s="294" t="s">
        <v>4</v>
      </c>
      <c r="E1848" s="294" t="s">
        <v>79</v>
      </c>
      <c r="F1848" s="295">
        <v>6</v>
      </c>
      <c r="G1848" s="296" t="s">
        <v>7</v>
      </c>
      <c r="H1848" s="293">
        <v>5.8</v>
      </c>
      <c r="I1848" s="293">
        <f t="shared" si="317"/>
        <v>3.2707586447783368</v>
      </c>
      <c r="J1848" s="293">
        <v>18.970400139714354</v>
      </c>
      <c r="K1848" s="275">
        <f t="shared" si="313"/>
        <v>18.970400139714354</v>
      </c>
      <c r="L1848" s="275">
        <f t="shared" si="314"/>
        <v>18.970400139714354</v>
      </c>
      <c r="N1848" s="334">
        <v>18.240769365109955</v>
      </c>
      <c r="O1848" s="332">
        <f t="shared" si="307"/>
        <v>18.970400139714354</v>
      </c>
      <c r="P1848" s="360"/>
      <c r="Q1848" s="360"/>
    </row>
    <row r="1849" spans="2:18" s="8" customFormat="1" ht="16.2" customHeight="1">
      <c r="B1849" s="289">
        <v>914022000</v>
      </c>
      <c r="C1849" s="307" t="s">
        <v>2557</v>
      </c>
      <c r="D1849" s="294" t="s">
        <v>1</v>
      </c>
      <c r="E1849" s="294" t="s">
        <v>79</v>
      </c>
      <c r="F1849" s="295">
        <v>6</v>
      </c>
      <c r="G1849" s="296" t="s">
        <v>7</v>
      </c>
      <c r="H1849" s="293">
        <v>5.8</v>
      </c>
      <c r="I1849" s="293">
        <f t="shared" si="317"/>
        <v>3.3034336455013547</v>
      </c>
      <c r="J1849" s="293">
        <v>19.159915143907856</v>
      </c>
      <c r="K1849" s="275">
        <f t="shared" si="313"/>
        <v>19.159915143907856</v>
      </c>
      <c r="L1849" s="275">
        <f t="shared" si="314"/>
        <v>19.159915143907856</v>
      </c>
      <c r="N1849" s="334">
        <v>18.422995330680632</v>
      </c>
      <c r="O1849" s="332">
        <f t="shared" si="307"/>
        <v>19.159915143907856</v>
      </c>
      <c r="P1849" s="360"/>
      <c r="Q1849" s="360"/>
    </row>
    <row r="1850" spans="2:18" s="8" customFormat="1" ht="16.2" customHeight="1">
      <c r="B1850" s="289">
        <v>914020010</v>
      </c>
      <c r="C1850" s="307" t="s">
        <v>2557</v>
      </c>
      <c r="D1850" s="294" t="s">
        <v>92</v>
      </c>
      <c r="E1850" s="294" t="s">
        <v>2</v>
      </c>
      <c r="F1850" s="295">
        <v>6</v>
      </c>
      <c r="G1850" s="296" t="s">
        <v>7</v>
      </c>
      <c r="H1850" s="293">
        <v>5.8</v>
      </c>
      <c r="I1850" s="293">
        <f t="shared" si="317"/>
        <v>6.1524973014404054</v>
      </c>
      <c r="J1850" s="293">
        <v>35.684484348354353</v>
      </c>
      <c r="K1850" s="275">
        <f t="shared" si="313"/>
        <v>35.684484348354353</v>
      </c>
      <c r="L1850" s="275">
        <f t="shared" si="314"/>
        <v>35.684484348354353</v>
      </c>
      <c r="N1850" s="334">
        <v>34.312004181109955</v>
      </c>
      <c r="O1850" s="332">
        <f t="shared" si="307"/>
        <v>35.684484348354353</v>
      </c>
      <c r="P1850" s="360"/>
      <c r="Q1850" s="360"/>
    </row>
    <row r="1851" spans="2:18" s="8" customFormat="1" ht="16.2" customHeight="1">
      <c r="B1851" s="289">
        <v>914020280</v>
      </c>
      <c r="C1851" s="307" t="s">
        <v>2557</v>
      </c>
      <c r="D1851" s="294" t="s">
        <v>92</v>
      </c>
      <c r="E1851" s="294" t="s">
        <v>244</v>
      </c>
      <c r="F1851" s="295">
        <v>6</v>
      </c>
      <c r="G1851" s="296" t="s">
        <v>7</v>
      </c>
      <c r="H1851" s="293">
        <v>5.8</v>
      </c>
      <c r="I1851" s="293">
        <f t="shared" si="317"/>
        <v>6.9953641220035738</v>
      </c>
      <c r="J1851" s="293">
        <v>40.573111907620728</v>
      </c>
      <c r="K1851" s="275">
        <f t="shared" si="313"/>
        <v>40.573111907620728</v>
      </c>
      <c r="L1851" s="275">
        <f t="shared" si="314"/>
        <v>40.573111907620728</v>
      </c>
      <c r="N1851" s="334">
        <v>39.01260760348147</v>
      </c>
      <c r="O1851" s="332">
        <f t="shared" si="307"/>
        <v>40.573111907620728</v>
      </c>
      <c r="P1851" s="360"/>
      <c r="Q1851" s="360"/>
    </row>
    <row r="1852" spans="2:18" s="8" customFormat="1" ht="16.2" customHeight="1">
      <c r="B1852" s="345">
        <v>914020070</v>
      </c>
      <c r="C1852" s="344" t="s">
        <v>2557</v>
      </c>
      <c r="D1852" s="343" t="s">
        <v>92</v>
      </c>
      <c r="E1852" s="342" t="s">
        <v>2539</v>
      </c>
      <c r="F1852" s="341">
        <v>6</v>
      </c>
      <c r="G1852" s="340" t="s">
        <v>7</v>
      </c>
      <c r="H1852" s="339">
        <v>5.8</v>
      </c>
      <c r="I1852" s="293">
        <f t="shared" si="317"/>
        <v>6.5906186304469498</v>
      </c>
      <c r="J1852" s="355">
        <v>38.225588056592308</v>
      </c>
      <c r="K1852" s="275">
        <f t="shared" ref="K1852:K1853" si="318">J1852</f>
        <v>38.225588056592308</v>
      </c>
      <c r="L1852" s="275">
        <f t="shared" ref="L1852:L1853" si="319">+J1852-K1852*$B$2</f>
        <v>38.225588056592308</v>
      </c>
      <c r="N1852" s="334"/>
      <c r="O1852" s="332"/>
      <c r="P1852" s="360"/>
      <c r="Q1852" s="360"/>
    </row>
    <row r="1853" spans="2:18" s="8" customFormat="1" ht="16.2" customHeight="1">
      <c r="B1853" s="289">
        <v>914020090</v>
      </c>
      <c r="C1853" s="307" t="s">
        <v>2557</v>
      </c>
      <c r="D1853" s="294" t="s">
        <v>92</v>
      </c>
      <c r="E1853" s="294" t="s">
        <v>10</v>
      </c>
      <c r="F1853" s="295">
        <v>6</v>
      </c>
      <c r="G1853" s="296" t="s">
        <v>7</v>
      </c>
      <c r="H1853" s="293">
        <v>5.8</v>
      </c>
      <c r="I1853" s="293">
        <f t="shared" si="317"/>
        <v>6.4193133820256376</v>
      </c>
      <c r="J1853" s="293">
        <v>37.232017615748696</v>
      </c>
      <c r="K1853" s="275">
        <f t="shared" si="318"/>
        <v>37.232017615748696</v>
      </c>
      <c r="L1853" s="275">
        <f t="shared" si="319"/>
        <v>37.232017615748696</v>
      </c>
      <c r="N1853" s="334">
        <v>35.800016938219898</v>
      </c>
      <c r="O1853" s="332">
        <f t="shared" si="307"/>
        <v>37.232017615748696</v>
      </c>
      <c r="P1853" s="360"/>
      <c r="Q1853" s="360"/>
    </row>
    <row r="1854" spans="2:18" s="8" customFormat="1" ht="16.2" customHeight="1">
      <c r="B1854" s="289">
        <v>914020100</v>
      </c>
      <c r="C1854" s="307" t="s">
        <v>2557</v>
      </c>
      <c r="D1854" s="294" t="s">
        <v>92</v>
      </c>
      <c r="E1854" s="294" t="s">
        <v>14</v>
      </c>
      <c r="F1854" s="295">
        <v>6</v>
      </c>
      <c r="G1854" s="296" t="s">
        <v>7</v>
      </c>
      <c r="H1854" s="293">
        <v>5.8</v>
      </c>
      <c r="I1854" s="293">
        <f t="shared" si="317"/>
        <v>6.1524973014404054</v>
      </c>
      <c r="J1854" s="293">
        <v>35.684484348354353</v>
      </c>
      <c r="K1854" s="275">
        <f t="shared" si="313"/>
        <v>35.684484348354353</v>
      </c>
      <c r="L1854" s="275">
        <f t="shared" si="314"/>
        <v>35.684484348354353</v>
      </c>
      <c r="N1854" s="334">
        <v>34.312004181109955</v>
      </c>
      <c r="O1854" s="332">
        <f t="shared" si="307"/>
        <v>35.684484348354353</v>
      </c>
      <c r="P1854" s="360"/>
      <c r="Q1854" s="360"/>
    </row>
    <row r="1855" spans="2:18" s="8" customFormat="1" ht="16.2" customHeight="1">
      <c r="B1855" s="289">
        <v>914020110</v>
      </c>
      <c r="C1855" s="307" t="s">
        <v>2557</v>
      </c>
      <c r="D1855" s="294" t="s">
        <v>92</v>
      </c>
      <c r="E1855" s="294" t="s">
        <v>13</v>
      </c>
      <c r="F1855" s="295">
        <v>6</v>
      </c>
      <c r="G1855" s="296" t="s">
        <v>7</v>
      </c>
      <c r="H1855" s="293">
        <v>5.8</v>
      </c>
      <c r="I1855" s="293">
        <f t="shared" si="317"/>
        <v>5.9941812687933584</v>
      </c>
      <c r="J1855" s="293">
        <v>34.76625135900148</v>
      </c>
      <c r="K1855" s="275">
        <f t="shared" si="313"/>
        <v>34.76625135900148</v>
      </c>
      <c r="L1855" s="275">
        <f t="shared" si="314"/>
        <v>34.76625135900148</v>
      </c>
      <c r="N1855" s="334">
        <v>33.429087845193727</v>
      </c>
      <c r="O1855" s="332">
        <f t="shared" si="307"/>
        <v>34.76625135900148</v>
      </c>
      <c r="P1855" s="360"/>
      <c r="Q1855" s="360"/>
    </row>
    <row r="1856" spans="2:18" s="8" customFormat="1" ht="16.2" customHeight="1">
      <c r="B1856" s="289">
        <v>914020140</v>
      </c>
      <c r="C1856" s="307" t="s">
        <v>2557</v>
      </c>
      <c r="D1856" s="294" t="s">
        <v>92</v>
      </c>
      <c r="E1856" s="294" t="s">
        <v>0</v>
      </c>
      <c r="F1856" s="295">
        <v>6</v>
      </c>
      <c r="G1856" s="296" t="s">
        <v>7</v>
      </c>
      <c r="H1856" s="293">
        <v>5.8</v>
      </c>
      <c r="I1856" s="293">
        <f t="shared" si="317"/>
        <v>6.4193133820256376</v>
      </c>
      <c r="J1856" s="293">
        <v>37.232017615748696</v>
      </c>
      <c r="K1856" s="275">
        <f t="shared" si="313"/>
        <v>37.232017615748696</v>
      </c>
      <c r="L1856" s="275">
        <f t="shared" si="314"/>
        <v>37.232017615748696</v>
      </c>
      <c r="N1856" s="334">
        <v>35.800016938219898</v>
      </c>
      <c r="O1856" s="332">
        <f t="shared" si="307"/>
        <v>37.232017615748696</v>
      </c>
      <c r="P1856" s="360"/>
      <c r="Q1856" s="360"/>
    </row>
    <row r="1857" spans="2:18" s="8" customFormat="1" ht="16.2" customHeight="1">
      <c r="B1857" s="295">
        <v>914020410</v>
      </c>
      <c r="C1857" s="307" t="s">
        <v>2557</v>
      </c>
      <c r="D1857" s="294" t="s">
        <v>92</v>
      </c>
      <c r="E1857" s="294" t="s">
        <v>2540</v>
      </c>
      <c r="F1857" s="295">
        <v>6</v>
      </c>
      <c r="G1857" s="296" t="s">
        <v>7</v>
      </c>
      <c r="H1857" s="293">
        <v>5.8</v>
      </c>
      <c r="I1857" s="293">
        <f t="shared" si="317"/>
        <v>7.0805357668754647</v>
      </c>
      <c r="J1857" s="293">
        <v>41.067107447877696</v>
      </c>
      <c r="K1857" s="275">
        <f t="shared" si="313"/>
        <v>41.067107447877696</v>
      </c>
      <c r="L1857" s="275">
        <f t="shared" si="314"/>
        <v>41.067107447877696</v>
      </c>
      <c r="N1857" s="334">
        <v>39.487603315267016</v>
      </c>
      <c r="O1857" s="332">
        <f t="shared" si="307"/>
        <v>41.067107447877696</v>
      </c>
      <c r="P1857" s="360"/>
      <c r="Q1857" s="360"/>
    </row>
    <row r="1858" spans="2:18" s="8" customFormat="1" ht="16.2" customHeight="1">
      <c r="B1858" s="295">
        <v>914020270</v>
      </c>
      <c r="C1858" s="307" t="s">
        <v>2557</v>
      </c>
      <c r="D1858" s="294" t="s">
        <v>92</v>
      </c>
      <c r="E1858" s="294" t="s">
        <v>83</v>
      </c>
      <c r="F1858" s="295">
        <v>6</v>
      </c>
      <c r="G1858" s="296" t="s">
        <v>7</v>
      </c>
      <c r="H1858" s="293">
        <v>5.8</v>
      </c>
      <c r="I1858" s="293">
        <f t="shared" si="317"/>
        <v>6.4193133820256376</v>
      </c>
      <c r="J1858" s="293">
        <v>37.232017615748696</v>
      </c>
      <c r="K1858" s="275">
        <f t="shared" si="313"/>
        <v>37.232017615748696</v>
      </c>
      <c r="L1858" s="275">
        <f t="shared" si="314"/>
        <v>37.232017615748696</v>
      </c>
      <c r="N1858" s="334">
        <v>35.800016938219898</v>
      </c>
      <c r="O1858" s="332">
        <f t="shared" ref="O1858:O1920" si="320">N1858*1.04</f>
        <v>37.232017615748696</v>
      </c>
      <c r="P1858" s="360"/>
      <c r="Q1858" s="360"/>
    </row>
    <row r="1859" spans="2:18" s="8" customFormat="1" ht="16.2" customHeight="1">
      <c r="B1859" s="295">
        <v>914020370</v>
      </c>
      <c r="C1859" s="307" t="s">
        <v>2557</v>
      </c>
      <c r="D1859" s="294" t="s">
        <v>92</v>
      </c>
      <c r="E1859" s="294" t="s">
        <v>361</v>
      </c>
      <c r="F1859" s="295">
        <v>6</v>
      </c>
      <c r="G1859" s="296" t="s">
        <v>7</v>
      </c>
      <c r="H1859" s="293">
        <v>5.8</v>
      </c>
      <c r="I1859" s="293">
        <f t="shared" si="317"/>
        <v>7.1145350276460029</v>
      </c>
      <c r="J1859" s="293">
        <v>41.264303160346813</v>
      </c>
      <c r="K1859" s="275">
        <f t="shared" si="313"/>
        <v>41.264303160346813</v>
      </c>
      <c r="L1859" s="275">
        <f t="shared" si="314"/>
        <v>41.264303160346813</v>
      </c>
      <c r="N1859" s="334">
        <v>39.677214577256549</v>
      </c>
      <c r="O1859" s="332">
        <f t="shared" si="320"/>
        <v>41.264303160346813</v>
      </c>
      <c r="P1859" s="360"/>
      <c r="Q1859" s="360"/>
    </row>
    <row r="1860" spans="2:18" s="8" customFormat="1" ht="16.2" customHeight="1">
      <c r="B1860" s="295">
        <v>914020360</v>
      </c>
      <c r="C1860" s="307" t="s">
        <v>2557</v>
      </c>
      <c r="D1860" s="294" t="s">
        <v>92</v>
      </c>
      <c r="E1860" s="294" t="s">
        <v>2574</v>
      </c>
      <c r="F1860" s="295">
        <v>6</v>
      </c>
      <c r="G1860" s="296" t="s">
        <v>7</v>
      </c>
      <c r="H1860" s="293">
        <v>5.8</v>
      </c>
      <c r="I1860" s="293">
        <f t="shared" si="317"/>
        <v>7.1145350276460029</v>
      </c>
      <c r="J1860" s="293">
        <v>41.264303160346813</v>
      </c>
      <c r="K1860" s="275">
        <f t="shared" si="313"/>
        <v>41.264303160346813</v>
      </c>
      <c r="L1860" s="275">
        <f t="shared" si="314"/>
        <v>41.264303160346813</v>
      </c>
      <c r="N1860" s="334">
        <v>39.677214577256549</v>
      </c>
      <c r="O1860" s="332">
        <f t="shared" si="320"/>
        <v>41.264303160346813</v>
      </c>
      <c r="P1860" s="360"/>
      <c r="Q1860" s="360"/>
    </row>
    <row r="1861" spans="2:18" s="8" customFormat="1" ht="16.2" customHeight="1">
      <c r="B1861" s="295">
        <v>914020390</v>
      </c>
      <c r="C1861" s="307" t="s">
        <v>2557</v>
      </c>
      <c r="D1861" s="294" t="s">
        <v>92</v>
      </c>
      <c r="E1861" s="294" t="s">
        <v>2503</v>
      </c>
      <c r="F1861" s="295">
        <v>6</v>
      </c>
      <c r="G1861" s="296" t="s">
        <v>7</v>
      </c>
      <c r="H1861" s="293">
        <v>5.8</v>
      </c>
      <c r="I1861" s="293">
        <f t="shared" si="317"/>
        <v>6.4193133820256376</v>
      </c>
      <c r="J1861" s="293">
        <v>37.232017615748696</v>
      </c>
      <c r="K1861" s="275">
        <f t="shared" si="313"/>
        <v>37.232017615748696</v>
      </c>
      <c r="L1861" s="275">
        <f t="shared" si="314"/>
        <v>37.232017615748696</v>
      </c>
      <c r="N1861" s="334">
        <v>35.800016938219898</v>
      </c>
      <c r="O1861" s="332">
        <f t="shared" si="320"/>
        <v>37.232017615748696</v>
      </c>
      <c r="P1861" s="360"/>
      <c r="Q1861" s="360"/>
    </row>
    <row r="1862" spans="2:18" s="8" customFormat="1" ht="16.2" customHeight="1">
      <c r="B1862" s="289">
        <v>914020240</v>
      </c>
      <c r="C1862" s="310" t="s">
        <v>2557</v>
      </c>
      <c r="D1862" s="294" t="s">
        <v>92</v>
      </c>
      <c r="E1862" s="294" t="s">
        <v>2506</v>
      </c>
      <c r="F1862" s="295">
        <v>6</v>
      </c>
      <c r="G1862" s="299" t="s">
        <v>7</v>
      </c>
      <c r="H1862" s="293">
        <v>5.8</v>
      </c>
      <c r="I1862" s="293">
        <f t="shared" si="317"/>
        <v>7.1145350276460029</v>
      </c>
      <c r="J1862" s="293">
        <v>41.264303160346813</v>
      </c>
      <c r="K1862" s="275">
        <f t="shared" si="313"/>
        <v>41.264303160346813</v>
      </c>
      <c r="L1862" s="275">
        <f t="shared" si="314"/>
        <v>41.264303160346813</v>
      </c>
      <c r="N1862" s="334">
        <v>39.677214577256549</v>
      </c>
      <c r="O1862" s="332">
        <f t="shared" si="320"/>
        <v>41.264303160346813</v>
      </c>
      <c r="P1862" s="360"/>
      <c r="Q1862" s="360"/>
    </row>
    <row r="1863" spans="2:18" s="8" customFormat="1" ht="16.2" customHeight="1">
      <c r="B1863" s="289">
        <v>914020180</v>
      </c>
      <c r="C1863" s="310" t="s">
        <v>2557</v>
      </c>
      <c r="D1863" s="294" t="s">
        <v>92</v>
      </c>
      <c r="E1863" s="294" t="s">
        <v>287</v>
      </c>
      <c r="F1863" s="295">
        <v>6</v>
      </c>
      <c r="G1863" s="299" t="s">
        <v>7</v>
      </c>
      <c r="H1863" s="293">
        <v>5.8</v>
      </c>
      <c r="I1863" s="293">
        <f t="shared" si="317"/>
        <v>6.6503027455111958</v>
      </c>
      <c r="J1863" s="293">
        <v>38.571755923964936</v>
      </c>
      <c r="K1863" s="275">
        <f t="shared" si="313"/>
        <v>38.571755923964936</v>
      </c>
      <c r="L1863" s="275">
        <f t="shared" si="314"/>
        <v>38.571755923964936</v>
      </c>
      <c r="N1863" s="334">
        <v>35.688407683350789</v>
      </c>
      <c r="O1863" s="332">
        <f t="shared" si="320"/>
        <v>37.115943990684819</v>
      </c>
      <c r="P1863" s="360"/>
      <c r="Q1863" s="360"/>
      <c r="R1863" s="353"/>
    </row>
    <row r="1864" spans="2:18" s="8" customFormat="1" ht="16.2" customHeight="1">
      <c r="B1864" s="289">
        <v>914021520</v>
      </c>
      <c r="C1864" s="310" t="s">
        <v>2557</v>
      </c>
      <c r="D1864" s="294" t="s">
        <v>81</v>
      </c>
      <c r="E1864" s="294" t="s">
        <v>2767</v>
      </c>
      <c r="F1864" s="295">
        <v>6</v>
      </c>
      <c r="G1864" s="299" t="s">
        <v>7</v>
      </c>
      <c r="H1864" s="293">
        <v>5.8</v>
      </c>
      <c r="I1864" s="293">
        <f t="shared" si="317"/>
        <v>6.8959715309436653</v>
      </c>
      <c r="J1864" s="293">
        <v>39.996634879473255</v>
      </c>
      <c r="K1864" s="275">
        <f t="shared" si="313"/>
        <v>39.996634879473255</v>
      </c>
      <c r="L1864" s="275">
        <f t="shared" si="314"/>
        <v>39.996634879473255</v>
      </c>
      <c r="N1864" s="334">
        <v>38.45830276872428</v>
      </c>
      <c r="O1864" s="332">
        <f t="shared" si="320"/>
        <v>39.996634879473255</v>
      </c>
      <c r="P1864" s="360"/>
      <c r="Q1864" s="360"/>
    </row>
    <row r="1865" spans="2:18" s="8" customFormat="1" ht="16.2" customHeight="1">
      <c r="B1865" s="289">
        <v>914031000</v>
      </c>
      <c r="C1865" s="310" t="s">
        <v>2547</v>
      </c>
      <c r="D1865" s="294" t="s">
        <v>4</v>
      </c>
      <c r="E1865" s="294" t="s">
        <v>79</v>
      </c>
      <c r="F1865" s="295">
        <v>4</v>
      </c>
      <c r="G1865" s="299" t="s">
        <v>7</v>
      </c>
      <c r="H1865" s="293">
        <v>5.8</v>
      </c>
      <c r="I1865" s="293">
        <f t="shared" si="317"/>
        <v>3.2350928994536199</v>
      </c>
      <c r="J1865" s="293">
        <v>18.763538816830994</v>
      </c>
      <c r="K1865" s="275">
        <f t="shared" si="313"/>
        <v>18.763538816830994</v>
      </c>
      <c r="L1865" s="275">
        <f t="shared" si="314"/>
        <v>18.763538816830994</v>
      </c>
      <c r="N1865" s="334">
        <v>18.04186424695288</v>
      </c>
      <c r="O1865" s="332">
        <f t="shared" si="320"/>
        <v>18.763538816830994</v>
      </c>
      <c r="P1865" s="360"/>
      <c r="Q1865" s="360"/>
    </row>
    <row r="1866" spans="2:18" s="8" customFormat="1" ht="16.2" customHeight="1">
      <c r="B1866" s="343">
        <v>914030070</v>
      </c>
      <c r="C1866" s="346" t="s">
        <v>2547</v>
      </c>
      <c r="D1866" s="343" t="s">
        <v>92</v>
      </c>
      <c r="E1866" s="342" t="s">
        <v>2539</v>
      </c>
      <c r="F1866" s="341">
        <v>4</v>
      </c>
      <c r="G1866" s="347" t="s">
        <v>7</v>
      </c>
      <c r="H1866" s="348">
        <v>5.8</v>
      </c>
      <c r="I1866" s="293">
        <f t="shared" si="317"/>
        <v>6.3339568823348076</v>
      </c>
      <c r="J1866" s="355">
        <v>36.736949917541885</v>
      </c>
      <c r="K1866" s="275">
        <f t="shared" ref="K1866:K1867" si="321">J1866</f>
        <v>36.736949917541885</v>
      </c>
      <c r="L1866" s="275">
        <f t="shared" ref="L1866:L1867" si="322">+J1866-K1866*$B$2</f>
        <v>36.736949917541885</v>
      </c>
      <c r="N1866" s="334"/>
      <c r="O1866" s="332"/>
      <c r="P1866" s="360"/>
      <c r="Q1866" s="360"/>
    </row>
    <row r="1867" spans="2:18" s="8" customFormat="1" ht="16.2" customHeight="1">
      <c r="B1867" s="289">
        <v>914032000</v>
      </c>
      <c r="C1867" s="310" t="s">
        <v>2547</v>
      </c>
      <c r="D1867" s="294" t="s">
        <v>1</v>
      </c>
      <c r="E1867" s="294" t="s">
        <v>79</v>
      </c>
      <c r="F1867" s="295">
        <v>4</v>
      </c>
      <c r="G1867" s="299" t="s">
        <v>7</v>
      </c>
      <c r="H1867" s="293">
        <v>5.8</v>
      </c>
      <c r="I1867" s="293">
        <f t="shared" si="317"/>
        <v>3.27906130889648</v>
      </c>
      <c r="J1867" s="293">
        <v>19.018555591599583</v>
      </c>
      <c r="K1867" s="275">
        <f t="shared" si="321"/>
        <v>19.018555591599583</v>
      </c>
      <c r="L1867" s="275">
        <f t="shared" si="322"/>
        <v>19.018555591599583</v>
      </c>
      <c r="N1867" s="334">
        <v>18.287072684230367</v>
      </c>
      <c r="O1867" s="332">
        <f t="shared" si="320"/>
        <v>19.018555591599583</v>
      </c>
      <c r="P1867" s="360"/>
      <c r="Q1867" s="360"/>
    </row>
    <row r="1868" spans="2:18" s="8" customFormat="1" ht="16.2" customHeight="1">
      <c r="B1868" s="289">
        <v>914030010</v>
      </c>
      <c r="C1868" s="310" t="s">
        <v>2547</v>
      </c>
      <c r="D1868" s="294" t="s">
        <v>92</v>
      </c>
      <c r="E1868" s="294" t="s">
        <v>2</v>
      </c>
      <c r="F1868" s="295">
        <v>4</v>
      </c>
      <c r="G1868" s="299" t="s">
        <v>7</v>
      </c>
      <c r="H1868" s="293">
        <v>5.8</v>
      </c>
      <c r="I1868" s="293">
        <f t="shared" si="317"/>
        <v>5.9778884064109787</v>
      </c>
      <c r="J1868" s="293">
        <v>34.671752757183675</v>
      </c>
      <c r="K1868" s="275">
        <f t="shared" si="313"/>
        <v>34.671752757183675</v>
      </c>
      <c r="L1868" s="275">
        <f t="shared" si="314"/>
        <v>34.671752757183675</v>
      </c>
      <c r="N1868" s="334">
        <v>33.338223804984302</v>
      </c>
      <c r="O1868" s="332">
        <f t="shared" si="320"/>
        <v>34.671752757183675</v>
      </c>
      <c r="P1868" s="360"/>
      <c r="Q1868" s="360"/>
    </row>
    <row r="1869" spans="2:18" s="8" customFormat="1" ht="16.2" customHeight="1">
      <c r="B1869" s="289">
        <v>914030280</v>
      </c>
      <c r="C1869" s="310" t="s">
        <v>2547</v>
      </c>
      <c r="D1869" s="294" t="s">
        <v>92</v>
      </c>
      <c r="E1869" s="294" t="s">
        <v>244</v>
      </c>
      <c r="F1869" s="295">
        <v>4</v>
      </c>
      <c r="G1869" s="299" t="s">
        <v>7</v>
      </c>
      <c r="H1869" s="293">
        <v>5.8</v>
      </c>
      <c r="I1869" s="293">
        <f t="shared" si="317"/>
        <v>7.0184044613112126</v>
      </c>
      <c r="J1869" s="293">
        <v>40.70674587560503</v>
      </c>
      <c r="K1869" s="275">
        <f t="shared" si="313"/>
        <v>40.70674587560503</v>
      </c>
      <c r="L1869" s="275">
        <f t="shared" si="314"/>
        <v>40.70674587560503</v>
      </c>
      <c r="N1869" s="334">
        <v>39.141101803466377</v>
      </c>
      <c r="O1869" s="332">
        <f t="shared" si="320"/>
        <v>40.70674587560503</v>
      </c>
      <c r="P1869" s="360"/>
      <c r="Q1869" s="360"/>
    </row>
    <row r="1870" spans="2:18" s="8" customFormat="1" ht="16.2" customHeight="1">
      <c r="B1870" s="289">
        <v>914030090</v>
      </c>
      <c r="C1870" s="310" t="s">
        <v>2547</v>
      </c>
      <c r="D1870" s="294" t="s">
        <v>92</v>
      </c>
      <c r="E1870" s="294" t="s">
        <v>10</v>
      </c>
      <c r="F1870" s="295">
        <v>4</v>
      </c>
      <c r="G1870" s="299" t="s">
        <v>7</v>
      </c>
      <c r="H1870" s="293">
        <v>5.8</v>
      </c>
      <c r="I1870" s="293">
        <f t="shared" si="317"/>
        <v>6.5621549152410195</v>
      </c>
      <c r="J1870" s="293">
        <v>38.060498508397913</v>
      </c>
      <c r="K1870" s="275">
        <f t="shared" si="313"/>
        <v>38.060498508397913</v>
      </c>
      <c r="L1870" s="275">
        <f t="shared" si="314"/>
        <v>38.060498508397913</v>
      </c>
      <c r="N1870" s="334">
        <v>36.596633181151837</v>
      </c>
      <c r="O1870" s="332">
        <f t="shared" si="320"/>
        <v>38.060498508397913</v>
      </c>
      <c r="P1870" s="360"/>
      <c r="Q1870" s="360"/>
    </row>
    <row r="1871" spans="2:18" s="8" customFormat="1" ht="16.2" customHeight="1">
      <c r="B1871" s="289">
        <v>914030100</v>
      </c>
      <c r="C1871" s="310" t="s">
        <v>2547</v>
      </c>
      <c r="D1871" s="294" t="s">
        <v>92</v>
      </c>
      <c r="E1871" s="294" t="s">
        <v>14</v>
      </c>
      <c r="F1871" s="295">
        <v>4</v>
      </c>
      <c r="G1871" s="299" t="s">
        <v>7</v>
      </c>
      <c r="H1871" s="293">
        <v>5.8</v>
      </c>
      <c r="I1871" s="293">
        <f t="shared" si="317"/>
        <v>5.9778884064109787</v>
      </c>
      <c r="J1871" s="293">
        <v>34.671752757183675</v>
      </c>
      <c r="K1871" s="275">
        <f t="shared" si="313"/>
        <v>34.671752757183675</v>
      </c>
      <c r="L1871" s="275">
        <f t="shared" si="314"/>
        <v>34.671752757183675</v>
      </c>
      <c r="N1871" s="334">
        <v>33.338223804984302</v>
      </c>
      <c r="O1871" s="332">
        <f t="shared" si="320"/>
        <v>34.671752757183675</v>
      </c>
      <c r="P1871" s="360"/>
      <c r="Q1871" s="360"/>
    </row>
    <row r="1872" spans="2:18" s="8" customFormat="1" ht="16.2" customHeight="1">
      <c r="B1872" s="289">
        <v>914030110</v>
      </c>
      <c r="C1872" s="310" t="s">
        <v>2547</v>
      </c>
      <c r="D1872" s="294" t="s">
        <v>92</v>
      </c>
      <c r="E1872" s="294" t="s">
        <v>13</v>
      </c>
      <c r="F1872" s="295">
        <v>4</v>
      </c>
      <c r="G1872" s="299" t="s">
        <v>7</v>
      </c>
      <c r="H1872" s="293">
        <v>5.8</v>
      </c>
      <c r="I1872" s="293">
        <f t="shared" si="317"/>
        <v>6.0256212854271176</v>
      </c>
      <c r="J1872" s="293">
        <v>34.948603455477283</v>
      </c>
      <c r="K1872" s="275">
        <f t="shared" si="313"/>
        <v>34.948603455477283</v>
      </c>
      <c r="L1872" s="275">
        <f t="shared" si="314"/>
        <v>34.948603455477283</v>
      </c>
      <c r="N1872" s="334">
        <v>33.604426399497385</v>
      </c>
      <c r="O1872" s="332">
        <f t="shared" si="320"/>
        <v>34.948603455477283</v>
      </c>
      <c r="P1872" s="360"/>
      <c r="Q1872" s="360"/>
    </row>
    <row r="1873" spans="2:18" s="8" customFormat="1" ht="16.2" customHeight="1">
      <c r="B1873" s="289">
        <v>914030140</v>
      </c>
      <c r="C1873" s="310" t="s">
        <v>2547</v>
      </c>
      <c r="D1873" s="294" t="s">
        <v>92</v>
      </c>
      <c r="E1873" s="294" t="s">
        <v>0</v>
      </c>
      <c r="F1873" s="295">
        <v>4</v>
      </c>
      <c r="G1873" s="299" t="s">
        <v>7</v>
      </c>
      <c r="H1873" s="293">
        <v>5.8</v>
      </c>
      <c r="I1873" s="293">
        <f t="shared" ref="I1873:I1904" si="323">J1873/H1873</f>
        <v>6.5621549152410195</v>
      </c>
      <c r="J1873" s="293">
        <v>38.060498508397913</v>
      </c>
      <c r="K1873" s="275">
        <f t="shared" si="313"/>
        <v>38.060498508397913</v>
      </c>
      <c r="L1873" s="275">
        <f t="shared" si="314"/>
        <v>38.060498508397913</v>
      </c>
      <c r="N1873" s="334">
        <v>36.596633181151837</v>
      </c>
      <c r="O1873" s="332">
        <f t="shared" si="320"/>
        <v>38.060498508397913</v>
      </c>
      <c r="P1873" s="360"/>
      <c r="Q1873" s="360"/>
    </row>
    <row r="1874" spans="2:18" s="8" customFormat="1" ht="16.2" customHeight="1">
      <c r="B1874" s="289">
        <v>914030410</v>
      </c>
      <c r="C1874" s="310" t="s">
        <v>2547</v>
      </c>
      <c r="D1874" s="294" t="s">
        <v>92</v>
      </c>
      <c r="E1874" s="294" t="s">
        <v>2540</v>
      </c>
      <c r="F1874" s="295">
        <v>4</v>
      </c>
      <c r="G1874" s="299" t="s">
        <v>7</v>
      </c>
      <c r="H1874" s="293">
        <v>5.8</v>
      </c>
      <c r="I1874" s="293">
        <f t="shared" si="323"/>
        <v>7.1045361203209243</v>
      </c>
      <c r="J1874" s="293">
        <v>41.206309497861362</v>
      </c>
      <c r="K1874" s="275">
        <f t="shared" si="313"/>
        <v>41.206309497861362</v>
      </c>
      <c r="L1874" s="275">
        <f t="shared" si="314"/>
        <v>41.206309497861362</v>
      </c>
      <c r="N1874" s="334">
        <v>39.621451440251306</v>
      </c>
      <c r="O1874" s="332">
        <f t="shared" si="320"/>
        <v>41.206309497861362</v>
      </c>
      <c r="P1874" s="360"/>
      <c r="Q1874" s="360"/>
    </row>
    <row r="1875" spans="2:18" s="8" customFormat="1" ht="16.2" customHeight="1">
      <c r="B1875" s="289">
        <v>914030270</v>
      </c>
      <c r="C1875" s="310" t="s">
        <v>2547</v>
      </c>
      <c r="D1875" s="294" t="s">
        <v>92</v>
      </c>
      <c r="E1875" s="294" t="s">
        <v>83</v>
      </c>
      <c r="F1875" s="295">
        <v>4</v>
      </c>
      <c r="G1875" s="299" t="s">
        <v>7</v>
      </c>
      <c r="H1875" s="293">
        <v>5.8</v>
      </c>
      <c r="I1875" s="293">
        <f t="shared" si="323"/>
        <v>6.5621549152410195</v>
      </c>
      <c r="J1875" s="293">
        <v>38.060498508397913</v>
      </c>
      <c r="K1875" s="275">
        <f t="shared" si="313"/>
        <v>38.060498508397913</v>
      </c>
      <c r="L1875" s="275">
        <f t="shared" si="314"/>
        <v>38.060498508397913</v>
      </c>
      <c r="N1875" s="334">
        <v>36.596633181151837</v>
      </c>
      <c r="O1875" s="332">
        <f t="shared" si="320"/>
        <v>38.060498508397913</v>
      </c>
      <c r="P1875" s="360"/>
      <c r="Q1875" s="360"/>
    </row>
    <row r="1876" spans="2:18" s="8" customFormat="1" ht="16.2" customHeight="1">
      <c r="B1876" s="295">
        <v>914030370</v>
      </c>
      <c r="C1876" s="310" t="s">
        <v>2761</v>
      </c>
      <c r="D1876" s="294" t="s">
        <v>92</v>
      </c>
      <c r="E1876" s="294" t="s">
        <v>361</v>
      </c>
      <c r="F1876" s="295">
        <v>4</v>
      </c>
      <c r="G1876" s="296" t="s">
        <v>7</v>
      </c>
      <c r="H1876" s="293">
        <v>5.8</v>
      </c>
      <c r="I1876" s="293">
        <f t="shared" si="323"/>
        <v>7.2573765608613847</v>
      </c>
      <c r="J1876" s="293">
        <v>42.092784052996031</v>
      </c>
      <c r="K1876" s="275">
        <f t="shared" si="313"/>
        <v>42.092784052996031</v>
      </c>
      <c r="L1876" s="275">
        <f t="shared" si="314"/>
        <v>42.092784052996031</v>
      </c>
      <c r="N1876" s="334">
        <v>40.473830820188489</v>
      </c>
      <c r="O1876" s="332">
        <f t="shared" si="320"/>
        <v>42.092784052996031</v>
      </c>
      <c r="P1876" s="360"/>
      <c r="Q1876" s="360"/>
    </row>
    <row r="1877" spans="2:18" s="8" customFormat="1" ht="16.2" customHeight="1">
      <c r="B1877" s="295">
        <v>914030360</v>
      </c>
      <c r="C1877" s="310" t="s">
        <v>2547</v>
      </c>
      <c r="D1877" s="294" t="s">
        <v>92</v>
      </c>
      <c r="E1877" s="294" t="s">
        <v>2574</v>
      </c>
      <c r="F1877" s="295">
        <v>4</v>
      </c>
      <c r="G1877" s="296" t="s">
        <v>7</v>
      </c>
      <c r="H1877" s="293">
        <v>5.8</v>
      </c>
      <c r="I1877" s="293">
        <f t="shared" si="323"/>
        <v>7.2573765608613847</v>
      </c>
      <c r="J1877" s="293">
        <v>42.092784052996031</v>
      </c>
      <c r="K1877" s="275">
        <f t="shared" si="313"/>
        <v>42.092784052996031</v>
      </c>
      <c r="L1877" s="275">
        <f t="shared" si="314"/>
        <v>42.092784052996031</v>
      </c>
      <c r="N1877" s="334">
        <v>40.473830820188489</v>
      </c>
      <c r="O1877" s="332">
        <f t="shared" si="320"/>
        <v>42.092784052996031</v>
      </c>
      <c r="P1877" s="360"/>
      <c r="Q1877" s="360"/>
    </row>
    <row r="1878" spans="2:18" s="8" customFormat="1" ht="16.2" customHeight="1">
      <c r="B1878" s="295">
        <v>914030390</v>
      </c>
      <c r="C1878" s="310" t="s">
        <v>2547</v>
      </c>
      <c r="D1878" s="294" t="s">
        <v>92</v>
      </c>
      <c r="E1878" s="294" t="s">
        <v>2503</v>
      </c>
      <c r="F1878" s="295">
        <v>4</v>
      </c>
      <c r="G1878" s="296" t="s">
        <v>7</v>
      </c>
      <c r="H1878" s="293">
        <v>5.8</v>
      </c>
      <c r="I1878" s="293">
        <f t="shared" si="323"/>
        <v>6.5621549152410195</v>
      </c>
      <c r="J1878" s="293">
        <v>38.060498508397913</v>
      </c>
      <c r="K1878" s="275">
        <f t="shared" si="313"/>
        <v>38.060498508397913</v>
      </c>
      <c r="L1878" s="275">
        <f t="shared" si="314"/>
        <v>38.060498508397913</v>
      </c>
      <c r="N1878" s="334">
        <v>36.596633181151837</v>
      </c>
      <c r="O1878" s="332">
        <f t="shared" si="320"/>
        <v>38.060498508397913</v>
      </c>
      <c r="P1878" s="360"/>
      <c r="Q1878" s="360"/>
    </row>
    <row r="1879" spans="2:18" s="8" customFormat="1" ht="16.2" customHeight="1">
      <c r="B1879" s="289">
        <v>914030240</v>
      </c>
      <c r="C1879" s="310" t="s">
        <v>2547</v>
      </c>
      <c r="D1879" s="294" t="s">
        <v>92</v>
      </c>
      <c r="E1879" s="294" t="s">
        <v>2506</v>
      </c>
      <c r="F1879" s="295">
        <v>4</v>
      </c>
      <c r="G1879" s="299" t="s">
        <v>7</v>
      </c>
      <c r="H1879" s="293">
        <v>5.8</v>
      </c>
      <c r="I1879" s="293">
        <f t="shared" si="323"/>
        <v>7.0950431100926536</v>
      </c>
      <c r="J1879" s="293">
        <v>41.151250038537391</v>
      </c>
      <c r="K1879" s="275">
        <f t="shared" si="313"/>
        <v>41.151250038537391</v>
      </c>
      <c r="L1879" s="275">
        <f t="shared" si="314"/>
        <v>41.151250038537391</v>
      </c>
      <c r="N1879" s="334">
        <v>39.568509652439801</v>
      </c>
      <c r="O1879" s="332">
        <f t="shared" si="320"/>
        <v>41.151250038537391</v>
      </c>
      <c r="P1879" s="360"/>
      <c r="Q1879" s="360"/>
    </row>
    <row r="1880" spans="2:18" s="8" customFormat="1" ht="16.2" customHeight="1">
      <c r="B1880" s="289">
        <v>914030180</v>
      </c>
      <c r="C1880" s="310" t="s">
        <v>2547</v>
      </c>
      <c r="D1880" s="294" t="s">
        <v>92</v>
      </c>
      <c r="E1880" s="294" t="s">
        <v>287</v>
      </c>
      <c r="F1880" s="295">
        <v>4</v>
      </c>
      <c r="G1880" s="299" t="s">
        <v>7</v>
      </c>
      <c r="H1880" s="293">
        <v>5.8</v>
      </c>
      <c r="I1880" s="293">
        <f t="shared" si="323"/>
        <v>6.4232271504209715</v>
      </c>
      <c r="J1880" s="293">
        <v>37.254717472441634</v>
      </c>
      <c r="K1880" s="275">
        <f t="shared" si="313"/>
        <v>37.254717472441634</v>
      </c>
      <c r="L1880" s="275">
        <f t="shared" si="314"/>
        <v>37.254717472441634</v>
      </c>
      <c r="N1880" s="334">
        <v>36.485023926282729</v>
      </c>
      <c r="O1880" s="332">
        <f t="shared" si="320"/>
        <v>37.944424883334037</v>
      </c>
      <c r="P1880" s="360"/>
      <c r="Q1880" s="360"/>
      <c r="R1880" s="353"/>
    </row>
    <row r="1881" spans="2:18" s="8" customFormat="1" ht="16.2" customHeight="1">
      <c r="B1881" s="289">
        <v>914031520</v>
      </c>
      <c r="C1881" s="310" t="s">
        <v>2547</v>
      </c>
      <c r="D1881" s="294" t="s">
        <v>81</v>
      </c>
      <c r="E1881" s="294" t="s">
        <v>2767</v>
      </c>
      <c r="F1881" s="295">
        <v>4</v>
      </c>
      <c r="G1881" s="299" t="s">
        <v>7</v>
      </c>
      <c r="H1881" s="293">
        <v>5.8</v>
      </c>
      <c r="I1881" s="293">
        <f t="shared" si="323"/>
        <v>6.4180118840925218</v>
      </c>
      <c r="J1881" s="293">
        <v>37.224468927736623</v>
      </c>
      <c r="K1881" s="275">
        <f t="shared" si="313"/>
        <v>37.224468927736623</v>
      </c>
      <c r="L1881" s="275">
        <f t="shared" si="314"/>
        <v>37.224468927736623</v>
      </c>
      <c r="N1881" s="334">
        <v>35.79275858436214</v>
      </c>
      <c r="O1881" s="332">
        <f t="shared" si="320"/>
        <v>37.224468927736623</v>
      </c>
      <c r="P1881" s="360"/>
      <c r="Q1881" s="360"/>
    </row>
    <row r="1882" spans="2:18" s="8" customFormat="1" ht="16.2" customHeight="1">
      <c r="B1882" s="289">
        <v>914051000</v>
      </c>
      <c r="C1882" s="310" t="s">
        <v>2546</v>
      </c>
      <c r="D1882" s="294" t="s">
        <v>4</v>
      </c>
      <c r="E1882" s="294" t="s">
        <v>79</v>
      </c>
      <c r="F1882" s="295">
        <v>4</v>
      </c>
      <c r="G1882" s="299" t="s">
        <v>7</v>
      </c>
      <c r="H1882" s="293">
        <v>5.8</v>
      </c>
      <c r="I1882" s="293">
        <f t="shared" si="323"/>
        <v>5.1402120900610226</v>
      </c>
      <c r="J1882" s="293">
        <v>29.813230122353929</v>
      </c>
      <c r="K1882" s="275">
        <f t="shared" ref="K1882:K1945" si="324">J1882</f>
        <v>29.813230122353929</v>
      </c>
      <c r="L1882" s="275">
        <f t="shared" ref="L1882:L1945" si="325">+J1882-K1882*$B$2</f>
        <v>29.813230122353929</v>
      </c>
      <c r="N1882" s="334">
        <v>28.666567425340315</v>
      </c>
      <c r="O1882" s="332">
        <f t="shared" si="320"/>
        <v>29.813230122353929</v>
      </c>
      <c r="P1882" s="360"/>
      <c r="Q1882" s="360"/>
    </row>
    <row r="1883" spans="2:18" s="8" customFormat="1" ht="16.2" customHeight="1">
      <c r="B1883" s="289">
        <v>914052000</v>
      </c>
      <c r="C1883" s="310" t="s">
        <v>2546</v>
      </c>
      <c r="D1883" s="294" t="s">
        <v>1</v>
      </c>
      <c r="E1883" s="294" t="s">
        <v>1</v>
      </c>
      <c r="F1883" s="295">
        <v>4</v>
      </c>
      <c r="G1883" s="299" t="s">
        <v>7</v>
      </c>
      <c r="H1883" s="293">
        <v>5.8</v>
      </c>
      <c r="I1883" s="293">
        <f t="shared" si="323"/>
        <v>5.1922748530527549</v>
      </c>
      <c r="J1883" s="293">
        <v>30.115194147705978</v>
      </c>
      <c r="K1883" s="275">
        <f t="shared" si="324"/>
        <v>30.115194147705978</v>
      </c>
      <c r="L1883" s="275">
        <f t="shared" si="325"/>
        <v>30.115194147705978</v>
      </c>
      <c r="N1883" s="334">
        <v>28.956917449717285</v>
      </c>
      <c r="O1883" s="332">
        <f t="shared" si="320"/>
        <v>30.115194147705978</v>
      </c>
      <c r="P1883" s="360"/>
      <c r="Q1883" s="360"/>
    </row>
    <row r="1884" spans="2:18" s="8" customFormat="1" ht="16.2" customHeight="1">
      <c r="B1884" s="289">
        <v>914054010</v>
      </c>
      <c r="C1884" s="310" t="s">
        <v>2546</v>
      </c>
      <c r="D1884" s="294" t="s">
        <v>80</v>
      </c>
      <c r="E1884" s="294" t="s">
        <v>2</v>
      </c>
      <c r="F1884" s="295">
        <v>4</v>
      </c>
      <c r="G1884" s="299" t="s">
        <v>7</v>
      </c>
      <c r="H1884" s="293">
        <v>5.8</v>
      </c>
      <c r="I1884" s="293">
        <f t="shared" si="323"/>
        <v>7.7584973938989705</v>
      </c>
      <c r="J1884" s="293">
        <v>44.999284884614028</v>
      </c>
      <c r="K1884" s="275">
        <f t="shared" si="324"/>
        <v>44.999284884614028</v>
      </c>
      <c r="L1884" s="275">
        <f t="shared" si="325"/>
        <v>44.999284884614028</v>
      </c>
      <c r="N1884" s="334">
        <v>43.268543158282718</v>
      </c>
      <c r="O1884" s="332">
        <f t="shared" si="320"/>
        <v>44.999284884614028</v>
      </c>
      <c r="P1884" s="360"/>
      <c r="Q1884" s="360"/>
    </row>
    <row r="1885" spans="2:18" s="8" customFormat="1" ht="16.2" customHeight="1">
      <c r="B1885" s="295">
        <v>914055280</v>
      </c>
      <c r="C1885" s="311" t="s">
        <v>2546</v>
      </c>
      <c r="D1885" s="294" t="s">
        <v>327</v>
      </c>
      <c r="E1885" s="294" t="s">
        <v>244</v>
      </c>
      <c r="F1885" s="295">
        <v>4</v>
      </c>
      <c r="G1885" s="301" t="s">
        <v>7</v>
      </c>
      <c r="H1885" s="293">
        <v>5.8</v>
      </c>
      <c r="I1885" s="293">
        <f t="shared" si="323"/>
        <v>9.4866633028130476</v>
      </c>
      <c r="J1885" s="293">
        <v>55.022647156315678</v>
      </c>
      <c r="K1885" s="275">
        <f t="shared" si="324"/>
        <v>55.022647156315678</v>
      </c>
      <c r="L1885" s="275">
        <f t="shared" si="325"/>
        <v>55.022647156315678</v>
      </c>
      <c r="N1885" s="334">
        <v>52.906391496457381</v>
      </c>
      <c r="O1885" s="332">
        <f t="shared" si="320"/>
        <v>55.022647156315678</v>
      </c>
      <c r="P1885" s="360"/>
      <c r="Q1885" s="360"/>
    </row>
    <row r="1886" spans="2:18" s="8" customFormat="1" ht="16.2" customHeight="1">
      <c r="B1886" s="347">
        <v>914055070</v>
      </c>
      <c r="C1886" s="349" t="s">
        <v>2546</v>
      </c>
      <c r="D1886" s="343" t="s">
        <v>80</v>
      </c>
      <c r="E1886" s="342" t="s">
        <v>2539</v>
      </c>
      <c r="F1886" s="341">
        <v>4</v>
      </c>
      <c r="G1886" s="350" t="s">
        <v>7</v>
      </c>
      <c r="H1886" s="350">
        <v>5.8</v>
      </c>
      <c r="I1886" s="293">
        <f t="shared" si="323"/>
        <v>7.5890383078576145</v>
      </c>
      <c r="J1886" s="355">
        <v>44.016422185574164</v>
      </c>
      <c r="K1886" s="275">
        <f t="shared" ref="K1886" si="326">J1886</f>
        <v>44.016422185574164</v>
      </c>
      <c r="L1886" s="275">
        <f t="shared" ref="L1886" si="327">+J1886-K1886*$B$2</f>
        <v>44.016422185574164</v>
      </c>
      <c r="N1886" s="334"/>
      <c r="O1886" s="332"/>
      <c r="P1886" s="360"/>
      <c r="Q1886" s="360"/>
    </row>
    <row r="1887" spans="2:18" s="8" customFormat="1" ht="16.2" customHeight="1">
      <c r="B1887" s="295">
        <v>914053090</v>
      </c>
      <c r="C1887" s="311" t="s">
        <v>2546</v>
      </c>
      <c r="D1887" s="294" t="s">
        <v>17</v>
      </c>
      <c r="E1887" s="294" t="s">
        <v>10</v>
      </c>
      <c r="F1887" s="295">
        <v>4</v>
      </c>
      <c r="G1887" s="301" t="s">
        <v>7</v>
      </c>
      <c r="H1887" s="293">
        <v>5.8</v>
      </c>
      <c r="I1887" s="293">
        <f t="shared" si="323"/>
        <v>9.3196958346375869</v>
      </c>
      <c r="J1887" s="293">
        <v>54.054235840898002</v>
      </c>
      <c r="K1887" s="275">
        <f t="shared" si="324"/>
        <v>54.054235840898002</v>
      </c>
      <c r="L1887" s="275">
        <f t="shared" si="325"/>
        <v>54.054235840898002</v>
      </c>
      <c r="N1887" s="334">
        <v>51.975226770094231</v>
      </c>
      <c r="O1887" s="332">
        <f t="shared" si="320"/>
        <v>54.054235840898002</v>
      </c>
      <c r="P1887" s="360"/>
      <c r="Q1887" s="360"/>
    </row>
    <row r="1888" spans="2:18" s="8" customFormat="1" ht="16.2" customHeight="1">
      <c r="B1888" s="295">
        <v>914054100</v>
      </c>
      <c r="C1888" s="311" t="s">
        <v>2546</v>
      </c>
      <c r="D1888" s="294" t="s">
        <v>80</v>
      </c>
      <c r="E1888" s="294" t="s">
        <v>14</v>
      </c>
      <c r="F1888" s="295">
        <v>4</v>
      </c>
      <c r="G1888" s="301" t="s">
        <v>7</v>
      </c>
      <c r="H1888" s="293">
        <v>5.8</v>
      </c>
      <c r="I1888" s="293">
        <f t="shared" si="323"/>
        <v>7.7584973938989705</v>
      </c>
      <c r="J1888" s="293">
        <v>44.999284884614028</v>
      </c>
      <c r="K1888" s="275">
        <f t="shared" si="324"/>
        <v>44.999284884614028</v>
      </c>
      <c r="L1888" s="275">
        <f t="shared" si="325"/>
        <v>44.999284884614028</v>
      </c>
      <c r="N1888" s="334">
        <v>43.268543158282718</v>
      </c>
      <c r="O1888" s="332">
        <f t="shared" si="320"/>
        <v>44.999284884614028</v>
      </c>
      <c r="P1888" s="360"/>
      <c r="Q1888" s="360"/>
    </row>
    <row r="1889" spans="2:18" s="8" customFormat="1" ht="16.2" customHeight="1">
      <c r="B1889" s="295">
        <v>914053110</v>
      </c>
      <c r="C1889" s="311" t="s">
        <v>2546</v>
      </c>
      <c r="D1889" s="294" t="s">
        <v>17</v>
      </c>
      <c r="E1889" s="294" t="s">
        <v>13</v>
      </c>
      <c r="F1889" s="295">
        <v>4</v>
      </c>
      <c r="G1889" s="301" t="s">
        <v>7</v>
      </c>
      <c r="H1889" s="293">
        <v>5.8</v>
      </c>
      <c r="I1889" s="293">
        <f t="shared" si="323"/>
        <v>8.6356039251469241</v>
      </c>
      <c r="J1889" s="293">
        <v>50.08650276585216</v>
      </c>
      <c r="K1889" s="275">
        <f t="shared" si="324"/>
        <v>50.08650276585216</v>
      </c>
      <c r="L1889" s="275">
        <f t="shared" si="325"/>
        <v>50.08650276585216</v>
      </c>
      <c r="N1889" s="334">
        <v>48.160098813319379</v>
      </c>
      <c r="O1889" s="332">
        <f t="shared" si="320"/>
        <v>50.08650276585216</v>
      </c>
      <c r="P1889" s="360"/>
      <c r="Q1889" s="360"/>
    </row>
    <row r="1890" spans="2:18" s="8" customFormat="1" ht="16.2" customHeight="1">
      <c r="B1890" s="295">
        <v>914052140</v>
      </c>
      <c r="C1890" s="311" t="s">
        <v>2546</v>
      </c>
      <c r="D1890" s="294" t="s">
        <v>1</v>
      </c>
      <c r="E1890" s="294" t="s">
        <v>0</v>
      </c>
      <c r="F1890" s="295">
        <v>4</v>
      </c>
      <c r="G1890" s="301" t="s">
        <v>7</v>
      </c>
      <c r="H1890" s="293">
        <v>5.8</v>
      </c>
      <c r="I1890" s="293">
        <f t="shared" si="323"/>
        <v>9.6420861992394311</v>
      </c>
      <c r="J1890" s="293">
        <v>55.924099955588702</v>
      </c>
      <c r="K1890" s="275">
        <f t="shared" si="324"/>
        <v>55.924099955588702</v>
      </c>
      <c r="L1890" s="275">
        <f t="shared" si="325"/>
        <v>55.924099955588702</v>
      </c>
      <c r="N1890" s="334">
        <v>53.773173034219901</v>
      </c>
      <c r="O1890" s="332">
        <f t="shared" si="320"/>
        <v>55.924099955588702</v>
      </c>
      <c r="P1890" s="360"/>
      <c r="Q1890" s="360"/>
    </row>
    <row r="1891" spans="2:18" s="8" customFormat="1" ht="16.2" customHeight="1">
      <c r="B1891" s="289">
        <v>914055410</v>
      </c>
      <c r="C1891" s="310" t="s">
        <v>2546</v>
      </c>
      <c r="D1891" s="294" t="s">
        <v>80</v>
      </c>
      <c r="E1891" s="294" t="s">
        <v>2540</v>
      </c>
      <c r="F1891" s="295">
        <v>4</v>
      </c>
      <c r="G1891" s="299" t="s">
        <v>7</v>
      </c>
      <c r="H1891" s="293">
        <v>5.8</v>
      </c>
      <c r="I1891" s="293">
        <f t="shared" si="323"/>
        <v>10.229388090650296</v>
      </c>
      <c r="J1891" s="293">
        <v>59.330450925771721</v>
      </c>
      <c r="K1891" s="275">
        <f t="shared" si="324"/>
        <v>59.330450925771721</v>
      </c>
      <c r="L1891" s="275">
        <f t="shared" si="325"/>
        <v>59.330450925771721</v>
      </c>
      <c r="N1891" s="334">
        <v>57.048510505549729</v>
      </c>
      <c r="O1891" s="332">
        <f t="shared" si="320"/>
        <v>59.330450925771721</v>
      </c>
      <c r="P1891" s="360"/>
      <c r="Q1891" s="360"/>
    </row>
    <row r="1892" spans="2:18" s="8" customFormat="1" ht="16.2" customHeight="1">
      <c r="B1892" s="289">
        <v>914054270</v>
      </c>
      <c r="C1892" s="310" t="s">
        <v>2546</v>
      </c>
      <c r="D1892" s="294" t="s">
        <v>80</v>
      </c>
      <c r="E1892" s="294" t="s">
        <v>83</v>
      </c>
      <c r="F1892" s="295">
        <v>4</v>
      </c>
      <c r="G1892" s="299" t="s">
        <v>7</v>
      </c>
      <c r="H1892" s="293">
        <v>5.8</v>
      </c>
      <c r="I1892" s="293">
        <f t="shared" si="323"/>
        <v>9.4402183782880673</v>
      </c>
      <c r="J1892" s="293">
        <v>54.753266594070787</v>
      </c>
      <c r="K1892" s="275">
        <f t="shared" si="324"/>
        <v>54.753266594070787</v>
      </c>
      <c r="L1892" s="275">
        <f t="shared" si="325"/>
        <v>54.753266594070787</v>
      </c>
      <c r="N1892" s="334">
        <v>52.647371725068062</v>
      </c>
      <c r="O1892" s="332">
        <f t="shared" si="320"/>
        <v>54.753266594070787</v>
      </c>
      <c r="P1892" s="360"/>
      <c r="Q1892" s="360"/>
    </row>
    <row r="1893" spans="2:18" s="8" customFormat="1" ht="16.2" customHeight="1">
      <c r="B1893" s="289">
        <v>914051370</v>
      </c>
      <c r="C1893" s="310" t="s">
        <v>2762</v>
      </c>
      <c r="D1893" s="294" t="s">
        <v>81</v>
      </c>
      <c r="E1893" s="294" t="s">
        <v>361</v>
      </c>
      <c r="F1893" s="295">
        <v>4</v>
      </c>
      <c r="G1893" s="299" t="s">
        <v>7</v>
      </c>
      <c r="H1893" s="293">
        <v>5.8</v>
      </c>
      <c r="I1893" s="293">
        <f t="shared" si="323"/>
        <v>10.526557997043797</v>
      </c>
      <c r="J1893" s="293">
        <v>61.054036382854022</v>
      </c>
      <c r="K1893" s="275">
        <f t="shared" si="324"/>
        <v>61.054036382854022</v>
      </c>
      <c r="L1893" s="275">
        <f t="shared" si="325"/>
        <v>61.054036382854022</v>
      </c>
      <c r="N1893" s="334">
        <v>58.705804214282715</v>
      </c>
      <c r="O1893" s="332">
        <f t="shared" si="320"/>
        <v>61.054036382854022</v>
      </c>
      <c r="P1893" s="360"/>
      <c r="Q1893" s="360"/>
    </row>
    <row r="1894" spans="2:18" s="8" customFormat="1" ht="16.2" customHeight="1">
      <c r="B1894" s="289">
        <v>914054360</v>
      </c>
      <c r="C1894" s="310" t="s">
        <v>2546</v>
      </c>
      <c r="D1894" s="294" t="s">
        <v>91</v>
      </c>
      <c r="E1894" s="294" t="s">
        <v>2574</v>
      </c>
      <c r="F1894" s="295">
        <v>4</v>
      </c>
      <c r="G1894" s="299" t="s">
        <v>7</v>
      </c>
      <c r="H1894" s="293">
        <v>5.8</v>
      </c>
      <c r="I1894" s="293">
        <f t="shared" si="323"/>
        <v>10.376752939084168</v>
      </c>
      <c r="J1894" s="293">
        <v>60.185167046688179</v>
      </c>
      <c r="K1894" s="275">
        <f t="shared" si="324"/>
        <v>60.185167046688179</v>
      </c>
      <c r="L1894" s="275">
        <f t="shared" si="325"/>
        <v>60.185167046688179</v>
      </c>
      <c r="N1894" s="334">
        <v>57.87035292950786</v>
      </c>
      <c r="O1894" s="332">
        <f t="shared" si="320"/>
        <v>60.185167046688179</v>
      </c>
      <c r="P1894" s="360"/>
      <c r="Q1894" s="360"/>
    </row>
    <row r="1895" spans="2:18" s="8" customFormat="1" ht="16.2" customHeight="1">
      <c r="B1895" s="295">
        <v>914054390</v>
      </c>
      <c r="C1895" s="312" t="s">
        <v>2546</v>
      </c>
      <c r="D1895" s="294" t="s">
        <v>91</v>
      </c>
      <c r="E1895" s="293" t="s">
        <v>2503</v>
      </c>
      <c r="F1895" s="299">
        <v>4</v>
      </c>
      <c r="G1895" s="293" t="s">
        <v>7</v>
      </c>
      <c r="H1895" s="293">
        <v>5.8</v>
      </c>
      <c r="I1895" s="293">
        <f t="shared" si="323"/>
        <v>9.4402183782880673</v>
      </c>
      <c r="J1895" s="293">
        <v>54.753266594070787</v>
      </c>
      <c r="K1895" s="275">
        <f t="shared" si="324"/>
        <v>54.753266594070787</v>
      </c>
      <c r="L1895" s="275">
        <f t="shared" si="325"/>
        <v>54.753266594070787</v>
      </c>
      <c r="N1895" s="334">
        <v>52.647371725068062</v>
      </c>
      <c r="O1895" s="332">
        <f t="shared" si="320"/>
        <v>54.753266594070787</v>
      </c>
      <c r="P1895" s="360"/>
      <c r="Q1895" s="360"/>
    </row>
    <row r="1896" spans="2:18" s="8" customFormat="1" ht="16.2" customHeight="1">
      <c r="B1896" s="289">
        <v>914052240</v>
      </c>
      <c r="C1896" s="310" t="s">
        <v>2546</v>
      </c>
      <c r="D1896" s="294" t="s">
        <v>1</v>
      </c>
      <c r="E1896" s="294" t="s">
        <v>2506</v>
      </c>
      <c r="F1896" s="295">
        <v>4</v>
      </c>
      <c r="G1896" s="299" t="s">
        <v>7</v>
      </c>
      <c r="H1896" s="293">
        <v>5.8</v>
      </c>
      <c r="I1896" s="293">
        <f t="shared" si="323"/>
        <v>10.416302188593177</v>
      </c>
      <c r="J1896" s="293">
        <v>60.41455269384042</v>
      </c>
      <c r="K1896" s="275">
        <f t="shared" si="324"/>
        <v>60.41455269384042</v>
      </c>
      <c r="L1896" s="275">
        <f t="shared" si="325"/>
        <v>60.41455269384042</v>
      </c>
      <c r="N1896" s="334">
        <v>58.090916051769632</v>
      </c>
      <c r="O1896" s="332">
        <f t="shared" si="320"/>
        <v>60.41455269384042</v>
      </c>
      <c r="P1896" s="360"/>
      <c r="Q1896" s="360"/>
    </row>
    <row r="1897" spans="2:18" s="8" customFormat="1" ht="16.2" customHeight="1">
      <c r="B1897" s="289">
        <v>914054180</v>
      </c>
      <c r="C1897" s="310" t="s">
        <v>2546</v>
      </c>
      <c r="D1897" s="294" t="s">
        <v>80</v>
      </c>
      <c r="E1897" s="294" t="s">
        <v>287</v>
      </c>
      <c r="F1897" s="295">
        <v>4</v>
      </c>
      <c r="G1897" s="299" t="s">
        <v>7</v>
      </c>
      <c r="H1897" s="293">
        <v>5.8</v>
      </c>
      <c r="I1897" s="293">
        <f t="shared" si="323"/>
        <v>7.9832360098051831</v>
      </c>
      <c r="J1897" s="293">
        <v>46.30276885687006</v>
      </c>
      <c r="K1897" s="275">
        <f t="shared" si="324"/>
        <v>46.30276885687006</v>
      </c>
      <c r="L1897" s="275">
        <f t="shared" si="325"/>
        <v>46.30276885687006</v>
      </c>
      <c r="N1897" s="334">
        <v>52.497093390073289</v>
      </c>
      <c r="O1897" s="332">
        <f t="shared" si="320"/>
        <v>54.596977125676226</v>
      </c>
      <c r="P1897" s="360"/>
      <c r="Q1897" s="360"/>
      <c r="R1897" s="353"/>
    </row>
    <row r="1898" spans="2:18" s="8" customFormat="1" ht="16.2" customHeight="1">
      <c r="B1898" s="289">
        <v>914051520</v>
      </c>
      <c r="C1898" s="310" t="s">
        <v>2546</v>
      </c>
      <c r="D1898" s="294" t="s">
        <v>81</v>
      </c>
      <c r="E1898" s="294" t="s">
        <v>2767</v>
      </c>
      <c r="F1898" s="295">
        <v>4</v>
      </c>
      <c r="G1898" s="299" t="s">
        <v>7</v>
      </c>
      <c r="H1898" s="293">
        <v>5.8</v>
      </c>
      <c r="I1898" s="293">
        <f t="shared" si="323"/>
        <v>7.9894641675152576</v>
      </c>
      <c r="J1898" s="293">
        <v>46.33889217158849</v>
      </c>
      <c r="K1898" s="275">
        <f t="shared" si="324"/>
        <v>46.33889217158849</v>
      </c>
      <c r="L1898" s="275">
        <f t="shared" si="325"/>
        <v>46.33889217158849</v>
      </c>
      <c r="N1898" s="334">
        <v>44.556627088065852</v>
      </c>
      <c r="O1898" s="332">
        <f t="shared" si="320"/>
        <v>46.33889217158849</v>
      </c>
      <c r="P1898" s="360"/>
      <c r="Q1898" s="360"/>
    </row>
    <row r="1899" spans="2:18" s="8" customFormat="1" ht="16.2" customHeight="1">
      <c r="B1899" s="289">
        <v>914061000</v>
      </c>
      <c r="C1899" s="310" t="s">
        <v>2564</v>
      </c>
      <c r="D1899" s="294" t="s">
        <v>4</v>
      </c>
      <c r="E1899" s="294" t="s">
        <v>79</v>
      </c>
      <c r="F1899" s="295">
        <v>4</v>
      </c>
      <c r="G1899" s="299" t="s">
        <v>7</v>
      </c>
      <c r="H1899" s="293">
        <v>5.8</v>
      </c>
      <c r="I1899" s="293">
        <f t="shared" si="323"/>
        <v>5.3382261654808456</v>
      </c>
      <c r="J1899" s="293">
        <v>30.961711759788901</v>
      </c>
      <c r="K1899" s="275">
        <f t="shared" si="324"/>
        <v>30.961711759788901</v>
      </c>
      <c r="L1899" s="275">
        <f t="shared" si="325"/>
        <v>30.961711759788901</v>
      </c>
      <c r="N1899" s="334">
        <v>29.770876692104711</v>
      </c>
      <c r="O1899" s="332">
        <f t="shared" si="320"/>
        <v>30.961711759788901</v>
      </c>
      <c r="P1899" s="360"/>
      <c r="Q1899" s="360"/>
    </row>
    <row r="1900" spans="2:18" s="8" customFormat="1" ht="16.2" customHeight="1">
      <c r="B1900" s="289">
        <v>914062000</v>
      </c>
      <c r="C1900" s="310" t="s">
        <v>2564</v>
      </c>
      <c r="D1900" s="294" t="s">
        <v>1</v>
      </c>
      <c r="E1900" s="294" t="s">
        <v>1</v>
      </c>
      <c r="F1900" s="295">
        <v>4</v>
      </c>
      <c r="G1900" s="299" t="s">
        <v>7</v>
      </c>
      <c r="H1900" s="293">
        <v>5.8</v>
      </c>
      <c r="I1900" s="293">
        <f t="shared" si="323"/>
        <v>5.3914048779508228</v>
      </c>
      <c r="J1900" s="293">
        <v>31.270148292114772</v>
      </c>
      <c r="K1900" s="275">
        <f t="shared" si="324"/>
        <v>31.270148292114772</v>
      </c>
      <c r="L1900" s="275">
        <f t="shared" si="325"/>
        <v>31.270148292114772</v>
      </c>
      <c r="N1900" s="334">
        <v>30.067450280879587</v>
      </c>
      <c r="O1900" s="332">
        <f t="shared" si="320"/>
        <v>31.270148292114772</v>
      </c>
      <c r="P1900" s="360"/>
      <c r="Q1900" s="360"/>
    </row>
    <row r="1901" spans="2:18" s="8" customFormat="1" ht="16.2" customHeight="1">
      <c r="B1901" s="289">
        <v>914064010</v>
      </c>
      <c r="C1901" s="310" t="s">
        <v>2564</v>
      </c>
      <c r="D1901" s="294" t="s">
        <v>80</v>
      </c>
      <c r="E1901" s="294" t="s">
        <v>2</v>
      </c>
      <c r="F1901" s="295">
        <v>4</v>
      </c>
      <c r="G1901" s="299" t="s">
        <v>7</v>
      </c>
      <c r="H1901" s="293">
        <v>5.8</v>
      </c>
      <c r="I1901" s="293">
        <f t="shared" si="323"/>
        <v>7.1462131135017888</v>
      </c>
      <c r="J1901" s="293">
        <v>41.448036058310372</v>
      </c>
      <c r="K1901" s="275">
        <f t="shared" si="324"/>
        <v>41.448036058310372</v>
      </c>
      <c r="L1901" s="275">
        <f t="shared" si="325"/>
        <v>41.448036058310372</v>
      </c>
      <c r="N1901" s="334">
        <v>39.853880825298432</v>
      </c>
      <c r="O1901" s="332">
        <f t="shared" si="320"/>
        <v>41.448036058310372</v>
      </c>
      <c r="P1901" s="360"/>
      <c r="Q1901" s="360"/>
    </row>
    <row r="1902" spans="2:18" s="8" customFormat="1" ht="16.2" customHeight="1">
      <c r="B1902" s="289">
        <v>914065280</v>
      </c>
      <c r="C1902" s="310" t="s">
        <v>2564</v>
      </c>
      <c r="D1902" s="294" t="s">
        <v>327</v>
      </c>
      <c r="E1902" s="294" t="s">
        <v>244</v>
      </c>
      <c r="F1902" s="295">
        <v>4</v>
      </c>
      <c r="G1902" s="299" t="s">
        <v>7</v>
      </c>
      <c r="H1902" s="293">
        <v>5.8</v>
      </c>
      <c r="I1902" s="293">
        <f t="shared" si="323"/>
        <v>9.3538778135360321</v>
      </c>
      <c r="J1902" s="293">
        <v>54.25249131850898</v>
      </c>
      <c r="K1902" s="275">
        <f t="shared" si="324"/>
        <v>54.25249131850898</v>
      </c>
      <c r="L1902" s="275">
        <f t="shared" si="325"/>
        <v>54.25249131850898</v>
      </c>
      <c r="N1902" s="334">
        <v>52.165857037027862</v>
      </c>
      <c r="O1902" s="332">
        <f t="shared" si="320"/>
        <v>54.25249131850898</v>
      </c>
      <c r="P1902" s="360"/>
      <c r="Q1902" s="360"/>
    </row>
    <row r="1903" spans="2:18" s="8" customFormat="1" ht="16.2" customHeight="1">
      <c r="B1903" s="343">
        <v>914065070</v>
      </c>
      <c r="C1903" s="346" t="s">
        <v>2564</v>
      </c>
      <c r="D1903" s="343" t="s">
        <v>327</v>
      </c>
      <c r="E1903" s="342" t="s">
        <v>3116</v>
      </c>
      <c r="F1903" s="341">
        <v>4</v>
      </c>
      <c r="G1903" s="347" t="s">
        <v>7</v>
      </c>
      <c r="H1903" s="348">
        <v>5.8</v>
      </c>
      <c r="I1903" s="293">
        <f t="shared" si="323"/>
        <v>8.1130499328063603</v>
      </c>
      <c r="J1903" s="355">
        <v>47.055689610276886</v>
      </c>
      <c r="K1903" s="275">
        <f t="shared" ref="K1903" si="328">J1903</f>
        <v>47.055689610276886</v>
      </c>
      <c r="L1903" s="275">
        <f t="shared" ref="L1903" si="329">+J1903-K1903*$B$2</f>
        <v>47.055689610276886</v>
      </c>
      <c r="N1903" s="334"/>
      <c r="O1903" s="332"/>
      <c r="P1903" s="360"/>
      <c r="Q1903" s="360"/>
    </row>
    <row r="1904" spans="2:18" s="8" customFormat="1" ht="16.2" customHeight="1">
      <c r="B1904" s="289">
        <v>914063090</v>
      </c>
      <c r="C1904" s="310" t="s">
        <v>2564</v>
      </c>
      <c r="D1904" s="294" t="s">
        <v>17</v>
      </c>
      <c r="E1904" s="294" t="s">
        <v>10</v>
      </c>
      <c r="F1904" s="295">
        <v>4</v>
      </c>
      <c r="G1904" s="299" t="s">
        <v>7</v>
      </c>
      <c r="H1904" s="293">
        <v>5.8</v>
      </c>
      <c r="I1904" s="293">
        <f t="shared" si="323"/>
        <v>9.291172165973645</v>
      </c>
      <c r="J1904" s="293">
        <v>53.888798562647139</v>
      </c>
      <c r="K1904" s="275">
        <f t="shared" si="324"/>
        <v>53.888798562647139</v>
      </c>
      <c r="L1904" s="275">
        <f t="shared" si="325"/>
        <v>53.888798562647139</v>
      </c>
      <c r="N1904" s="334">
        <v>51.816152464083785</v>
      </c>
      <c r="O1904" s="332">
        <f t="shared" si="320"/>
        <v>53.888798562647139</v>
      </c>
      <c r="P1904" s="360"/>
      <c r="Q1904" s="360"/>
    </row>
    <row r="1905" spans="2:18" s="8" customFormat="1" ht="16.2" customHeight="1">
      <c r="B1905" s="289">
        <v>914064100</v>
      </c>
      <c r="C1905" s="310" t="s">
        <v>2564</v>
      </c>
      <c r="D1905" s="294" t="s">
        <v>80</v>
      </c>
      <c r="E1905" s="294" t="s">
        <v>14</v>
      </c>
      <c r="F1905" s="295">
        <v>4</v>
      </c>
      <c r="G1905" s="299" t="s">
        <v>7</v>
      </c>
      <c r="H1905" s="293">
        <v>5.8</v>
      </c>
      <c r="I1905" s="293">
        <f t="shared" ref="I1905:I1920" si="330">J1905/H1905</f>
        <v>7.1462131135017888</v>
      </c>
      <c r="J1905" s="293">
        <v>41.448036058310372</v>
      </c>
      <c r="K1905" s="275">
        <f t="shared" si="324"/>
        <v>41.448036058310372</v>
      </c>
      <c r="L1905" s="275">
        <f t="shared" si="325"/>
        <v>41.448036058310372</v>
      </c>
      <c r="N1905" s="334">
        <v>39.853880825298432</v>
      </c>
      <c r="O1905" s="332">
        <f t="shared" si="320"/>
        <v>41.448036058310372</v>
      </c>
      <c r="P1905" s="360"/>
      <c r="Q1905" s="360"/>
    </row>
    <row r="1906" spans="2:18" s="8" customFormat="1" ht="16.2" customHeight="1">
      <c r="B1906" s="289">
        <v>914063110</v>
      </c>
      <c r="C1906" s="310" t="s">
        <v>2564</v>
      </c>
      <c r="D1906" s="294" t="s">
        <v>17</v>
      </c>
      <c r="E1906" s="294" t="s">
        <v>13</v>
      </c>
      <c r="F1906" s="295">
        <v>4</v>
      </c>
      <c r="G1906" s="299" t="s">
        <v>7</v>
      </c>
      <c r="H1906" s="293">
        <v>5.8</v>
      </c>
      <c r="I1906" s="293">
        <f t="shared" si="330"/>
        <v>8.6439661065705753</v>
      </c>
      <c r="J1906" s="293">
        <v>50.135003418109335</v>
      </c>
      <c r="K1906" s="275">
        <f t="shared" si="324"/>
        <v>50.135003418109335</v>
      </c>
      <c r="L1906" s="275">
        <f t="shared" si="325"/>
        <v>50.135003418109335</v>
      </c>
      <c r="N1906" s="334">
        <v>48.206734055874357</v>
      </c>
      <c r="O1906" s="332">
        <f t="shared" si="320"/>
        <v>50.135003418109335</v>
      </c>
      <c r="P1906" s="360"/>
      <c r="Q1906" s="360"/>
    </row>
    <row r="1907" spans="2:18" s="8" customFormat="1" ht="16.2" customHeight="1">
      <c r="B1907" s="289">
        <v>914062140</v>
      </c>
      <c r="C1907" s="310" t="s">
        <v>2564</v>
      </c>
      <c r="D1907" s="294" t="s">
        <v>1</v>
      </c>
      <c r="E1907" s="294" t="s">
        <v>0</v>
      </c>
      <c r="F1907" s="295">
        <v>4</v>
      </c>
      <c r="G1907" s="299" t="s">
        <v>7</v>
      </c>
      <c r="H1907" s="293">
        <v>5.8</v>
      </c>
      <c r="I1907" s="293">
        <f t="shared" si="330"/>
        <v>9.6321021712407315</v>
      </c>
      <c r="J1907" s="293">
        <v>55.866192593196239</v>
      </c>
      <c r="K1907" s="275">
        <f t="shared" si="324"/>
        <v>55.866192593196239</v>
      </c>
      <c r="L1907" s="275">
        <f t="shared" si="325"/>
        <v>55.866192593196239</v>
      </c>
      <c r="N1907" s="334">
        <v>53.717492878073301</v>
      </c>
      <c r="O1907" s="332">
        <f t="shared" si="320"/>
        <v>55.866192593196239</v>
      </c>
      <c r="P1907" s="360"/>
      <c r="Q1907" s="360"/>
    </row>
    <row r="1908" spans="2:18" s="8" customFormat="1" ht="16.2" customHeight="1">
      <c r="B1908" s="289">
        <v>914064270</v>
      </c>
      <c r="C1908" s="310" t="s">
        <v>2564</v>
      </c>
      <c r="D1908" s="294" t="s">
        <v>80</v>
      </c>
      <c r="E1908" s="294" t="s">
        <v>83</v>
      </c>
      <c r="F1908" s="295">
        <v>4</v>
      </c>
      <c r="G1908" s="299" t="s">
        <v>7</v>
      </c>
      <c r="H1908" s="293">
        <v>5.8</v>
      </c>
      <c r="I1908" s="293">
        <f t="shared" si="330"/>
        <v>9.4116947096241184</v>
      </c>
      <c r="J1908" s="293">
        <v>54.587829315819889</v>
      </c>
      <c r="K1908" s="275">
        <f t="shared" si="324"/>
        <v>54.587829315819889</v>
      </c>
      <c r="L1908" s="275">
        <f t="shared" si="325"/>
        <v>54.587829315819889</v>
      </c>
      <c r="N1908" s="334">
        <v>52.488297419057581</v>
      </c>
      <c r="O1908" s="332">
        <f t="shared" si="320"/>
        <v>54.587829315819889</v>
      </c>
      <c r="P1908" s="360"/>
      <c r="Q1908" s="360"/>
    </row>
    <row r="1909" spans="2:18" s="8" customFormat="1" ht="16.2" customHeight="1">
      <c r="B1909" s="289">
        <v>914061370</v>
      </c>
      <c r="C1909" s="310" t="s">
        <v>2763</v>
      </c>
      <c r="D1909" s="294" t="s">
        <v>81</v>
      </c>
      <c r="E1909" s="294" t="s">
        <v>361</v>
      </c>
      <c r="F1909" s="295">
        <v>4</v>
      </c>
      <c r="G1909" s="299" t="s">
        <v>7</v>
      </c>
      <c r="H1909" s="293">
        <v>5.8</v>
      </c>
      <c r="I1909" s="293">
        <f t="shared" si="330"/>
        <v>10.455122351109729</v>
      </c>
      <c r="J1909" s="293">
        <v>60.639709636436429</v>
      </c>
      <c r="K1909" s="275">
        <f t="shared" si="324"/>
        <v>60.639709636436429</v>
      </c>
      <c r="L1909" s="275">
        <f t="shared" si="325"/>
        <v>60.639709636436429</v>
      </c>
      <c r="N1909" s="334">
        <v>58.307413111958105</v>
      </c>
      <c r="O1909" s="332">
        <f t="shared" si="320"/>
        <v>60.639709636436429</v>
      </c>
      <c r="P1909" s="360"/>
      <c r="Q1909" s="360"/>
    </row>
    <row r="1910" spans="2:18" s="8" customFormat="1" ht="16.2" customHeight="1">
      <c r="B1910" s="289">
        <v>914064360</v>
      </c>
      <c r="C1910" s="310" t="s">
        <v>2564</v>
      </c>
      <c r="D1910" s="294" t="s">
        <v>91</v>
      </c>
      <c r="E1910" s="294" t="s">
        <v>2574</v>
      </c>
      <c r="F1910" s="295">
        <v>4</v>
      </c>
      <c r="G1910" s="299" t="s">
        <v>7</v>
      </c>
      <c r="H1910" s="293">
        <v>5.8</v>
      </c>
      <c r="I1910" s="293">
        <f t="shared" si="330"/>
        <v>10.2878936019631</v>
      </c>
      <c r="J1910" s="293">
        <v>59.669782891385978</v>
      </c>
      <c r="K1910" s="275">
        <f t="shared" si="324"/>
        <v>59.669782891385978</v>
      </c>
      <c r="L1910" s="275">
        <f t="shared" si="325"/>
        <v>59.669782891385978</v>
      </c>
      <c r="N1910" s="334">
        <v>57.374791241717283</v>
      </c>
      <c r="O1910" s="332">
        <f t="shared" si="320"/>
        <v>59.669782891385978</v>
      </c>
      <c r="P1910" s="360"/>
      <c r="Q1910" s="360"/>
    </row>
    <row r="1911" spans="2:18" s="8" customFormat="1" ht="16.2" customHeight="1">
      <c r="B1911" s="289">
        <v>914064390</v>
      </c>
      <c r="C1911" s="310" t="s">
        <v>2564</v>
      </c>
      <c r="D1911" s="294" t="s">
        <v>91</v>
      </c>
      <c r="E1911" s="294" t="s">
        <v>2503</v>
      </c>
      <c r="F1911" s="295">
        <v>4</v>
      </c>
      <c r="G1911" s="299" t="s">
        <v>7</v>
      </c>
      <c r="H1911" s="293">
        <v>5.8</v>
      </c>
      <c r="I1911" s="293">
        <f t="shared" si="330"/>
        <v>9.4116947096241184</v>
      </c>
      <c r="J1911" s="293">
        <v>54.587829315819889</v>
      </c>
      <c r="K1911" s="275">
        <f t="shared" si="324"/>
        <v>54.587829315819889</v>
      </c>
      <c r="L1911" s="275">
        <f t="shared" si="325"/>
        <v>54.587829315819889</v>
      </c>
      <c r="N1911" s="334">
        <v>52.488297419057581</v>
      </c>
      <c r="O1911" s="332">
        <f t="shared" si="320"/>
        <v>54.587829315819889</v>
      </c>
      <c r="P1911" s="360"/>
      <c r="Q1911" s="360"/>
    </row>
    <row r="1912" spans="2:18" s="8" customFormat="1" ht="16.2" customHeight="1">
      <c r="B1912" s="289">
        <v>914062240</v>
      </c>
      <c r="C1912" s="310" t="s">
        <v>2564</v>
      </c>
      <c r="D1912" s="294" t="s">
        <v>1</v>
      </c>
      <c r="E1912" s="294" t="s">
        <v>2506</v>
      </c>
      <c r="F1912" s="295">
        <v>4</v>
      </c>
      <c r="G1912" s="299" t="s">
        <v>7</v>
      </c>
      <c r="H1912" s="293">
        <v>5.8</v>
      </c>
      <c r="I1912" s="293">
        <f t="shared" si="330"/>
        <v>10.345982492137356</v>
      </c>
      <c r="J1912" s="293">
        <v>60.006698454396663</v>
      </c>
      <c r="K1912" s="275">
        <f t="shared" si="324"/>
        <v>60.006698454396663</v>
      </c>
      <c r="L1912" s="275">
        <f t="shared" si="325"/>
        <v>60.006698454396663</v>
      </c>
      <c r="N1912" s="334">
        <v>57.698748513842943</v>
      </c>
      <c r="O1912" s="332">
        <f t="shared" si="320"/>
        <v>60.006698454396663</v>
      </c>
      <c r="P1912" s="360"/>
      <c r="Q1912" s="360"/>
    </row>
    <row r="1913" spans="2:18" s="8" customFormat="1" ht="16.2" customHeight="1">
      <c r="B1913" s="289">
        <v>914064180</v>
      </c>
      <c r="C1913" s="310" t="s">
        <v>2564</v>
      </c>
      <c r="D1913" s="294" t="s">
        <v>80</v>
      </c>
      <c r="E1913" s="294" t="s">
        <v>287</v>
      </c>
      <c r="F1913" s="295">
        <v>4</v>
      </c>
      <c r="G1913" s="299" t="s">
        <v>7</v>
      </c>
      <c r="H1913" s="293">
        <v>5.8</v>
      </c>
      <c r="I1913" s="293">
        <f t="shared" si="330"/>
        <v>8.3645816185735793</v>
      </c>
      <c r="J1913" s="293">
        <v>48.514573387726756</v>
      </c>
      <c r="K1913" s="275">
        <f t="shared" si="324"/>
        <v>48.514573387726756</v>
      </c>
      <c r="L1913" s="275">
        <f t="shared" si="325"/>
        <v>48.514573387726756</v>
      </c>
      <c r="N1913" s="334">
        <v>52.347644863664911</v>
      </c>
      <c r="O1913" s="332">
        <f t="shared" si="320"/>
        <v>54.441550658211511</v>
      </c>
      <c r="P1913" s="360"/>
      <c r="Q1913" s="360"/>
      <c r="R1913" s="353"/>
    </row>
    <row r="1914" spans="2:18" s="8" customFormat="1" ht="16.2" customHeight="1">
      <c r="B1914" s="289">
        <v>914065410</v>
      </c>
      <c r="C1914" s="310" t="s">
        <v>2564</v>
      </c>
      <c r="D1914" s="294" t="s">
        <v>327</v>
      </c>
      <c r="E1914" s="294" t="s">
        <v>2565</v>
      </c>
      <c r="F1914" s="295">
        <v>4</v>
      </c>
      <c r="G1914" s="299" t="s">
        <v>7</v>
      </c>
      <c r="H1914" s="293">
        <v>5.8</v>
      </c>
      <c r="I1914" s="293">
        <f t="shared" si="330"/>
        <v>10.107481769646798</v>
      </c>
      <c r="J1914" s="293">
        <v>58.623394263951425</v>
      </c>
      <c r="K1914" s="275">
        <f t="shared" si="324"/>
        <v>58.623394263951425</v>
      </c>
      <c r="L1914" s="275">
        <f t="shared" si="325"/>
        <v>58.623394263951425</v>
      </c>
      <c r="N1914" s="334">
        <v>56.368648330722522</v>
      </c>
      <c r="O1914" s="332">
        <f t="shared" si="320"/>
        <v>58.623394263951425</v>
      </c>
      <c r="P1914" s="360"/>
      <c r="Q1914" s="360"/>
    </row>
    <row r="1915" spans="2:18" s="8" customFormat="1" ht="16.2" customHeight="1">
      <c r="B1915" s="289">
        <v>914061520</v>
      </c>
      <c r="C1915" s="310" t="s">
        <v>2564</v>
      </c>
      <c r="D1915" s="294" t="s">
        <v>81</v>
      </c>
      <c r="E1915" s="294" t="s">
        <v>2767</v>
      </c>
      <c r="F1915" s="295">
        <v>4</v>
      </c>
      <c r="G1915" s="299" t="s">
        <v>7</v>
      </c>
      <c r="H1915" s="293">
        <v>5.8</v>
      </c>
      <c r="I1915" s="293">
        <f t="shared" si="330"/>
        <v>8.3777626194863046</v>
      </c>
      <c r="J1915" s="293">
        <v>48.591023193020568</v>
      </c>
      <c r="K1915" s="275">
        <f t="shared" si="324"/>
        <v>48.591023193020568</v>
      </c>
      <c r="L1915" s="275">
        <f t="shared" si="325"/>
        <v>48.591023193020568</v>
      </c>
      <c r="N1915" s="334">
        <v>46.722137685596699</v>
      </c>
      <c r="O1915" s="332">
        <f t="shared" si="320"/>
        <v>48.591023193020568</v>
      </c>
      <c r="P1915" s="360"/>
      <c r="Q1915" s="360"/>
    </row>
    <row r="1916" spans="2:18" s="8" customFormat="1" ht="16.2" customHeight="1">
      <c r="B1916" s="289">
        <v>113411000</v>
      </c>
      <c r="C1916" s="310" t="s">
        <v>275</v>
      </c>
      <c r="D1916" s="294" t="s">
        <v>55</v>
      </c>
      <c r="E1916" s="294" t="s">
        <v>242</v>
      </c>
      <c r="F1916" s="295">
        <v>10</v>
      </c>
      <c r="G1916" s="299" t="s">
        <v>269</v>
      </c>
      <c r="H1916" s="293">
        <v>5.8</v>
      </c>
      <c r="I1916" s="293">
        <f t="shared" si="330"/>
        <v>0.16647659866597297</v>
      </c>
      <c r="J1916" s="293">
        <v>0.96556427226264319</v>
      </c>
      <c r="K1916" s="275">
        <f t="shared" si="324"/>
        <v>0.96556427226264319</v>
      </c>
      <c r="L1916" s="275">
        <f t="shared" si="325"/>
        <v>0.96556427226264319</v>
      </c>
      <c r="N1916" s="334">
        <v>0.92842718486792608</v>
      </c>
      <c r="O1916" s="332">
        <f t="shared" si="320"/>
        <v>0.96556427226264319</v>
      </c>
      <c r="P1916" s="360"/>
      <c r="Q1916" s="360"/>
    </row>
    <row r="1917" spans="2:18" s="8" customFormat="1" ht="16.2" customHeight="1">
      <c r="B1917" s="289">
        <v>113412000</v>
      </c>
      <c r="C1917" s="310" t="s">
        <v>275</v>
      </c>
      <c r="D1917" s="294" t="s">
        <v>66</v>
      </c>
      <c r="E1917" s="294" t="s">
        <v>242</v>
      </c>
      <c r="F1917" s="295">
        <v>10</v>
      </c>
      <c r="G1917" s="299" t="s">
        <v>269</v>
      </c>
      <c r="H1917" s="293">
        <v>5.8</v>
      </c>
      <c r="I1917" s="293">
        <f t="shared" si="330"/>
        <v>0.16647659866597297</v>
      </c>
      <c r="J1917" s="293">
        <v>0.96556427226264319</v>
      </c>
      <c r="K1917" s="275">
        <f t="shared" si="324"/>
        <v>0.96556427226264319</v>
      </c>
      <c r="L1917" s="275">
        <f t="shared" si="325"/>
        <v>0.96556427226264319</v>
      </c>
      <c r="N1917" s="334">
        <v>0.92842718486792608</v>
      </c>
      <c r="O1917" s="332">
        <f t="shared" si="320"/>
        <v>0.96556427226264319</v>
      </c>
      <c r="P1917" s="360"/>
      <c r="Q1917" s="360"/>
    </row>
    <row r="1918" spans="2:18" s="8" customFormat="1" ht="16.2" customHeight="1">
      <c r="B1918" s="289">
        <v>113413000</v>
      </c>
      <c r="C1918" s="310" t="s">
        <v>275</v>
      </c>
      <c r="D1918" s="294" t="s">
        <v>67</v>
      </c>
      <c r="E1918" s="294" t="s">
        <v>242</v>
      </c>
      <c r="F1918" s="295">
        <v>10</v>
      </c>
      <c r="G1918" s="299" t="s">
        <v>269</v>
      </c>
      <c r="H1918" s="293">
        <v>5.8</v>
      </c>
      <c r="I1918" s="293">
        <f t="shared" si="330"/>
        <v>0.16647659866597297</v>
      </c>
      <c r="J1918" s="293">
        <v>0.96556427226264319</v>
      </c>
      <c r="K1918" s="275">
        <f t="shared" si="324"/>
        <v>0.96556427226264319</v>
      </c>
      <c r="L1918" s="275">
        <f t="shared" si="325"/>
        <v>0.96556427226264319</v>
      </c>
      <c r="N1918" s="334">
        <v>0.92842718486792608</v>
      </c>
      <c r="O1918" s="332">
        <f t="shared" si="320"/>
        <v>0.96556427226264319</v>
      </c>
      <c r="P1918" s="360"/>
      <c r="Q1918" s="360"/>
    </row>
    <row r="1919" spans="2:18" s="8" customFormat="1" ht="16.2" customHeight="1">
      <c r="B1919" s="289">
        <v>113414000</v>
      </c>
      <c r="C1919" s="310" t="s">
        <v>275</v>
      </c>
      <c r="D1919" s="294" t="s">
        <v>64</v>
      </c>
      <c r="E1919" s="294" t="s">
        <v>242</v>
      </c>
      <c r="F1919" s="295">
        <v>10</v>
      </c>
      <c r="G1919" s="299" t="s">
        <v>269</v>
      </c>
      <c r="H1919" s="293">
        <v>5.8</v>
      </c>
      <c r="I1919" s="293">
        <f t="shared" si="330"/>
        <v>0.16647659866597297</v>
      </c>
      <c r="J1919" s="293">
        <v>0.96556427226264319</v>
      </c>
      <c r="K1919" s="275">
        <f t="shared" si="324"/>
        <v>0.96556427226264319</v>
      </c>
      <c r="L1919" s="275">
        <f t="shared" si="325"/>
        <v>0.96556427226264319</v>
      </c>
      <c r="N1919" s="334">
        <v>0.92842718486792608</v>
      </c>
      <c r="O1919" s="332">
        <f t="shared" si="320"/>
        <v>0.96556427226264319</v>
      </c>
      <c r="P1919" s="360"/>
      <c r="Q1919" s="360"/>
    </row>
    <row r="1920" spans="2:18" s="8" customFormat="1" ht="16.2" customHeight="1">
      <c r="B1920" s="289">
        <v>113415000</v>
      </c>
      <c r="C1920" s="310" t="s">
        <v>275</v>
      </c>
      <c r="D1920" s="294" t="s">
        <v>327</v>
      </c>
      <c r="E1920" s="294" t="s">
        <v>242</v>
      </c>
      <c r="F1920" s="295">
        <v>10</v>
      </c>
      <c r="G1920" s="299" t="s">
        <v>269</v>
      </c>
      <c r="H1920" s="293">
        <v>5.8</v>
      </c>
      <c r="I1920" s="293">
        <f t="shared" si="330"/>
        <v>0.16647659866597297</v>
      </c>
      <c r="J1920" s="293">
        <v>0.96556427226264319</v>
      </c>
      <c r="K1920" s="275">
        <f t="shared" si="324"/>
        <v>0.96556427226264319</v>
      </c>
      <c r="L1920" s="275">
        <f t="shared" si="325"/>
        <v>0.96556427226264319</v>
      </c>
      <c r="M1920"/>
      <c r="N1920" s="336">
        <v>0.92842718486792608</v>
      </c>
      <c r="O1920" s="332">
        <f t="shared" si="320"/>
        <v>0.96556427226264319</v>
      </c>
      <c r="P1920" s="360"/>
      <c r="Q1920" s="360"/>
      <c r="R1920"/>
    </row>
    <row r="1921" spans="2:37" s="235" customFormat="1" ht="16.2" customHeight="1">
      <c r="B1921" s="289">
        <v>913320430</v>
      </c>
      <c r="C1921" s="307" t="s">
        <v>103</v>
      </c>
      <c r="D1921" s="294" t="s">
        <v>92</v>
      </c>
      <c r="E1921" s="294" t="s">
        <v>2569</v>
      </c>
      <c r="F1921" s="295">
        <v>1</v>
      </c>
      <c r="G1921" s="296" t="s">
        <v>3049</v>
      </c>
      <c r="H1921" s="293">
        <v>5.8</v>
      </c>
      <c r="I1921" s="293">
        <f t="shared" ref="I1921:I1952" si="331">(J1921/10)/5.8</f>
        <v>0.83919157998198035</v>
      </c>
      <c r="J1921" s="293">
        <v>48.673111638954857</v>
      </c>
      <c r="K1921" s="275">
        <f t="shared" si="324"/>
        <v>48.673111638954857</v>
      </c>
      <c r="L1921" s="275">
        <f t="shared" si="325"/>
        <v>48.673111638954857</v>
      </c>
      <c r="M1921" s="286"/>
      <c r="N1921" s="337">
        <v>46.801068883610441</v>
      </c>
      <c r="O1921" s="332">
        <f t="shared" ref="O1921:O1984" si="332">N1921*1.04</f>
        <v>48.673111638954857</v>
      </c>
      <c r="P1921" s="360"/>
      <c r="Q1921" s="360"/>
      <c r="R1921" s="287"/>
      <c r="S1921" s="8"/>
      <c r="T1921" s="8"/>
      <c r="U1921" s="8"/>
      <c r="V1921" s="8"/>
      <c r="W1921" s="8"/>
      <c r="X1921" s="8"/>
      <c r="Y1921" s="8"/>
      <c r="Z1921" s="8"/>
      <c r="AA1921" s="8"/>
      <c r="AB1921" s="8"/>
      <c r="AC1921" s="8"/>
      <c r="AD1921" s="8"/>
      <c r="AE1921" s="8"/>
      <c r="AF1921" s="8"/>
      <c r="AG1921" s="8"/>
      <c r="AH1921" s="8"/>
      <c r="AI1921" s="8"/>
      <c r="AJ1921" s="8"/>
      <c r="AK1921" s="8"/>
    </row>
    <row r="1922" spans="2:37" s="235" customFormat="1" ht="16.2" customHeight="1">
      <c r="B1922" s="289">
        <v>913320440</v>
      </c>
      <c r="C1922" s="307" t="s">
        <v>103</v>
      </c>
      <c r="D1922" s="294" t="s">
        <v>92</v>
      </c>
      <c r="E1922" s="294" t="s">
        <v>2570</v>
      </c>
      <c r="F1922" s="295">
        <v>1</v>
      </c>
      <c r="G1922" s="296" t="s">
        <v>3049</v>
      </c>
      <c r="H1922" s="293">
        <v>5.8</v>
      </c>
      <c r="I1922" s="293">
        <f t="shared" si="331"/>
        <v>0.83919157998198035</v>
      </c>
      <c r="J1922" s="293">
        <v>48.673111638954857</v>
      </c>
      <c r="K1922" s="275">
        <f t="shared" si="324"/>
        <v>48.673111638954857</v>
      </c>
      <c r="L1922" s="275">
        <f t="shared" si="325"/>
        <v>48.673111638954857</v>
      </c>
      <c r="M1922" s="286"/>
      <c r="N1922" s="337">
        <v>46.801068883610441</v>
      </c>
      <c r="O1922" s="332">
        <f t="shared" si="332"/>
        <v>48.673111638954857</v>
      </c>
      <c r="P1922" s="360"/>
      <c r="Q1922" s="360"/>
      <c r="R1922" s="287"/>
      <c r="S1922" s="8"/>
      <c r="T1922" s="8"/>
      <c r="U1922" s="8"/>
      <c r="V1922" s="8"/>
      <c r="W1922" s="8"/>
      <c r="X1922" s="8"/>
      <c r="Y1922" s="8"/>
      <c r="Z1922" s="8"/>
      <c r="AA1922" s="8"/>
      <c r="AB1922" s="8"/>
      <c r="AC1922" s="8"/>
      <c r="AD1922" s="8"/>
      <c r="AE1922" s="8"/>
      <c r="AF1922" s="8"/>
      <c r="AG1922" s="8"/>
      <c r="AH1922" s="8"/>
      <c r="AI1922" s="8"/>
      <c r="AJ1922" s="8"/>
      <c r="AK1922" s="8"/>
    </row>
    <row r="1923" spans="2:37" s="235" customFormat="1" ht="16.2" customHeight="1">
      <c r="B1923" s="289">
        <v>913320450</v>
      </c>
      <c r="C1923" s="307" t="s">
        <v>103</v>
      </c>
      <c r="D1923" s="294" t="s">
        <v>92</v>
      </c>
      <c r="E1923" s="294" t="s">
        <v>2571</v>
      </c>
      <c r="F1923" s="295">
        <v>1</v>
      </c>
      <c r="G1923" s="296" t="s">
        <v>3049</v>
      </c>
      <c r="H1923" s="293">
        <v>5.8</v>
      </c>
      <c r="I1923" s="293">
        <f t="shared" si="331"/>
        <v>0.83919157998198035</v>
      </c>
      <c r="J1923" s="293">
        <v>48.673111638954857</v>
      </c>
      <c r="K1923" s="275">
        <f t="shared" si="324"/>
        <v>48.673111638954857</v>
      </c>
      <c r="L1923" s="275">
        <f t="shared" si="325"/>
        <v>48.673111638954857</v>
      </c>
      <c r="M1923" s="286"/>
      <c r="N1923" s="337">
        <v>46.801068883610441</v>
      </c>
      <c r="O1923" s="332">
        <f t="shared" si="332"/>
        <v>48.673111638954857</v>
      </c>
      <c r="P1923" s="360"/>
      <c r="Q1923" s="360"/>
      <c r="R1923" s="287"/>
      <c r="S1923" s="8"/>
      <c r="T1923" s="8"/>
      <c r="U1923" s="8"/>
      <c r="V1923" s="8"/>
      <c r="W1923" s="8"/>
      <c r="X1923" s="8"/>
      <c r="Y1923" s="8"/>
      <c r="Z1923" s="8"/>
      <c r="AA1923" s="8"/>
      <c r="AB1923" s="8"/>
      <c r="AC1923" s="8"/>
      <c r="AD1923" s="8"/>
      <c r="AE1923" s="8"/>
      <c r="AF1923" s="8"/>
      <c r="AG1923" s="8"/>
      <c r="AH1923" s="8"/>
      <c r="AI1923" s="8"/>
      <c r="AJ1923" s="8"/>
      <c r="AK1923" s="8"/>
    </row>
    <row r="1924" spans="2:37" s="235" customFormat="1" ht="16.2" customHeight="1">
      <c r="B1924" s="289">
        <v>913320460</v>
      </c>
      <c r="C1924" s="307" t="s">
        <v>103</v>
      </c>
      <c r="D1924" s="294" t="s">
        <v>92</v>
      </c>
      <c r="E1924" s="294" t="s">
        <v>2572</v>
      </c>
      <c r="F1924" s="295">
        <v>1</v>
      </c>
      <c r="G1924" s="296" t="s">
        <v>3049</v>
      </c>
      <c r="H1924" s="293">
        <v>5.8</v>
      </c>
      <c r="I1924" s="293">
        <f t="shared" si="331"/>
        <v>0.83919157998198035</v>
      </c>
      <c r="J1924" s="293">
        <v>48.673111638954857</v>
      </c>
      <c r="K1924" s="275">
        <f t="shared" si="324"/>
        <v>48.673111638954857</v>
      </c>
      <c r="L1924" s="275">
        <f t="shared" si="325"/>
        <v>48.673111638954857</v>
      </c>
      <c r="M1924" s="286"/>
      <c r="N1924" s="337">
        <v>46.801068883610441</v>
      </c>
      <c r="O1924" s="332">
        <f t="shared" si="332"/>
        <v>48.673111638954857</v>
      </c>
      <c r="P1924" s="360"/>
      <c r="Q1924" s="360"/>
      <c r="R1924" s="287"/>
      <c r="S1924" s="8"/>
      <c r="T1924" s="8"/>
      <c r="U1924" s="8"/>
      <c r="V1924" s="8"/>
      <c r="W1924" s="8"/>
      <c r="X1924" s="8"/>
      <c r="Y1924" s="8"/>
      <c r="Z1924" s="8"/>
      <c r="AA1924" s="8"/>
      <c r="AB1924" s="8"/>
      <c r="AC1924" s="8"/>
      <c r="AD1924" s="8"/>
      <c r="AE1924" s="8"/>
      <c r="AF1924" s="8"/>
      <c r="AG1924" s="8"/>
      <c r="AH1924" s="8"/>
      <c r="AI1924" s="8"/>
      <c r="AJ1924" s="8"/>
      <c r="AK1924" s="8"/>
    </row>
    <row r="1925" spans="2:37" s="235" customFormat="1" ht="16.2" customHeight="1">
      <c r="B1925" s="289">
        <v>913320470</v>
      </c>
      <c r="C1925" s="307" t="s">
        <v>103</v>
      </c>
      <c r="D1925" s="294" t="s">
        <v>92</v>
      </c>
      <c r="E1925" s="294" t="s">
        <v>2579</v>
      </c>
      <c r="F1925" s="295">
        <v>1</v>
      </c>
      <c r="G1925" s="296" t="s">
        <v>3049</v>
      </c>
      <c r="H1925" s="293">
        <v>5.8</v>
      </c>
      <c r="I1925" s="293">
        <f t="shared" si="331"/>
        <v>0.83919157998198035</v>
      </c>
      <c r="J1925" s="293">
        <v>48.673111638954857</v>
      </c>
      <c r="K1925" s="275">
        <f t="shared" si="324"/>
        <v>48.673111638954857</v>
      </c>
      <c r="L1925" s="275">
        <f t="shared" si="325"/>
        <v>48.673111638954857</v>
      </c>
      <c r="M1925" s="286"/>
      <c r="N1925" s="337">
        <v>46.801068883610441</v>
      </c>
      <c r="O1925" s="332">
        <f t="shared" si="332"/>
        <v>48.673111638954857</v>
      </c>
      <c r="P1925" s="360"/>
      <c r="Q1925" s="360"/>
      <c r="R1925" s="287"/>
      <c r="S1925" s="8"/>
      <c r="T1925" s="8"/>
      <c r="U1925" s="8"/>
      <c r="V1925" s="8"/>
      <c r="W1925" s="8"/>
      <c r="X1925" s="8"/>
      <c r="Y1925" s="8"/>
      <c r="Z1925" s="8"/>
      <c r="AA1925" s="8"/>
      <c r="AB1925" s="8"/>
      <c r="AC1925" s="8"/>
      <c r="AD1925" s="8"/>
      <c r="AE1925" s="8"/>
      <c r="AF1925" s="8"/>
      <c r="AG1925" s="8"/>
      <c r="AH1925" s="8"/>
      <c r="AI1925" s="8"/>
      <c r="AJ1925" s="8"/>
      <c r="AK1925" s="8"/>
    </row>
    <row r="1926" spans="2:37" s="235" customFormat="1" ht="16.2" customHeight="1">
      <c r="B1926" s="289">
        <v>913320490</v>
      </c>
      <c r="C1926" s="307" t="s">
        <v>103</v>
      </c>
      <c r="D1926" s="294" t="s">
        <v>92</v>
      </c>
      <c r="E1926" s="294" t="s">
        <v>2576</v>
      </c>
      <c r="F1926" s="295">
        <v>1</v>
      </c>
      <c r="G1926" s="296" t="s">
        <v>3049</v>
      </c>
      <c r="H1926" s="293">
        <v>5.8</v>
      </c>
      <c r="I1926" s="293">
        <f t="shared" si="331"/>
        <v>0.89088470800229347</v>
      </c>
      <c r="J1926" s="293">
        <v>51.671313064133024</v>
      </c>
      <c r="K1926" s="275">
        <f t="shared" si="324"/>
        <v>51.671313064133024</v>
      </c>
      <c r="L1926" s="275">
        <f t="shared" si="325"/>
        <v>51.671313064133024</v>
      </c>
      <c r="M1926" s="286"/>
      <c r="N1926" s="337">
        <v>49.683954869358672</v>
      </c>
      <c r="O1926" s="332">
        <f t="shared" si="332"/>
        <v>51.671313064133024</v>
      </c>
      <c r="P1926" s="360"/>
      <c r="Q1926" s="360"/>
      <c r="R1926" s="287"/>
      <c r="S1926" s="8"/>
      <c r="T1926" s="8"/>
      <c r="U1926" s="8"/>
      <c r="V1926" s="8"/>
      <c r="W1926" s="8"/>
      <c r="X1926" s="8"/>
      <c r="Y1926" s="8"/>
      <c r="Z1926" s="8"/>
      <c r="AA1926" s="8"/>
      <c r="AB1926" s="8"/>
      <c r="AC1926" s="8"/>
      <c r="AD1926" s="8"/>
      <c r="AE1926" s="8"/>
      <c r="AF1926" s="8"/>
      <c r="AG1926" s="8"/>
      <c r="AH1926" s="8"/>
      <c r="AI1926" s="8"/>
      <c r="AJ1926" s="8"/>
      <c r="AK1926" s="8"/>
    </row>
    <row r="1927" spans="2:37" s="235" customFormat="1" ht="16.2" customHeight="1">
      <c r="B1927" s="289">
        <v>913320500</v>
      </c>
      <c r="C1927" s="307" t="s">
        <v>103</v>
      </c>
      <c r="D1927" s="294" t="s">
        <v>92</v>
      </c>
      <c r="E1927" s="294" t="s">
        <v>2577</v>
      </c>
      <c r="F1927" s="295">
        <v>1</v>
      </c>
      <c r="G1927" s="296" t="s">
        <v>3049</v>
      </c>
      <c r="H1927" s="293">
        <v>5.8</v>
      </c>
      <c r="I1927" s="293">
        <f t="shared" si="331"/>
        <v>0.89088470800229347</v>
      </c>
      <c r="J1927" s="293">
        <v>51.671313064133024</v>
      </c>
      <c r="K1927" s="275">
        <f t="shared" si="324"/>
        <v>51.671313064133024</v>
      </c>
      <c r="L1927" s="275">
        <f t="shared" si="325"/>
        <v>51.671313064133024</v>
      </c>
      <c r="M1927" s="286"/>
      <c r="N1927" s="337">
        <v>49.683954869358672</v>
      </c>
      <c r="O1927" s="332">
        <f t="shared" si="332"/>
        <v>51.671313064133024</v>
      </c>
      <c r="P1927" s="360"/>
      <c r="Q1927" s="360"/>
      <c r="R1927" s="287"/>
      <c r="S1927" s="8"/>
      <c r="T1927" s="8"/>
      <c r="U1927" s="8"/>
      <c r="V1927" s="8"/>
      <c r="W1927" s="8"/>
      <c r="X1927" s="8"/>
      <c r="Y1927" s="8"/>
      <c r="Z1927" s="8"/>
      <c r="AA1927" s="8"/>
      <c r="AB1927" s="8"/>
      <c r="AC1927" s="8"/>
      <c r="AD1927" s="8"/>
      <c r="AE1927" s="8"/>
      <c r="AF1927" s="8"/>
      <c r="AG1927" s="8"/>
      <c r="AH1927" s="8"/>
      <c r="AI1927" s="8"/>
      <c r="AJ1927" s="8"/>
      <c r="AK1927" s="8"/>
    </row>
    <row r="1928" spans="2:37" s="235" customFormat="1" ht="16.2" customHeight="1">
      <c r="B1928" s="289">
        <v>913040430</v>
      </c>
      <c r="C1928" s="307" t="s">
        <v>2535</v>
      </c>
      <c r="D1928" s="294" t="s">
        <v>92</v>
      </c>
      <c r="E1928" s="294" t="s">
        <v>2569</v>
      </c>
      <c r="F1928" s="295">
        <v>1</v>
      </c>
      <c r="G1928" s="296" t="s">
        <v>3038</v>
      </c>
      <c r="H1928" s="293">
        <v>5.8</v>
      </c>
      <c r="I1928" s="293">
        <f t="shared" si="331"/>
        <v>1.4278644606437878</v>
      </c>
      <c r="J1928" s="293">
        <v>82.816138717339683</v>
      </c>
      <c r="K1928" s="275">
        <f t="shared" si="324"/>
        <v>82.816138717339683</v>
      </c>
      <c r="L1928" s="275">
        <f t="shared" si="325"/>
        <v>82.816138717339683</v>
      </c>
      <c r="M1928" s="286"/>
      <c r="N1928" s="337">
        <v>79.630902612826617</v>
      </c>
      <c r="O1928" s="332">
        <f t="shared" si="332"/>
        <v>82.816138717339683</v>
      </c>
      <c r="P1928" s="360"/>
      <c r="Q1928" s="360"/>
      <c r="R1928" s="287"/>
      <c r="S1928" s="8"/>
      <c r="T1928" s="8"/>
      <c r="U1928" s="8"/>
      <c r="V1928" s="8"/>
      <c r="W1928" s="8"/>
      <c r="X1928" s="8"/>
      <c r="Y1928" s="8"/>
      <c r="Z1928" s="8"/>
      <c r="AA1928" s="8"/>
      <c r="AB1928" s="8"/>
      <c r="AC1928" s="8"/>
      <c r="AD1928" s="8"/>
      <c r="AE1928" s="8"/>
      <c r="AF1928" s="8"/>
      <c r="AG1928" s="8"/>
      <c r="AH1928" s="8"/>
      <c r="AI1928" s="8"/>
      <c r="AJ1928" s="8"/>
      <c r="AK1928" s="8"/>
    </row>
    <row r="1929" spans="2:37" s="235" customFormat="1" ht="16.2" customHeight="1">
      <c r="B1929" s="289">
        <v>913040440</v>
      </c>
      <c r="C1929" s="307" t="s">
        <v>2535</v>
      </c>
      <c r="D1929" s="294" t="s">
        <v>92</v>
      </c>
      <c r="E1929" s="294" t="s">
        <v>2570</v>
      </c>
      <c r="F1929" s="295">
        <v>1</v>
      </c>
      <c r="G1929" s="296" t="s">
        <v>3038</v>
      </c>
      <c r="H1929" s="293">
        <v>5.8</v>
      </c>
      <c r="I1929" s="293">
        <f t="shared" si="331"/>
        <v>1.4278644606437878</v>
      </c>
      <c r="J1929" s="293">
        <v>82.816138717339683</v>
      </c>
      <c r="K1929" s="275">
        <f t="shared" si="324"/>
        <v>82.816138717339683</v>
      </c>
      <c r="L1929" s="275">
        <f t="shared" si="325"/>
        <v>82.816138717339683</v>
      </c>
      <c r="M1929" s="286"/>
      <c r="N1929" s="337">
        <v>79.630902612826617</v>
      </c>
      <c r="O1929" s="332">
        <f t="shared" si="332"/>
        <v>82.816138717339683</v>
      </c>
      <c r="P1929" s="360"/>
      <c r="Q1929" s="360"/>
      <c r="R1929" s="287"/>
      <c r="S1929" s="8"/>
      <c r="T1929" s="8"/>
      <c r="U1929" s="8"/>
      <c r="V1929" s="8"/>
      <c r="W1929" s="8"/>
      <c r="X1929" s="8"/>
      <c r="Y1929" s="8"/>
      <c r="Z1929" s="8"/>
      <c r="AA1929" s="8"/>
      <c r="AB1929" s="8"/>
      <c r="AC1929" s="8"/>
      <c r="AD1929" s="8"/>
      <c r="AE1929" s="8"/>
      <c r="AF1929" s="8"/>
      <c r="AG1929" s="8"/>
      <c r="AH1929" s="8"/>
      <c r="AI1929" s="8"/>
      <c r="AJ1929" s="8"/>
      <c r="AK1929" s="8"/>
    </row>
    <row r="1930" spans="2:37" s="235" customFormat="1" ht="16.2" customHeight="1">
      <c r="B1930" s="289">
        <v>913040450</v>
      </c>
      <c r="C1930" s="307" t="s">
        <v>2535</v>
      </c>
      <c r="D1930" s="294" t="s">
        <v>92</v>
      </c>
      <c r="E1930" s="294" t="s">
        <v>2571</v>
      </c>
      <c r="F1930" s="295">
        <v>1</v>
      </c>
      <c r="G1930" s="296" t="s">
        <v>3038</v>
      </c>
      <c r="H1930" s="293">
        <v>5.8</v>
      </c>
      <c r="I1930" s="293">
        <f t="shared" si="331"/>
        <v>1.4278644606437878</v>
      </c>
      <c r="J1930" s="293">
        <v>82.816138717339683</v>
      </c>
      <c r="K1930" s="275">
        <f t="shared" si="324"/>
        <v>82.816138717339683</v>
      </c>
      <c r="L1930" s="275">
        <f t="shared" si="325"/>
        <v>82.816138717339683</v>
      </c>
      <c r="M1930" s="286"/>
      <c r="N1930" s="337">
        <v>79.630902612826617</v>
      </c>
      <c r="O1930" s="332">
        <f t="shared" si="332"/>
        <v>82.816138717339683</v>
      </c>
      <c r="P1930" s="360"/>
      <c r="Q1930" s="360"/>
      <c r="R1930" s="287"/>
      <c r="S1930" s="8"/>
      <c r="T1930" s="8"/>
      <c r="U1930" s="8"/>
      <c r="V1930" s="8"/>
      <c r="W1930" s="8"/>
      <c r="X1930" s="8"/>
      <c r="Y1930" s="8"/>
      <c r="Z1930" s="8"/>
      <c r="AA1930" s="8"/>
      <c r="AB1930" s="8"/>
      <c r="AC1930" s="8"/>
      <c r="AD1930" s="8"/>
      <c r="AE1930" s="8"/>
      <c r="AF1930" s="8"/>
      <c r="AG1930" s="8"/>
      <c r="AH1930" s="8"/>
      <c r="AI1930" s="8"/>
      <c r="AJ1930" s="8"/>
      <c r="AK1930" s="8"/>
    </row>
    <row r="1931" spans="2:37" s="235" customFormat="1" ht="16.2" customHeight="1">
      <c r="B1931" s="289">
        <v>913040460</v>
      </c>
      <c r="C1931" s="307" t="s">
        <v>2535</v>
      </c>
      <c r="D1931" s="294" t="s">
        <v>92</v>
      </c>
      <c r="E1931" s="294" t="s">
        <v>2572</v>
      </c>
      <c r="F1931" s="295">
        <v>1</v>
      </c>
      <c r="G1931" s="296" t="s">
        <v>3038</v>
      </c>
      <c r="H1931" s="293">
        <v>5.8</v>
      </c>
      <c r="I1931" s="293">
        <f t="shared" si="331"/>
        <v>1.4278644606437878</v>
      </c>
      <c r="J1931" s="293">
        <v>82.816138717339683</v>
      </c>
      <c r="K1931" s="275">
        <f t="shared" si="324"/>
        <v>82.816138717339683</v>
      </c>
      <c r="L1931" s="275">
        <f t="shared" si="325"/>
        <v>82.816138717339683</v>
      </c>
      <c r="M1931" s="286"/>
      <c r="N1931" s="337">
        <v>79.630902612826617</v>
      </c>
      <c r="O1931" s="332">
        <f t="shared" si="332"/>
        <v>82.816138717339683</v>
      </c>
      <c r="P1931" s="360"/>
      <c r="Q1931" s="360"/>
      <c r="R1931" s="287"/>
      <c r="S1931" s="8"/>
      <c r="T1931" s="8"/>
      <c r="U1931" s="8"/>
      <c r="V1931" s="8"/>
      <c r="W1931" s="8"/>
      <c r="X1931" s="8"/>
      <c r="Y1931" s="8"/>
      <c r="Z1931" s="8"/>
      <c r="AA1931" s="8"/>
      <c r="AB1931" s="8"/>
      <c r="AC1931" s="8"/>
      <c r="AD1931" s="8"/>
      <c r="AE1931" s="8"/>
      <c r="AF1931" s="8"/>
      <c r="AG1931" s="8"/>
      <c r="AH1931" s="8"/>
      <c r="AI1931" s="8"/>
      <c r="AJ1931" s="8"/>
      <c r="AK1931" s="8"/>
    </row>
    <row r="1932" spans="2:37" s="235" customFormat="1" ht="16.2" customHeight="1">
      <c r="B1932" s="289">
        <v>913040470</v>
      </c>
      <c r="C1932" s="307" t="s">
        <v>2535</v>
      </c>
      <c r="D1932" s="294" t="s">
        <v>92</v>
      </c>
      <c r="E1932" s="294" t="s">
        <v>2579</v>
      </c>
      <c r="F1932" s="295">
        <v>1</v>
      </c>
      <c r="G1932" s="296" t="s">
        <v>3038</v>
      </c>
      <c r="H1932" s="293">
        <v>5.8</v>
      </c>
      <c r="I1932" s="293">
        <f t="shared" si="331"/>
        <v>1.4278644606437878</v>
      </c>
      <c r="J1932" s="293">
        <v>82.816138717339683</v>
      </c>
      <c r="K1932" s="275">
        <f t="shared" si="324"/>
        <v>82.816138717339683</v>
      </c>
      <c r="L1932" s="275">
        <f t="shared" si="325"/>
        <v>82.816138717339683</v>
      </c>
      <c r="M1932" s="286"/>
      <c r="N1932" s="337">
        <v>79.630902612826617</v>
      </c>
      <c r="O1932" s="332">
        <f t="shared" si="332"/>
        <v>82.816138717339683</v>
      </c>
      <c r="P1932" s="360"/>
      <c r="Q1932" s="360"/>
      <c r="R1932" s="287"/>
      <c r="S1932" s="8"/>
      <c r="T1932" s="8"/>
      <c r="U1932" s="8"/>
      <c r="V1932" s="8"/>
      <c r="W1932" s="8"/>
      <c r="X1932" s="8"/>
      <c r="Y1932" s="8"/>
      <c r="Z1932" s="8"/>
      <c r="AA1932" s="8"/>
      <c r="AB1932" s="8"/>
      <c r="AC1932" s="8"/>
      <c r="AD1932" s="8"/>
      <c r="AE1932" s="8"/>
      <c r="AF1932" s="8"/>
      <c r="AG1932" s="8"/>
      <c r="AH1932" s="8"/>
      <c r="AI1932" s="8"/>
      <c r="AJ1932" s="8"/>
      <c r="AK1932" s="8"/>
    </row>
    <row r="1933" spans="2:37" s="235" customFormat="1" ht="16.2" customHeight="1">
      <c r="B1933" s="289">
        <v>913040490</v>
      </c>
      <c r="C1933" s="307" t="s">
        <v>2535</v>
      </c>
      <c r="D1933" s="294" t="s">
        <v>92</v>
      </c>
      <c r="E1933" s="294" t="s">
        <v>2576</v>
      </c>
      <c r="F1933" s="295">
        <v>1</v>
      </c>
      <c r="G1933" s="296" t="s">
        <v>3038</v>
      </c>
      <c r="H1933" s="293">
        <v>5.8</v>
      </c>
      <c r="I1933" s="293">
        <f t="shared" si="331"/>
        <v>1.4961222868375788</v>
      </c>
      <c r="J1933" s="293">
        <v>86.775092636579572</v>
      </c>
      <c r="K1933" s="275">
        <f t="shared" si="324"/>
        <v>86.775092636579572</v>
      </c>
      <c r="L1933" s="275">
        <f t="shared" si="325"/>
        <v>86.775092636579572</v>
      </c>
      <c r="M1933" s="286"/>
      <c r="N1933" s="337">
        <v>83.4375890736342</v>
      </c>
      <c r="O1933" s="332">
        <f t="shared" si="332"/>
        <v>86.775092636579572</v>
      </c>
      <c r="P1933" s="360"/>
      <c r="Q1933" s="360"/>
      <c r="R1933" s="287"/>
      <c r="S1933" s="8"/>
      <c r="T1933" s="8"/>
      <c r="U1933" s="8"/>
      <c r="V1933" s="8"/>
      <c r="W1933" s="8"/>
      <c r="X1933" s="8"/>
      <c r="Y1933" s="8"/>
      <c r="Z1933" s="8"/>
      <c r="AA1933" s="8"/>
      <c r="AB1933" s="8"/>
      <c r="AC1933" s="8"/>
      <c r="AD1933" s="8"/>
      <c r="AE1933" s="8"/>
      <c r="AF1933" s="8"/>
      <c r="AG1933" s="8"/>
      <c r="AH1933" s="8"/>
      <c r="AI1933" s="8"/>
      <c r="AJ1933" s="8"/>
      <c r="AK1933" s="8"/>
    </row>
    <row r="1934" spans="2:37" s="235" customFormat="1" ht="16.2" customHeight="1">
      <c r="B1934" s="289">
        <v>913040500</v>
      </c>
      <c r="C1934" s="307" t="s">
        <v>2535</v>
      </c>
      <c r="D1934" s="294" t="s">
        <v>92</v>
      </c>
      <c r="E1934" s="294" t="s">
        <v>2577</v>
      </c>
      <c r="F1934" s="295">
        <v>1</v>
      </c>
      <c r="G1934" s="296" t="s">
        <v>3038</v>
      </c>
      <c r="H1934" s="293">
        <v>5.8</v>
      </c>
      <c r="I1934" s="293">
        <f t="shared" si="331"/>
        <v>1.4961222868375788</v>
      </c>
      <c r="J1934" s="293">
        <v>86.775092636579572</v>
      </c>
      <c r="K1934" s="275">
        <f t="shared" si="324"/>
        <v>86.775092636579572</v>
      </c>
      <c r="L1934" s="275">
        <f t="shared" si="325"/>
        <v>86.775092636579572</v>
      </c>
      <c r="M1934" s="286"/>
      <c r="N1934" s="337">
        <v>83.4375890736342</v>
      </c>
      <c r="O1934" s="332">
        <f t="shared" si="332"/>
        <v>86.775092636579572</v>
      </c>
      <c r="P1934" s="360"/>
      <c r="Q1934" s="360"/>
      <c r="R1934" s="287"/>
      <c r="S1934" s="8"/>
      <c r="T1934" s="8"/>
      <c r="U1934" s="8"/>
      <c r="V1934" s="8"/>
      <c r="W1934" s="8"/>
      <c r="X1934" s="8"/>
      <c r="Y1934" s="8"/>
      <c r="Z1934" s="8"/>
      <c r="AA1934" s="8"/>
      <c r="AB1934" s="8"/>
      <c r="AC1934" s="8"/>
      <c r="AD1934" s="8"/>
      <c r="AE1934" s="8"/>
      <c r="AF1934" s="8"/>
      <c r="AG1934" s="8"/>
      <c r="AH1934" s="8"/>
      <c r="AI1934" s="8"/>
      <c r="AJ1934" s="8"/>
      <c r="AK1934" s="8"/>
    </row>
    <row r="1935" spans="2:37" s="235" customFormat="1" ht="16.2" customHeight="1">
      <c r="B1935" s="289">
        <v>913050430</v>
      </c>
      <c r="C1935" s="307" t="s">
        <v>95</v>
      </c>
      <c r="D1935" s="294" t="s">
        <v>92</v>
      </c>
      <c r="E1935" s="294" t="s">
        <v>2569</v>
      </c>
      <c r="F1935" s="295">
        <v>1</v>
      </c>
      <c r="G1935" s="296" t="s">
        <v>3038</v>
      </c>
      <c r="H1935" s="293">
        <v>5.8</v>
      </c>
      <c r="I1935" s="293">
        <f t="shared" si="331"/>
        <v>2.0149721025473011</v>
      </c>
      <c r="J1935" s="293">
        <v>116.86838194774346</v>
      </c>
      <c r="K1935" s="275">
        <f t="shared" si="324"/>
        <v>116.86838194774346</v>
      </c>
      <c r="L1935" s="275">
        <f t="shared" si="325"/>
        <v>116.86838194774346</v>
      </c>
      <c r="M1935" s="286"/>
      <c r="N1935" s="337">
        <v>112.37344418052255</v>
      </c>
      <c r="O1935" s="332">
        <f t="shared" si="332"/>
        <v>116.86838194774346</v>
      </c>
      <c r="P1935" s="360"/>
      <c r="Q1935" s="360"/>
      <c r="R1935" s="287"/>
      <c r="S1935" s="8"/>
      <c r="T1935" s="8"/>
      <c r="U1935" s="8"/>
      <c r="V1935" s="8"/>
      <c r="W1935" s="8"/>
      <c r="X1935" s="8"/>
      <c r="Y1935" s="8"/>
      <c r="Z1935" s="8"/>
      <c r="AA1935" s="8"/>
      <c r="AB1935" s="8"/>
      <c r="AC1935" s="8"/>
      <c r="AD1935" s="8"/>
      <c r="AE1935" s="8"/>
      <c r="AF1935" s="8"/>
      <c r="AG1935" s="8"/>
      <c r="AH1935" s="8"/>
      <c r="AI1935" s="8"/>
      <c r="AJ1935" s="8"/>
      <c r="AK1935" s="8"/>
    </row>
    <row r="1936" spans="2:37" s="235" customFormat="1" ht="16.2" customHeight="1">
      <c r="B1936" s="289">
        <v>913050440</v>
      </c>
      <c r="C1936" s="307" t="s">
        <v>95</v>
      </c>
      <c r="D1936" s="294" t="s">
        <v>92</v>
      </c>
      <c r="E1936" s="294" t="s">
        <v>2570</v>
      </c>
      <c r="F1936" s="295">
        <v>1</v>
      </c>
      <c r="G1936" s="296" t="s">
        <v>3038</v>
      </c>
      <c r="H1936" s="293">
        <v>5.8</v>
      </c>
      <c r="I1936" s="293">
        <f t="shared" si="331"/>
        <v>2.0149721025473011</v>
      </c>
      <c r="J1936" s="293">
        <v>116.86838194774346</v>
      </c>
      <c r="K1936" s="275">
        <f t="shared" si="324"/>
        <v>116.86838194774346</v>
      </c>
      <c r="L1936" s="275">
        <f t="shared" si="325"/>
        <v>116.86838194774346</v>
      </c>
      <c r="M1936" s="286"/>
      <c r="N1936" s="337">
        <v>112.37344418052255</v>
      </c>
      <c r="O1936" s="332">
        <f t="shared" si="332"/>
        <v>116.86838194774346</v>
      </c>
      <c r="P1936" s="360"/>
      <c r="Q1936" s="360"/>
      <c r="R1936" s="287"/>
      <c r="S1936" s="8"/>
      <c r="T1936" s="8"/>
      <c r="U1936" s="8"/>
      <c r="V1936" s="8"/>
      <c r="W1936" s="8"/>
      <c r="X1936" s="8"/>
      <c r="Y1936" s="8"/>
      <c r="Z1936" s="8"/>
      <c r="AA1936" s="8"/>
      <c r="AB1936" s="8"/>
      <c r="AC1936" s="8"/>
      <c r="AD1936" s="8"/>
      <c r="AE1936" s="8"/>
      <c r="AF1936" s="8"/>
      <c r="AG1936" s="8"/>
      <c r="AH1936" s="8"/>
      <c r="AI1936" s="8"/>
      <c r="AJ1936" s="8"/>
      <c r="AK1936" s="8"/>
    </row>
    <row r="1937" spans="2:37" s="235" customFormat="1" ht="16.2" customHeight="1">
      <c r="B1937" s="289">
        <v>913050450</v>
      </c>
      <c r="C1937" s="307" t="s">
        <v>95</v>
      </c>
      <c r="D1937" s="294" t="s">
        <v>92</v>
      </c>
      <c r="E1937" s="294" t="s">
        <v>2571</v>
      </c>
      <c r="F1937" s="295">
        <v>1</v>
      </c>
      <c r="G1937" s="296" t="s">
        <v>3038</v>
      </c>
      <c r="H1937" s="293">
        <v>5.8</v>
      </c>
      <c r="I1937" s="293">
        <f t="shared" si="331"/>
        <v>2.0149721025473011</v>
      </c>
      <c r="J1937" s="293">
        <v>116.86838194774346</v>
      </c>
      <c r="K1937" s="275">
        <f t="shared" si="324"/>
        <v>116.86838194774346</v>
      </c>
      <c r="L1937" s="275">
        <f t="shared" si="325"/>
        <v>116.86838194774346</v>
      </c>
      <c r="M1937" s="286"/>
      <c r="N1937" s="337">
        <v>112.37344418052255</v>
      </c>
      <c r="O1937" s="332">
        <f t="shared" si="332"/>
        <v>116.86838194774346</v>
      </c>
      <c r="P1937" s="360"/>
      <c r="Q1937" s="360"/>
      <c r="R1937" s="287"/>
      <c r="S1937" s="8"/>
      <c r="T1937" s="8"/>
      <c r="U1937" s="8"/>
      <c r="V1937" s="8"/>
      <c r="W1937" s="8"/>
      <c r="X1937" s="8"/>
      <c r="Y1937" s="8"/>
      <c r="Z1937" s="8"/>
      <c r="AA1937" s="8"/>
      <c r="AB1937" s="8"/>
      <c r="AC1937" s="8"/>
      <c r="AD1937" s="8"/>
      <c r="AE1937" s="8"/>
      <c r="AF1937" s="8"/>
      <c r="AG1937" s="8"/>
      <c r="AH1937" s="8"/>
      <c r="AI1937" s="8"/>
      <c r="AJ1937" s="8"/>
      <c r="AK1937" s="8"/>
    </row>
    <row r="1938" spans="2:37" s="235" customFormat="1" ht="16.2" customHeight="1">
      <c r="B1938" s="289">
        <v>913050460</v>
      </c>
      <c r="C1938" s="307" t="s">
        <v>95</v>
      </c>
      <c r="D1938" s="294" t="s">
        <v>92</v>
      </c>
      <c r="E1938" s="294" t="s">
        <v>2572</v>
      </c>
      <c r="F1938" s="295">
        <v>1</v>
      </c>
      <c r="G1938" s="296" t="s">
        <v>3038</v>
      </c>
      <c r="H1938" s="293">
        <v>5.8</v>
      </c>
      <c r="I1938" s="293">
        <f t="shared" si="331"/>
        <v>2.0149721025473011</v>
      </c>
      <c r="J1938" s="293">
        <v>116.86838194774346</v>
      </c>
      <c r="K1938" s="275">
        <f t="shared" si="324"/>
        <v>116.86838194774346</v>
      </c>
      <c r="L1938" s="275">
        <f t="shared" si="325"/>
        <v>116.86838194774346</v>
      </c>
      <c r="M1938" s="286"/>
      <c r="N1938" s="337">
        <v>112.37344418052255</v>
      </c>
      <c r="O1938" s="332">
        <f t="shared" si="332"/>
        <v>116.86838194774346</v>
      </c>
      <c r="P1938" s="360"/>
      <c r="Q1938" s="360"/>
      <c r="R1938" s="287"/>
      <c r="S1938" s="8"/>
      <c r="T1938" s="8"/>
      <c r="U1938" s="8"/>
      <c r="V1938" s="8"/>
      <c r="W1938" s="8"/>
      <c r="X1938" s="8"/>
      <c r="Y1938" s="8"/>
      <c r="Z1938" s="8"/>
      <c r="AA1938" s="8"/>
      <c r="AB1938" s="8"/>
      <c r="AC1938" s="8"/>
      <c r="AD1938" s="8"/>
      <c r="AE1938" s="8"/>
      <c r="AF1938" s="8"/>
      <c r="AG1938" s="8"/>
      <c r="AH1938" s="8"/>
      <c r="AI1938" s="8"/>
      <c r="AJ1938" s="8"/>
      <c r="AK1938" s="8"/>
    </row>
    <row r="1939" spans="2:37" s="235" customFormat="1" ht="16.2" customHeight="1">
      <c r="B1939" s="289">
        <v>913050470</v>
      </c>
      <c r="C1939" s="307" t="s">
        <v>95</v>
      </c>
      <c r="D1939" s="294" t="s">
        <v>92</v>
      </c>
      <c r="E1939" s="294" t="s">
        <v>2579</v>
      </c>
      <c r="F1939" s="295">
        <v>1</v>
      </c>
      <c r="G1939" s="296" t="s">
        <v>3038</v>
      </c>
      <c r="H1939" s="293">
        <v>5.8</v>
      </c>
      <c r="I1939" s="293">
        <f t="shared" si="331"/>
        <v>2.0149721025473011</v>
      </c>
      <c r="J1939" s="293">
        <v>116.86838194774346</v>
      </c>
      <c r="K1939" s="275">
        <f t="shared" si="324"/>
        <v>116.86838194774346</v>
      </c>
      <c r="L1939" s="275">
        <f t="shared" si="325"/>
        <v>116.86838194774346</v>
      </c>
      <c r="M1939" s="286"/>
      <c r="N1939" s="337">
        <v>112.37344418052255</v>
      </c>
      <c r="O1939" s="332">
        <f t="shared" si="332"/>
        <v>116.86838194774346</v>
      </c>
      <c r="P1939" s="360"/>
      <c r="Q1939" s="360"/>
      <c r="R1939" s="287"/>
      <c r="S1939" s="8"/>
      <c r="T1939" s="8"/>
      <c r="U1939" s="8"/>
      <c r="V1939" s="8"/>
      <c r="W1939" s="8"/>
      <c r="X1939" s="8"/>
      <c r="Y1939" s="8"/>
      <c r="Z1939" s="8"/>
      <c r="AA1939" s="8"/>
      <c r="AB1939" s="8"/>
      <c r="AC1939" s="8"/>
      <c r="AD1939" s="8"/>
      <c r="AE1939" s="8"/>
      <c r="AF1939" s="8"/>
      <c r="AG1939" s="8"/>
      <c r="AH1939" s="8"/>
      <c r="AI1939" s="8"/>
      <c r="AJ1939" s="8"/>
      <c r="AK1939" s="8"/>
    </row>
    <row r="1940" spans="2:37" s="235" customFormat="1" ht="16.2" customHeight="1">
      <c r="B1940" s="289">
        <v>913050490</v>
      </c>
      <c r="C1940" s="307" t="s">
        <v>95</v>
      </c>
      <c r="D1940" s="294" t="s">
        <v>92</v>
      </c>
      <c r="E1940" s="294" t="s">
        <v>2576</v>
      </c>
      <c r="F1940" s="295">
        <v>1</v>
      </c>
      <c r="G1940" s="296" t="s">
        <v>3038</v>
      </c>
      <c r="H1940" s="293">
        <v>5.8</v>
      </c>
      <c r="I1940" s="293">
        <f t="shared" si="331"/>
        <v>2.1049330821525105</v>
      </c>
      <c r="J1940" s="293">
        <v>122.08611876484561</v>
      </c>
      <c r="K1940" s="275">
        <f t="shared" si="324"/>
        <v>122.08611876484561</v>
      </c>
      <c r="L1940" s="275">
        <f t="shared" si="325"/>
        <v>122.08611876484561</v>
      </c>
      <c r="M1940" s="286"/>
      <c r="N1940" s="337">
        <v>117.39049881235154</v>
      </c>
      <c r="O1940" s="332">
        <f t="shared" si="332"/>
        <v>122.08611876484561</v>
      </c>
      <c r="P1940" s="360"/>
      <c r="Q1940" s="360"/>
      <c r="R1940" s="287"/>
      <c r="S1940" s="8"/>
      <c r="T1940" s="8"/>
      <c r="U1940" s="8"/>
      <c r="V1940" s="8"/>
      <c r="W1940" s="8"/>
      <c r="X1940" s="8"/>
      <c r="Y1940" s="8"/>
      <c r="Z1940" s="8"/>
      <c r="AA1940" s="8"/>
      <c r="AB1940" s="8"/>
      <c r="AC1940" s="8"/>
      <c r="AD1940" s="8"/>
      <c r="AE1940" s="8"/>
      <c r="AF1940" s="8"/>
      <c r="AG1940" s="8"/>
      <c r="AH1940" s="8"/>
      <c r="AI1940" s="8"/>
      <c r="AJ1940" s="8"/>
      <c r="AK1940" s="8"/>
    </row>
    <row r="1941" spans="2:37" s="235" customFormat="1" ht="16.2" customHeight="1">
      <c r="B1941" s="289">
        <v>913050500</v>
      </c>
      <c r="C1941" s="307" t="s">
        <v>95</v>
      </c>
      <c r="D1941" s="294" t="s">
        <v>92</v>
      </c>
      <c r="E1941" s="294" t="s">
        <v>2577</v>
      </c>
      <c r="F1941" s="295">
        <v>1</v>
      </c>
      <c r="G1941" s="296" t="s">
        <v>3038</v>
      </c>
      <c r="H1941" s="293">
        <v>5.8</v>
      </c>
      <c r="I1941" s="293">
        <f t="shared" si="331"/>
        <v>2.1049330821525105</v>
      </c>
      <c r="J1941" s="293">
        <v>122.08611876484561</v>
      </c>
      <c r="K1941" s="275">
        <f t="shared" si="324"/>
        <v>122.08611876484561</v>
      </c>
      <c r="L1941" s="275">
        <f t="shared" si="325"/>
        <v>122.08611876484561</v>
      </c>
      <c r="M1941" s="286"/>
      <c r="N1941" s="337">
        <v>117.39049881235154</v>
      </c>
      <c r="O1941" s="332">
        <f t="shared" si="332"/>
        <v>122.08611876484561</v>
      </c>
      <c r="P1941" s="360"/>
      <c r="Q1941" s="360"/>
      <c r="R1941" s="287"/>
      <c r="S1941" s="8"/>
      <c r="T1941" s="8"/>
      <c r="U1941" s="8"/>
      <c r="V1941" s="8"/>
      <c r="W1941" s="8"/>
      <c r="X1941" s="8"/>
      <c r="Y1941" s="8"/>
      <c r="Z1941" s="8"/>
      <c r="AA1941" s="8"/>
      <c r="AB1941" s="8"/>
      <c r="AC1941" s="8"/>
      <c r="AD1941" s="8"/>
      <c r="AE1941" s="8"/>
      <c r="AF1941" s="8"/>
      <c r="AG1941" s="8"/>
      <c r="AH1941" s="8"/>
      <c r="AI1941" s="8"/>
      <c r="AJ1941" s="8"/>
      <c r="AK1941" s="8"/>
    </row>
    <row r="1942" spans="2:37" s="235" customFormat="1" ht="16.2" customHeight="1">
      <c r="B1942" s="289">
        <v>913060430</v>
      </c>
      <c r="C1942" s="307" t="s">
        <v>316</v>
      </c>
      <c r="D1942" s="294" t="s">
        <v>92</v>
      </c>
      <c r="E1942" s="294" t="s">
        <v>2569</v>
      </c>
      <c r="F1942" s="295">
        <v>1</v>
      </c>
      <c r="G1942" s="296" t="s">
        <v>3038</v>
      </c>
      <c r="H1942" s="293">
        <v>5.8</v>
      </c>
      <c r="I1942" s="293">
        <f t="shared" si="331"/>
        <v>3.1492872143500699</v>
      </c>
      <c r="J1942" s="293">
        <v>182.65865843230404</v>
      </c>
      <c r="K1942" s="275">
        <f t="shared" si="324"/>
        <v>182.65865843230404</v>
      </c>
      <c r="L1942" s="275">
        <f t="shared" si="325"/>
        <v>182.65865843230404</v>
      </c>
      <c r="M1942" s="286"/>
      <c r="N1942" s="337">
        <v>175.63332541567695</v>
      </c>
      <c r="O1942" s="332">
        <f t="shared" si="332"/>
        <v>182.65865843230404</v>
      </c>
      <c r="P1942" s="360"/>
      <c r="Q1942" s="360"/>
      <c r="R1942" s="287"/>
      <c r="S1942" s="8"/>
      <c r="T1942" s="8"/>
      <c r="U1942" s="8"/>
      <c r="V1942" s="8"/>
      <c r="W1942" s="8"/>
      <c r="X1942" s="8"/>
      <c r="Y1942" s="8"/>
      <c r="Z1942" s="8"/>
      <c r="AA1942" s="8"/>
      <c r="AB1942" s="8"/>
      <c r="AC1942" s="8"/>
      <c r="AD1942" s="8"/>
      <c r="AE1942" s="8"/>
      <c r="AF1942" s="8"/>
      <c r="AG1942" s="8"/>
      <c r="AH1942" s="8"/>
      <c r="AI1942" s="8"/>
      <c r="AJ1942" s="8"/>
      <c r="AK1942" s="8"/>
    </row>
    <row r="1943" spans="2:37" s="235" customFormat="1" ht="16.2" customHeight="1">
      <c r="B1943" s="289">
        <v>913060440</v>
      </c>
      <c r="C1943" s="307" t="s">
        <v>316</v>
      </c>
      <c r="D1943" s="294" t="s">
        <v>92</v>
      </c>
      <c r="E1943" s="294" t="s">
        <v>2570</v>
      </c>
      <c r="F1943" s="295">
        <v>1</v>
      </c>
      <c r="G1943" s="296" t="s">
        <v>3038</v>
      </c>
      <c r="H1943" s="293">
        <v>5.8</v>
      </c>
      <c r="I1943" s="293">
        <f t="shared" si="331"/>
        <v>3.1492872143500699</v>
      </c>
      <c r="J1943" s="293">
        <v>182.65865843230404</v>
      </c>
      <c r="K1943" s="275">
        <f t="shared" si="324"/>
        <v>182.65865843230404</v>
      </c>
      <c r="L1943" s="275">
        <f t="shared" si="325"/>
        <v>182.65865843230404</v>
      </c>
      <c r="M1943" s="286"/>
      <c r="N1943" s="337">
        <v>175.63332541567695</v>
      </c>
      <c r="O1943" s="332">
        <f t="shared" si="332"/>
        <v>182.65865843230404</v>
      </c>
      <c r="P1943" s="360"/>
      <c r="Q1943" s="360"/>
      <c r="R1943" s="287"/>
      <c r="S1943" s="8"/>
      <c r="T1943" s="8"/>
      <c r="U1943" s="8"/>
      <c r="V1943" s="8"/>
      <c r="W1943" s="8"/>
      <c r="X1943" s="8"/>
      <c r="Y1943" s="8"/>
      <c r="Z1943" s="8"/>
      <c r="AA1943" s="8"/>
      <c r="AB1943" s="8"/>
      <c r="AC1943" s="8"/>
      <c r="AD1943" s="8"/>
      <c r="AE1943" s="8"/>
      <c r="AF1943" s="8"/>
      <c r="AG1943" s="8"/>
      <c r="AH1943" s="8"/>
      <c r="AI1943" s="8"/>
      <c r="AJ1943" s="8"/>
      <c r="AK1943" s="8"/>
    </row>
    <row r="1944" spans="2:37" s="235" customFormat="1" ht="16.2" customHeight="1">
      <c r="B1944" s="289">
        <v>913060450</v>
      </c>
      <c r="C1944" s="307" t="s">
        <v>316</v>
      </c>
      <c r="D1944" s="294" t="s">
        <v>92</v>
      </c>
      <c r="E1944" s="294" t="s">
        <v>2571</v>
      </c>
      <c r="F1944" s="295">
        <v>1</v>
      </c>
      <c r="G1944" s="296" t="s">
        <v>3038</v>
      </c>
      <c r="H1944" s="293">
        <v>5.8</v>
      </c>
      <c r="I1944" s="293">
        <f t="shared" si="331"/>
        <v>3.1492872143500699</v>
      </c>
      <c r="J1944" s="293">
        <v>182.65865843230404</v>
      </c>
      <c r="K1944" s="275">
        <f t="shared" si="324"/>
        <v>182.65865843230404</v>
      </c>
      <c r="L1944" s="275">
        <f t="shared" si="325"/>
        <v>182.65865843230404</v>
      </c>
      <c r="M1944" s="286"/>
      <c r="N1944" s="337">
        <v>175.63332541567695</v>
      </c>
      <c r="O1944" s="332">
        <f t="shared" si="332"/>
        <v>182.65865843230404</v>
      </c>
      <c r="P1944" s="360"/>
      <c r="Q1944" s="360"/>
      <c r="R1944" s="287"/>
      <c r="S1944" s="8"/>
      <c r="T1944" s="8"/>
      <c r="U1944" s="8"/>
      <c r="V1944" s="8"/>
      <c r="W1944" s="8"/>
      <c r="X1944" s="8"/>
      <c r="Y1944" s="8"/>
      <c r="Z1944" s="8"/>
      <c r="AA1944" s="8"/>
      <c r="AB1944" s="8"/>
      <c r="AC1944" s="8"/>
      <c r="AD1944" s="8"/>
      <c r="AE1944" s="8"/>
      <c r="AF1944" s="8"/>
      <c r="AG1944" s="8"/>
      <c r="AH1944" s="8"/>
      <c r="AI1944" s="8"/>
      <c r="AJ1944" s="8"/>
      <c r="AK1944" s="8"/>
    </row>
    <row r="1945" spans="2:37" s="235" customFormat="1" ht="16.2" customHeight="1">
      <c r="B1945" s="289">
        <v>913060460</v>
      </c>
      <c r="C1945" s="307" t="s">
        <v>316</v>
      </c>
      <c r="D1945" s="294" t="s">
        <v>92</v>
      </c>
      <c r="E1945" s="294" t="s">
        <v>2572</v>
      </c>
      <c r="F1945" s="295">
        <v>1</v>
      </c>
      <c r="G1945" s="296" t="s">
        <v>3038</v>
      </c>
      <c r="H1945" s="293">
        <v>5.8</v>
      </c>
      <c r="I1945" s="293">
        <f t="shared" si="331"/>
        <v>3.1492872143500699</v>
      </c>
      <c r="J1945" s="293">
        <v>182.65865843230404</v>
      </c>
      <c r="K1945" s="275">
        <f t="shared" si="324"/>
        <v>182.65865843230404</v>
      </c>
      <c r="L1945" s="275">
        <f t="shared" si="325"/>
        <v>182.65865843230404</v>
      </c>
      <c r="M1945" s="286"/>
      <c r="N1945" s="337">
        <v>175.63332541567695</v>
      </c>
      <c r="O1945" s="332">
        <f t="shared" si="332"/>
        <v>182.65865843230404</v>
      </c>
      <c r="P1945" s="360"/>
      <c r="Q1945" s="360"/>
      <c r="R1945" s="287"/>
      <c r="S1945" s="8"/>
      <c r="T1945" s="8"/>
      <c r="U1945" s="8"/>
      <c r="V1945" s="8"/>
      <c r="W1945" s="8"/>
      <c r="X1945" s="8"/>
      <c r="Y1945" s="8"/>
      <c r="Z1945" s="8"/>
      <c r="AA1945" s="8"/>
      <c r="AB1945" s="8"/>
      <c r="AC1945" s="8"/>
      <c r="AD1945" s="8"/>
      <c r="AE1945" s="8"/>
      <c r="AF1945" s="8"/>
      <c r="AG1945" s="8"/>
      <c r="AH1945" s="8"/>
      <c r="AI1945" s="8"/>
      <c r="AJ1945" s="8"/>
      <c r="AK1945" s="8"/>
    </row>
    <row r="1946" spans="2:37" s="235" customFormat="1" ht="16.2" customHeight="1">
      <c r="B1946" s="289">
        <v>913060470</v>
      </c>
      <c r="C1946" s="307" t="s">
        <v>316</v>
      </c>
      <c r="D1946" s="294" t="s">
        <v>92</v>
      </c>
      <c r="E1946" s="294" t="s">
        <v>2579</v>
      </c>
      <c r="F1946" s="295">
        <v>1</v>
      </c>
      <c r="G1946" s="296" t="s">
        <v>3038</v>
      </c>
      <c r="H1946" s="293">
        <v>5.8</v>
      </c>
      <c r="I1946" s="293">
        <f t="shared" si="331"/>
        <v>3.1492872143500699</v>
      </c>
      <c r="J1946" s="293">
        <v>182.65865843230404</v>
      </c>
      <c r="K1946" s="275">
        <f t="shared" ref="K1946:K2009" si="333">J1946</f>
        <v>182.65865843230404</v>
      </c>
      <c r="L1946" s="275">
        <f t="shared" ref="L1946:L1972" si="334">+J1946-K1946*$B$2</f>
        <v>182.65865843230404</v>
      </c>
      <c r="M1946" s="286"/>
      <c r="N1946" s="337">
        <v>175.63332541567695</v>
      </c>
      <c r="O1946" s="332">
        <f t="shared" si="332"/>
        <v>182.65865843230404</v>
      </c>
      <c r="P1946" s="360"/>
      <c r="Q1946" s="360"/>
      <c r="R1946" s="287"/>
      <c r="S1946" s="8"/>
      <c r="T1946" s="8"/>
      <c r="U1946" s="8"/>
      <c r="V1946" s="8"/>
      <c r="W1946" s="8"/>
      <c r="X1946" s="8"/>
      <c r="Y1946" s="8"/>
      <c r="Z1946" s="8"/>
      <c r="AA1946" s="8"/>
      <c r="AB1946" s="8"/>
      <c r="AC1946" s="8"/>
      <c r="AD1946" s="8"/>
      <c r="AE1946" s="8"/>
      <c r="AF1946" s="8"/>
      <c r="AG1946" s="8"/>
      <c r="AH1946" s="8"/>
      <c r="AI1946" s="8"/>
      <c r="AJ1946" s="8"/>
      <c r="AK1946" s="8"/>
    </row>
    <row r="1947" spans="2:37" s="235" customFormat="1" ht="16.2" customHeight="1">
      <c r="B1947" s="289">
        <v>913060490</v>
      </c>
      <c r="C1947" s="307" t="s">
        <v>316</v>
      </c>
      <c r="D1947" s="294" t="s">
        <v>92</v>
      </c>
      <c r="E1947" s="294" t="s">
        <v>2576</v>
      </c>
      <c r="F1947" s="295">
        <v>1</v>
      </c>
      <c r="G1947" s="296" t="s">
        <v>3038</v>
      </c>
      <c r="H1947" s="293">
        <v>5.8</v>
      </c>
      <c r="I1947" s="293">
        <f t="shared" si="331"/>
        <v>3.266550430010648</v>
      </c>
      <c r="J1947" s="293">
        <v>189.45992494061758</v>
      </c>
      <c r="K1947" s="275">
        <f t="shared" si="333"/>
        <v>189.45992494061758</v>
      </c>
      <c r="L1947" s="275">
        <f t="shared" si="334"/>
        <v>189.45992494061758</v>
      </c>
      <c r="M1947" s="286"/>
      <c r="N1947" s="337">
        <v>182.17300475059383</v>
      </c>
      <c r="O1947" s="332">
        <f t="shared" si="332"/>
        <v>189.45992494061758</v>
      </c>
      <c r="P1947" s="360"/>
      <c r="Q1947" s="360"/>
      <c r="R1947" s="287"/>
      <c r="S1947" s="8"/>
      <c r="T1947" s="8"/>
      <c r="U1947" s="8"/>
      <c r="V1947" s="8"/>
      <c r="W1947" s="8"/>
      <c r="X1947" s="8"/>
      <c r="Y1947" s="8"/>
      <c r="Z1947" s="8"/>
      <c r="AA1947" s="8"/>
      <c r="AB1947" s="8"/>
      <c r="AC1947" s="8"/>
      <c r="AD1947" s="8"/>
      <c r="AE1947" s="8"/>
      <c r="AF1947" s="8"/>
      <c r="AG1947" s="8"/>
      <c r="AH1947" s="8"/>
      <c r="AI1947" s="8"/>
      <c r="AJ1947" s="8"/>
      <c r="AK1947" s="8"/>
    </row>
    <row r="1948" spans="2:37" s="235" customFormat="1" ht="16.2" customHeight="1">
      <c r="B1948" s="289">
        <v>913060500</v>
      </c>
      <c r="C1948" s="307" t="s">
        <v>316</v>
      </c>
      <c r="D1948" s="294" t="s">
        <v>92</v>
      </c>
      <c r="E1948" s="294" t="s">
        <v>2577</v>
      </c>
      <c r="F1948" s="295">
        <v>1</v>
      </c>
      <c r="G1948" s="296" t="s">
        <v>3038</v>
      </c>
      <c r="H1948" s="293">
        <v>5.8</v>
      </c>
      <c r="I1948" s="293">
        <f t="shared" si="331"/>
        <v>3.266550430010648</v>
      </c>
      <c r="J1948" s="293">
        <v>189.45992494061758</v>
      </c>
      <c r="K1948" s="275">
        <f t="shared" si="333"/>
        <v>189.45992494061758</v>
      </c>
      <c r="L1948" s="275">
        <f t="shared" si="334"/>
        <v>189.45992494061758</v>
      </c>
      <c r="M1948" s="286"/>
      <c r="N1948" s="337">
        <v>182.17300475059383</v>
      </c>
      <c r="O1948" s="332">
        <f t="shared" si="332"/>
        <v>189.45992494061758</v>
      </c>
      <c r="P1948" s="360"/>
      <c r="Q1948" s="360"/>
      <c r="R1948" s="287"/>
      <c r="S1948" s="8"/>
      <c r="T1948" s="8"/>
      <c r="U1948" s="8"/>
      <c r="V1948" s="8"/>
      <c r="W1948" s="8"/>
      <c r="X1948" s="8"/>
      <c r="Y1948" s="8"/>
      <c r="Z1948" s="8"/>
      <c r="AA1948" s="8"/>
      <c r="AB1948" s="8"/>
      <c r="AC1948" s="8"/>
      <c r="AD1948" s="8"/>
      <c r="AE1948" s="8"/>
      <c r="AF1948" s="8"/>
      <c r="AG1948" s="8"/>
      <c r="AH1948" s="8"/>
      <c r="AI1948" s="8"/>
      <c r="AJ1948" s="8"/>
      <c r="AK1948" s="8"/>
    </row>
    <row r="1949" spans="2:37" s="235" customFormat="1" ht="16.2" customHeight="1">
      <c r="B1949" s="289">
        <v>913270430</v>
      </c>
      <c r="C1949" s="307" t="s">
        <v>367</v>
      </c>
      <c r="D1949" s="294" t="s">
        <v>92</v>
      </c>
      <c r="E1949" s="294" t="s">
        <v>2569</v>
      </c>
      <c r="F1949" s="295">
        <v>1</v>
      </c>
      <c r="G1949" s="296" t="s">
        <v>3049</v>
      </c>
      <c r="H1949" s="293">
        <v>5.8</v>
      </c>
      <c r="I1949" s="293">
        <f t="shared" si="331"/>
        <v>3.7037395036448522</v>
      </c>
      <c r="J1949" s="293">
        <v>214.81689121140144</v>
      </c>
      <c r="K1949" s="275">
        <f t="shared" si="333"/>
        <v>214.81689121140144</v>
      </c>
      <c r="L1949" s="275">
        <f t="shared" si="334"/>
        <v>214.81689121140144</v>
      </c>
      <c r="M1949" s="286"/>
      <c r="N1949" s="337">
        <v>206.554703087886</v>
      </c>
      <c r="O1949" s="332">
        <f t="shared" si="332"/>
        <v>214.81689121140144</v>
      </c>
      <c r="P1949" s="360"/>
      <c r="Q1949" s="360"/>
      <c r="R1949" s="287"/>
      <c r="S1949" s="8"/>
      <c r="T1949" s="8"/>
      <c r="U1949" s="8"/>
      <c r="V1949" s="8"/>
      <c r="W1949" s="8"/>
      <c r="X1949" s="8"/>
      <c r="Y1949" s="8"/>
      <c r="Z1949" s="8"/>
      <c r="AA1949" s="8"/>
      <c r="AB1949" s="8"/>
      <c r="AC1949" s="8"/>
      <c r="AD1949" s="8"/>
      <c r="AE1949" s="8"/>
      <c r="AF1949" s="8"/>
      <c r="AG1949" s="8"/>
      <c r="AH1949" s="8"/>
      <c r="AI1949" s="8"/>
      <c r="AJ1949" s="8"/>
      <c r="AK1949" s="8"/>
    </row>
    <row r="1950" spans="2:37" s="235" customFormat="1" ht="16.2" customHeight="1">
      <c r="B1950" s="289">
        <v>913270440</v>
      </c>
      <c r="C1950" s="307" t="s">
        <v>367</v>
      </c>
      <c r="D1950" s="294" t="s">
        <v>92</v>
      </c>
      <c r="E1950" s="294" t="s">
        <v>2570</v>
      </c>
      <c r="F1950" s="295">
        <v>1</v>
      </c>
      <c r="G1950" s="296" t="s">
        <v>3049</v>
      </c>
      <c r="H1950" s="293">
        <v>5.8</v>
      </c>
      <c r="I1950" s="293">
        <f t="shared" si="331"/>
        <v>3.7037395036448522</v>
      </c>
      <c r="J1950" s="293">
        <v>214.81689121140144</v>
      </c>
      <c r="K1950" s="275">
        <f t="shared" si="333"/>
        <v>214.81689121140144</v>
      </c>
      <c r="L1950" s="275">
        <f t="shared" si="334"/>
        <v>214.81689121140144</v>
      </c>
      <c r="M1950" s="286"/>
      <c r="N1950" s="337">
        <v>206.554703087886</v>
      </c>
      <c r="O1950" s="332">
        <f t="shared" si="332"/>
        <v>214.81689121140144</v>
      </c>
      <c r="P1950" s="360"/>
      <c r="Q1950" s="360"/>
      <c r="R1950" s="287"/>
      <c r="S1950" s="8"/>
      <c r="T1950" s="8"/>
      <c r="U1950" s="8"/>
      <c r="V1950" s="8"/>
      <c r="W1950" s="8"/>
      <c r="X1950" s="8"/>
      <c r="Y1950" s="8"/>
      <c r="Z1950" s="8"/>
      <c r="AA1950" s="8"/>
      <c r="AB1950" s="8"/>
      <c r="AC1950" s="8"/>
      <c r="AD1950" s="8"/>
      <c r="AE1950" s="8"/>
      <c r="AF1950" s="8"/>
      <c r="AG1950" s="8"/>
      <c r="AH1950" s="8"/>
      <c r="AI1950" s="8"/>
      <c r="AJ1950" s="8"/>
      <c r="AK1950" s="8"/>
    </row>
    <row r="1951" spans="2:37" s="235" customFormat="1" ht="16.2" customHeight="1">
      <c r="B1951" s="289">
        <v>913270450</v>
      </c>
      <c r="C1951" s="307" t="s">
        <v>367</v>
      </c>
      <c r="D1951" s="294" t="s">
        <v>92</v>
      </c>
      <c r="E1951" s="294" t="s">
        <v>2571</v>
      </c>
      <c r="F1951" s="295">
        <v>1</v>
      </c>
      <c r="G1951" s="296" t="s">
        <v>3049</v>
      </c>
      <c r="H1951" s="293">
        <v>5.8</v>
      </c>
      <c r="I1951" s="293">
        <f t="shared" si="331"/>
        <v>3.720259480710951</v>
      </c>
      <c r="J1951" s="293">
        <v>215.77504988123513</v>
      </c>
      <c r="K1951" s="275">
        <f t="shared" si="333"/>
        <v>215.77504988123513</v>
      </c>
      <c r="L1951" s="275">
        <f t="shared" si="334"/>
        <v>215.77504988123513</v>
      </c>
      <c r="M1951" s="286"/>
      <c r="N1951" s="337">
        <v>207.47600950118763</v>
      </c>
      <c r="O1951" s="332">
        <f t="shared" si="332"/>
        <v>215.77504988123513</v>
      </c>
      <c r="P1951" s="360"/>
      <c r="Q1951" s="360"/>
      <c r="R1951" s="287"/>
      <c r="S1951" s="8"/>
      <c r="T1951" s="8"/>
      <c r="U1951" s="8"/>
      <c r="V1951" s="8"/>
      <c r="W1951" s="8"/>
      <c r="X1951" s="8"/>
      <c r="Y1951" s="8"/>
      <c r="Z1951" s="8"/>
      <c r="AA1951" s="8"/>
      <c r="AB1951" s="8"/>
      <c r="AC1951" s="8"/>
      <c r="AD1951" s="8"/>
      <c r="AE1951" s="8"/>
      <c r="AF1951" s="8"/>
      <c r="AG1951" s="8"/>
      <c r="AH1951" s="8"/>
      <c r="AI1951" s="8"/>
      <c r="AJ1951" s="8"/>
      <c r="AK1951" s="8"/>
    </row>
    <row r="1952" spans="2:37" s="235" customFormat="1" ht="16.2" customHeight="1">
      <c r="B1952" s="289">
        <v>913270460</v>
      </c>
      <c r="C1952" s="307" t="s">
        <v>367</v>
      </c>
      <c r="D1952" s="294" t="s">
        <v>92</v>
      </c>
      <c r="E1952" s="294" t="s">
        <v>2572</v>
      </c>
      <c r="F1952" s="295">
        <v>1</v>
      </c>
      <c r="G1952" s="296" t="s">
        <v>3049</v>
      </c>
      <c r="H1952" s="293">
        <v>5.8</v>
      </c>
      <c r="I1952" s="293">
        <f t="shared" si="331"/>
        <v>3.7037395036448522</v>
      </c>
      <c r="J1952" s="293">
        <v>214.81689121140144</v>
      </c>
      <c r="K1952" s="275">
        <f t="shared" si="333"/>
        <v>214.81689121140144</v>
      </c>
      <c r="L1952" s="275">
        <f t="shared" si="334"/>
        <v>214.81689121140144</v>
      </c>
      <c r="M1952" s="286"/>
      <c r="N1952" s="337">
        <v>206.554703087886</v>
      </c>
      <c r="O1952" s="332">
        <f t="shared" si="332"/>
        <v>214.81689121140144</v>
      </c>
      <c r="P1952" s="360"/>
      <c r="Q1952" s="360"/>
      <c r="R1952" s="287"/>
      <c r="S1952" s="8"/>
      <c r="T1952" s="8"/>
      <c r="U1952" s="8"/>
      <c r="V1952" s="8"/>
      <c r="W1952" s="8"/>
      <c r="X1952" s="8"/>
      <c r="Y1952" s="8"/>
      <c r="Z1952" s="8"/>
      <c r="AA1952" s="8"/>
      <c r="AB1952" s="8"/>
      <c r="AC1952" s="8"/>
      <c r="AD1952" s="8"/>
      <c r="AE1952" s="8"/>
      <c r="AF1952" s="8"/>
      <c r="AG1952" s="8"/>
      <c r="AH1952" s="8"/>
      <c r="AI1952" s="8"/>
      <c r="AJ1952" s="8"/>
      <c r="AK1952" s="8"/>
    </row>
    <row r="1953" spans="2:37" s="235" customFormat="1" ht="16.2" customHeight="1">
      <c r="B1953" s="289">
        <v>913270470</v>
      </c>
      <c r="C1953" s="307" t="s">
        <v>367</v>
      </c>
      <c r="D1953" s="294" t="s">
        <v>92</v>
      </c>
      <c r="E1953" s="294" t="s">
        <v>2579</v>
      </c>
      <c r="F1953" s="295">
        <v>1</v>
      </c>
      <c r="G1953" s="296" t="s">
        <v>3049</v>
      </c>
      <c r="H1953" s="293">
        <v>5.8</v>
      </c>
      <c r="I1953" s="293">
        <f t="shared" ref="I1953:I1972" si="335">(J1953/10)/5.8</f>
        <v>3.7037395036448522</v>
      </c>
      <c r="J1953" s="293">
        <v>214.81689121140144</v>
      </c>
      <c r="K1953" s="275">
        <f t="shared" si="333"/>
        <v>214.81689121140144</v>
      </c>
      <c r="L1953" s="275">
        <f t="shared" si="334"/>
        <v>214.81689121140144</v>
      </c>
      <c r="M1953" s="286"/>
      <c r="N1953" s="337">
        <v>206.554703087886</v>
      </c>
      <c r="O1953" s="332">
        <f t="shared" si="332"/>
        <v>214.81689121140144</v>
      </c>
      <c r="P1953" s="360"/>
      <c r="Q1953" s="360"/>
      <c r="R1953" s="287"/>
      <c r="S1953" s="8"/>
      <c r="T1953" s="8"/>
      <c r="U1953" s="8"/>
      <c r="V1953" s="8"/>
      <c r="W1953" s="8"/>
      <c r="X1953" s="8"/>
      <c r="Y1953" s="8"/>
      <c r="Z1953" s="8"/>
      <c r="AA1953" s="8"/>
      <c r="AB1953" s="8"/>
      <c r="AC1953" s="8"/>
      <c r="AD1953" s="8"/>
      <c r="AE1953" s="8"/>
      <c r="AF1953" s="8"/>
      <c r="AG1953" s="8"/>
      <c r="AH1953" s="8"/>
      <c r="AI1953" s="8"/>
      <c r="AJ1953" s="8"/>
      <c r="AK1953" s="8"/>
    </row>
    <row r="1954" spans="2:37" s="235" customFormat="1" ht="16.2" customHeight="1">
      <c r="B1954" s="289">
        <v>913270490</v>
      </c>
      <c r="C1954" s="307" t="s">
        <v>367</v>
      </c>
      <c r="D1954" s="294" t="s">
        <v>92</v>
      </c>
      <c r="E1954" s="294" t="s">
        <v>2576</v>
      </c>
      <c r="F1954" s="295">
        <v>1</v>
      </c>
      <c r="G1954" s="296" t="s">
        <v>3049</v>
      </c>
      <c r="H1954" s="293">
        <v>5.8</v>
      </c>
      <c r="I1954" s="293">
        <f t="shared" si="335"/>
        <v>3.8467352444917688</v>
      </c>
      <c r="J1954" s="293">
        <v>223.11064418052257</v>
      </c>
      <c r="K1954" s="275">
        <f t="shared" si="333"/>
        <v>223.11064418052257</v>
      </c>
      <c r="L1954" s="275">
        <f t="shared" si="334"/>
        <v>223.11064418052257</v>
      </c>
      <c r="M1954" s="286"/>
      <c r="N1954" s="337">
        <v>214.52946555819477</v>
      </c>
      <c r="O1954" s="332">
        <f t="shared" si="332"/>
        <v>223.11064418052257</v>
      </c>
      <c r="P1954" s="360"/>
      <c r="Q1954" s="360"/>
      <c r="R1954" s="287"/>
      <c r="S1954" s="8"/>
      <c r="T1954" s="8"/>
      <c r="U1954" s="8"/>
      <c r="V1954" s="8"/>
      <c r="W1954" s="8"/>
      <c r="X1954" s="8"/>
      <c r="Y1954" s="8"/>
      <c r="Z1954" s="8"/>
      <c r="AA1954" s="8"/>
      <c r="AB1954" s="8"/>
      <c r="AC1954" s="8"/>
      <c r="AD1954" s="8"/>
      <c r="AE1954" s="8"/>
      <c r="AF1954" s="8"/>
      <c r="AG1954" s="8"/>
      <c r="AH1954" s="8"/>
      <c r="AI1954" s="8"/>
      <c r="AJ1954" s="8"/>
      <c r="AK1954" s="8"/>
    </row>
    <row r="1955" spans="2:37" s="235" customFormat="1" ht="16.2" customHeight="1">
      <c r="B1955" s="289">
        <v>913270500</v>
      </c>
      <c r="C1955" s="307" t="s">
        <v>367</v>
      </c>
      <c r="D1955" s="294" t="s">
        <v>92</v>
      </c>
      <c r="E1955" s="294" t="s">
        <v>2577</v>
      </c>
      <c r="F1955" s="295">
        <v>1</v>
      </c>
      <c r="G1955" s="296" t="s">
        <v>3049</v>
      </c>
      <c r="H1955" s="293">
        <v>5.8</v>
      </c>
      <c r="I1955" s="293">
        <f t="shared" si="335"/>
        <v>3.8467352444917688</v>
      </c>
      <c r="J1955" s="293">
        <v>223.11064418052257</v>
      </c>
      <c r="K1955" s="275">
        <f t="shared" si="333"/>
        <v>223.11064418052257</v>
      </c>
      <c r="L1955" s="275">
        <f t="shared" si="334"/>
        <v>223.11064418052257</v>
      </c>
      <c r="M1955" s="286"/>
      <c r="N1955" s="337">
        <v>214.52946555819477</v>
      </c>
      <c r="O1955" s="332">
        <f t="shared" si="332"/>
        <v>223.11064418052257</v>
      </c>
      <c r="P1955" s="360"/>
      <c r="Q1955" s="360"/>
      <c r="R1955" s="287"/>
      <c r="S1955" s="8"/>
      <c r="T1955" s="8"/>
      <c r="U1955" s="8"/>
      <c r="V1955" s="8"/>
      <c r="W1955" s="8"/>
      <c r="X1955" s="8"/>
      <c r="Y1955" s="8"/>
      <c r="Z1955" s="8"/>
      <c r="AA1955" s="8"/>
      <c r="AB1955" s="8"/>
      <c r="AC1955" s="8"/>
      <c r="AD1955" s="8"/>
      <c r="AE1955" s="8"/>
      <c r="AF1955" s="8"/>
      <c r="AG1955" s="8"/>
      <c r="AH1955" s="8"/>
      <c r="AI1955" s="8"/>
      <c r="AJ1955" s="8"/>
      <c r="AK1955" s="8"/>
    </row>
    <row r="1956" spans="2:37" s="235" customFormat="1" ht="16.2" customHeight="1">
      <c r="B1956" s="289">
        <v>913160430</v>
      </c>
      <c r="C1956" s="310" t="s">
        <v>100</v>
      </c>
      <c r="D1956" s="294" t="s">
        <v>92</v>
      </c>
      <c r="E1956" s="294" t="s">
        <v>2569</v>
      </c>
      <c r="F1956" s="295">
        <v>1</v>
      </c>
      <c r="G1956" s="296" t="s">
        <v>3049</v>
      </c>
      <c r="H1956" s="293">
        <v>5.8</v>
      </c>
      <c r="I1956" s="293">
        <f t="shared" si="335"/>
        <v>1.1895277909738715</v>
      </c>
      <c r="J1956" s="293">
        <v>68.992611876484546</v>
      </c>
      <c r="K1956" s="275">
        <f t="shared" si="333"/>
        <v>68.992611876484546</v>
      </c>
      <c r="L1956" s="275">
        <f t="shared" si="334"/>
        <v>68.992611876484546</v>
      </c>
      <c r="M1956" s="286"/>
      <c r="N1956" s="337">
        <v>66.339049881235141</v>
      </c>
      <c r="O1956" s="332">
        <f t="shared" si="332"/>
        <v>68.992611876484546</v>
      </c>
      <c r="P1956" s="360"/>
      <c r="Q1956" s="360"/>
      <c r="R1956" s="287"/>
      <c r="S1956" s="8"/>
      <c r="T1956" s="8"/>
      <c r="U1956" s="8"/>
      <c r="V1956" s="8"/>
      <c r="W1956" s="8"/>
      <c r="X1956" s="8"/>
      <c r="Y1956" s="8"/>
      <c r="Z1956" s="8"/>
      <c r="AA1956" s="8"/>
      <c r="AB1956" s="8"/>
      <c r="AC1956" s="8"/>
      <c r="AD1956" s="8"/>
      <c r="AE1956" s="8"/>
      <c r="AF1956" s="8"/>
      <c r="AG1956" s="8"/>
      <c r="AH1956" s="8"/>
      <c r="AI1956" s="8"/>
      <c r="AJ1956" s="8"/>
      <c r="AK1956" s="8"/>
    </row>
    <row r="1957" spans="2:37" s="235" customFormat="1" ht="16.2" customHeight="1">
      <c r="B1957" s="289">
        <v>913160440</v>
      </c>
      <c r="C1957" s="310" t="s">
        <v>100</v>
      </c>
      <c r="D1957" s="294" t="s">
        <v>92</v>
      </c>
      <c r="E1957" s="294" t="s">
        <v>2570</v>
      </c>
      <c r="F1957" s="295">
        <v>1</v>
      </c>
      <c r="G1957" s="296" t="s">
        <v>3049</v>
      </c>
      <c r="H1957" s="293">
        <v>5.8</v>
      </c>
      <c r="I1957" s="293">
        <f t="shared" si="335"/>
        <v>1.1895277909738715</v>
      </c>
      <c r="J1957" s="293">
        <v>68.992611876484546</v>
      </c>
      <c r="K1957" s="275">
        <f t="shared" si="333"/>
        <v>68.992611876484546</v>
      </c>
      <c r="L1957" s="275">
        <f t="shared" si="334"/>
        <v>68.992611876484546</v>
      </c>
      <c r="M1957" s="286"/>
      <c r="N1957" s="337">
        <v>66.339049881235141</v>
      </c>
      <c r="O1957" s="332">
        <f t="shared" si="332"/>
        <v>68.992611876484546</v>
      </c>
      <c r="P1957" s="360"/>
      <c r="Q1957" s="360"/>
      <c r="R1957" s="287"/>
      <c r="S1957" s="8"/>
      <c r="T1957" s="8"/>
      <c r="U1957" s="8"/>
      <c r="V1957" s="8"/>
      <c r="W1957" s="8"/>
      <c r="X1957" s="8"/>
      <c r="Y1957" s="8"/>
      <c r="Z1957" s="8"/>
      <c r="AA1957" s="8"/>
      <c r="AB1957" s="8"/>
      <c r="AC1957" s="8"/>
      <c r="AD1957" s="8"/>
      <c r="AE1957" s="8"/>
      <c r="AF1957" s="8"/>
      <c r="AG1957" s="8"/>
      <c r="AH1957" s="8"/>
      <c r="AI1957" s="8"/>
      <c r="AJ1957" s="8"/>
      <c r="AK1957" s="8"/>
    </row>
    <row r="1958" spans="2:37" s="235" customFormat="1" ht="16.2" customHeight="1">
      <c r="B1958" s="289">
        <v>913160450</v>
      </c>
      <c r="C1958" s="310" t="s">
        <v>100</v>
      </c>
      <c r="D1958" s="294" t="s">
        <v>92</v>
      </c>
      <c r="E1958" s="294" t="s">
        <v>2571</v>
      </c>
      <c r="F1958" s="295">
        <v>1</v>
      </c>
      <c r="G1958" s="296" t="s">
        <v>3049</v>
      </c>
      <c r="H1958" s="293">
        <v>5.8</v>
      </c>
      <c r="I1958" s="293">
        <f t="shared" si="335"/>
        <v>1.1895277909738715</v>
      </c>
      <c r="J1958" s="293">
        <v>68.992611876484546</v>
      </c>
      <c r="K1958" s="275">
        <f t="shared" si="333"/>
        <v>68.992611876484546</v>
      </c>
      <c r="L1958" s="275">
        <f t="shared" si="334"/>
        <v>68.992611876484546</v>
      </c>
      <c r="M1958" s="286"/>
      <c r="N1958" s="337">
        <v>66.339049881235141</v>
      </c>
      <c r="O1958" s="332">
        <f t="shared" si="332"/>
        <v>68.992611876484546</v>
      </c>
      <c r="P1958" s="360"/>
      <c r="Q1958" s="360"/>
      <c r="R1958" s="287"/>
      <c r="S1958" s="8"/>
      <c r="T1958" s="8"/>
      <c r="U1958" s="8"/>
      <c r="V1958" s="8"/>
      <c r="W1958" s="8"/>
      <c r="X1958" s="8"/>
      <c r="Y1958" s="8"/>
      <c r="Z1958" s="8"/>
      <c r="AA1958" s="8"/>
      <c r="AB1958" s="8"/>
      <c r="AC1958" s="8"/>
      <c r="AD1958" s="8"/>
      <c r="AE1958" s="8"/>
      <c r="AF1958" s="8"/>
      <c r="AG1958" s="8"/>
      <c r="AH1958" s="8"/>
      <c r="AI1958" s="8"/>
      <c r="AJ1958" s="8"/>
      <c r="AK1958" s="8"/>
    </row>
    <row r="1959" spans="2:37" s="235" customFormat="1" ht="16.2" customHeight="1">
      <c r="B1959" s="289">
        <v>913160460</v>
      </c>
      <c r="C1959" s="310" t="s">
        <v>100</v>
      </c>
      <c r="D1959" s="294" t="s">
        <v>92</v>
      </c>
      <c r="E1959" s="294" t="s">
        <v>2572</v>
      </c>
      <c r="F1959" s="295">
        <v>1</v>
      </c>
      <c r="G1959" s="296" t="s">
        <v>3049</v>
      </c>
      <c r="H1959" s="293">
        <v>5.8</v>
      </c>
      <c r="I1959" s="293">
        <f t="shared" si="335"/>
        <v>1.1895277909738715</v>
      </c>
      <c r="J1959" s="293">
        <v>68.992611876484546</v>
      </c>
      <c r="K1959" s="275">
        <f t="shared" si="333"/>
        <v>68.992611876484546</v>
      </c>
      <c r="L1959" s="275">
        <f t="shared" si="334"/>
        <v>68.992611876484546</v>
      </c>
      <c r="M1959" s="286"/>
      <c r="N1959" s="337">
        <v>66.339049881235141</v>
      </c>
      <c r="O1959" s="332">
        <f t="shared" si="332"/>
        <v>68.992611876484546</v>
      </c>
      <c r="P1959" s="360"/>
      <c r="Q1959" s="360"/>
      <c r="R1959" s="287"/>
      <c r="S1959" s="8"/>
      <c r="T1959" s="8"/>
      <c r="U1959" s="8"/>
      <c r="V1959" s="8"/>
      <c r="W1959" s="8"/>
      <c r="X1959" s="8"/>
      <c r="Y1959" s="8"/>
      <c r="Z1959" s="8"/>
      <c r="AA1959" s="8"/>
      <c r="AB1959" s="8"/>
      <c r="AC1959" s="8"/>
      <c r="AD1959" s="8"/>
      <c r="AE1959" s="8"/>
      <c r="AF1959" s="8"/>
      <c r="AG1959" s="8"/>
      <c r="AH1959" s="8"/>
      <c r="AI1959" s="8"/>
      <c r="AJ1959" s="8"/>
      <c r="AK1959" s="8"/>
    </row>
    <row r="1960" spans="2:37" s="235" customFormat="1" ht="16.2" customHeight="1">
      <c r="B1960" s="289">
        <v>913160470</v>
      </c>
      <c r="C1960" s="310" t="s">
        <v>100</v>
      </c>
      <c r="D1960" s="294" t="s">
        <v>92</v>
      </c>
      <c r="E1960" s="294" t="s">
        <v>2579</v>
      </c>
      <c r="F1960" s="295">
        <v>1</v>
      </c>
      <c r="G1960" s="296" t="s">
        <v>3049</v>
      </c>
      <c r="H1960" s="293">
        <v>5.8</v>
      </c>
      <c r="I1960" s="293">
        <f t="shared" si="335"/>
        <v>1.1895277909738715</v>
      </c>
      <c r="J1960" s="293">
        <v>68.992611876484546</v>
      </c>
      <c r="K1960" s="275">
        <f t="shared" si="333"/>
        <v>68.992611876484546</v>
      </c>
      <c r="L1960" s="275">
        <f t="shared" si="334"/>
        <v>68.992611876484546</v>
      </c>
      <c r="M1960" s="286"/>
      <c r="N1960" s="337">
        <v>66.339049881235141</v>
      </c>
      <c r="O1960" s="332">
        <f t="shared" si="332"/>
        <v>68.992611876484546</v>
      </c>
      <c r="P1960" s="360"/>
      <c r="Q1960" s="360"/>
      <c r="R1960" s="287"/>
      <c r="S1960" s="8"/>
      <c r="T1960" s="8"/>
      <c r="U1960" s="8"/>
      <c r="V1960" s="8"/>
      <c r="W1960" s="8"/>
      <c r="X1960" s="8"/>
      <c r="Y1960" s="8"/>
      <c r="Z1960" s="8"/>
      <c r="AA1960" s="8"/>
      <c r="AB1960" s="8"/>
      <c r="AC1960" s="8"/>
      <c r="AD1960" s="8"/>
      <c r="AE1960" s="8"/>
      <c r="AF1960" s="8"/>
      <c r="AG1960" s="8"/>
      <c r="AH1960" s="8"/>
      <c r="AI1960" s="8"/>
      <c r="AJ1960" s="8"/>
      <c r="AK1960" s="8"/>
    </row>
    <row r="1961" spans="2:37" s="235" customFormat="1" ht="16.2" customHeight="1">
      <c r="B1961" s="289">
        <v>913160490</v>
      </c>
      <c r="C1961" s="310" t="s">
        <v>100</v>
      </c>
      <c r="D1961" s="294" t="s">
        <v>92</v>
      </c>
      <c r="E1961" s="294" t="s">
        <v>2576</v>
      </c>
      <c r="F1961" s="295">
        <v>1</v>
      </c>
      <c r="G1961" s="296" t="s">
        <v>3049</v>
      </c>
      <c r="H1961" s="293">
        <v>5.8</v>
      </c>
      <c r="I1961" s="293">
        <f t="shared" si="335"/>
        <v>1.2358499139978709</v>
      </c>
      <c r="J1961" s="293">
        <v>71.679295011876505</v>
      </c>
      <c r="K1961" s="275">
        <f t="shared" si="333"/>
        <v>71.679295011876505</v>
      </c>
      <c r="L1961" s="275">
        <f t="shared" si="334"/>
        <v>71.679295011876505</v>
      </c>
      <c r="M1961" s="286"/>
      <c r="N1961" s="337">
        <v>68.92239904988125</v>
      </c>
      <c r="O1961" s="332">
        <f t="shared" si="332"/>
        <v>71.679295011876505</v>
      </c>
      <c r="P1961" s="360"/>
      <c r="Q1961" s="360"/>
      <c r="R1961" s="287"/>
      <c r="S1961" s="8"/>
      <c r="T1961" s="8"/>
      <c r="U1961" s="8"/>
      <c r="V1961" s="8"/>
      <c r="W1961" s="8"/>
      <c r="X1961" s="8"/>
      <c r="Y1961" s="8"/>
      <c r="Z1961" s="8"/>
      <c r="AA1961" s="8"/>
      <c r="AB1961" s="8"/>
      <c r="AC1961" s="8"/>
      <c r="AD1961" s="8"/>
      <c r="AE1961" s="8"/>
      <c r="AF1961" s="8"/>
      <c r="AG1961" s="8"/>
      <c r="AH1961" s="8"/>
      <c r="AI1961" s="8"/>
      <c r="AJ1961" s="8"/>
      <c r="AK1961" s="8"/>
    </row>
    <row r="1962" spans="2:37" s="235" customFormat="1" ht="16.2" customHeight="1">
      <c r="B1962" s="289">
        <v>913160500</v>
      </c>
      <c r="C1962" s="310" t="s">
        <v>100</v>
      </c>
      <c r="D1962" s="294" t="s">
        <v>92</v>
      </c>
      <c r="E1962" s="294" t="s">
        <v>2577</v>
      </c>
      <c r="F1962" s="295">
        <v>1</v>
      </c>
      <c r="G1962" s="296" t="s">
        <v>3049</v>
      </c>
      <c r="H1962" s="293">
        <v>5.8</v>
      </c>
      <c r="I1962" s="293">
        <f t="shared" si="335"/>
        <v>1.2358499139978709</v>
      </c>
      <c r="J1962" s="293">
        <v>71.679295011876505</v>
      </c>
      <c r="K1962" s="275">
        <f t="shared" si="333"/>
        <v>71.679295011876505</v>
      </c>
      <c r="L1962" s="275">
        <f t="shared" si="334"/>
        <v>71.679295011876505</v>
      </c>
      <c r="M1962" s="286"/>
      <c r="N1962" s="337">
        <v>68.92239904988125</v>
      </c>
      <c r="O1962" s="332">
        <f t="shared" si="332"/>
        <v>71.679295011876505</v>
      </c>
      <c r="P1962" s="360"/>
      <c r="Q1962" s="360"/>
      <c r="R1962" s="287"/>
      <c r="S1962" s="8"/>
      <c r="T1962" s="8"/>
      <c r="U1962" s="8"/>
      <c r="V1962" s="8"/>
      <c r="W1962" s="8"/>
      <c r="X1962" s="8"/>
      <c r="Y1962" s="8"/>
      <c r="Z1962" s="8"/>
      <c r="AA1962" s="8"/>
      <c r="AB1962" s="8"/>
      <c r="AC1962" s="8"/>
      <c r="AD1962" s="8"/>
      <c r="AE1962" s="8"/>
      <c r="AF1962" s="8"/>
      <c r="AG1962" s="8"/>
      <c r="AH1962" s="8"/>
      <c r="AI1962" s="8"/>
      <c r="AJ1962" s="8"/>
      <c r="AK1962" s="8"/>
    </row>
    <row r="1963" spans="2:37" s="235" customFormat="1" ht="16.2" customHeight="1">
      <c r="B1963" s="289">
        <v>113360430</v>
      </c>
      <c r="C1963" s="310" t="s">
        <v>3047</v>
      </c>
      <c r="D1963" s="294" t="s">
        <v>92</v>
      </c>
      <c r="E1963" s="294" t="s">
        <v>2569</v>
      </c>
      <c r="F1963" s="295">
        <v>1</v>
      </c>
      <c r="G1963" s="296" t="s">
        <v>3046</v>
      </c>
      <c r="H1963" s="293">
        <v>5.8</v>
      </c>
      <c r="I1963" s="293">
        <f t="shared" si="335"/>
        <v>1.4907101384224752</v>
      </c>
      <c r="J1963" s="293">
        <v>86.461188028503571</v>
      </c>
      <c r="K1963" s="275">
        <f t="shared" si="333"/>
        <v>86.461188028503571</v>
      </c>
      <c r="L1963" s="275">
        <f t="shared" si="334"/>
        <v>86.461188028503571</v>
      </c>
      <c r="M1963" s="286"/>
      <c r="N1963" s="337">
        <v>83.135757719714974</v>
      </c>
      <c r="O1963" s="332">
        <f t="shared" si="332"/>
        <v>86.461188028503571</v>
      </c>
      <c r="P1963" s="360"/>
      <c r="Q1963" s="360"/>
      <c r="R1963" s="287"/>
      <c r="S1963" s="8"/>
      <c r="T1963" s="8"/>
      <c r="U1963" s="8"/>
      <c r="V1963" s="8"/>
      <c r="W1963" s="8"/>
      <c r="X1963" s="8"/>
      <c r="Y1963" s="8"/>
      <c r="Z1963" s="8"/>
      <c r="AA1963" s="8"/>
      <c r="AB1963" s="8"/>
      <c r="AC1963" s="8"/>
      <c r="AD1963" s="8"/>
      <c r="AE1963" s="8"/>
      <c r="AF1963" s="8"/>
      <c r="AG1963" s="8"/>
      <c r="AH1963" s="8"/>
      <c r="AI1963" s="8"/>
      <c r="AJ1963" s="8"/>
      <c r="AK1963" s="8"/>
    </row>
    <row r="1964" spans="2:37" s="235" customFormat="1" ht="16.2" customHeight="1">
      <c r="B1964" s="289">
        <v>113360440</v>
      </c>
      <c r="C1964" s="310" t="s">
        <v>3047</v>
      </c>
      <c r="D1964" s="294" t="s">
        <v>92</v>
      </c>
      <c r="E1964" s="294" t="s">
        <v>2570</v>
      </c>
      <c r="F1964" s="295">
        <v>1</v>
      </c>
      <c r="G1964" s="296" t="s">
        <v>3046</v>
      </c>
      <c r="H1964" s="293">
        <v>5.8</v>
      </c>
      <c r="I1964" s="293">
        <f t="shared" si="335"/>
        <v>1.4907101384224752</v>
      </c>
      <c r="J1964" s="293">
        <v>86.461188028503571</v>
      </c>
      <c r="K1964" s="275">
        <f t="shared" si="333"/>
        <v>86.461188028503571</v>
      </c>
      <c r="L1964" s="275">
        <f t="shared" si="334"/>
        <v>86.461188028503571</v>
      </c>
      <c r="M1964" s="286"/>
      <c r="N1964" s="337">
        <v>83.135757719714974</v>
      </c>
      <c r="O1964" s="332">
        <f t="shared" si="332"/>
        <v>86.461188028503571</v>
      </c>
      <c r="P1964" s="360"/>
      <c r="Q1964" s="360"/>
      <c r="R1964" s="287"/>
      <c r="S1964" s="8"/>
      <c r="T1964" s="8"/>
      <c r="U1964" s="8"/>
      <c r="V1964" s="8"/>
      <c r="W1964" s="8"/>
      <c r="X1964" s="8"/>
      <c r="Y1964" s="8"/>
      <c r="Z1964" s="8"/>
      <c r="AA1964" s="8"/>
      <c r="AB1964" s="8"/>
      <c r="AC1964" s="8"/>
      <c r="AD1964" s="8"/>
      <c r="AE1964" s="8"/>
      <c r="AF1964" s="8"/>
      <c r="AG1964" s="8"/>
      <c r="AH1964" s="8"/>
      <c r="AI1964" s="8"/>
      <c r="AJ1964" s="8"/>
      <c r="AK1964" s="8"/>
    </row>
    <row r="1965" spans="2:37" s="235" customFormat="1" ht="16.2" customHeight="1">
      <c r="B1965" s="289">
        <v>113360450</v>
      </c>
      <c r="C1965" s="310" t="s">
        <v>3047</v>
      </c>
      <c r="D1965" s="294" t="s">
        <v>92</v>
      </c>
      <c r="E1965" s="294" t="s">
        <v>2571</v>
      </c>
      <c r="F1965" s="295">
        <v>1</v>
      </c>
      <c r="G1965" s="296" t="s">
        <v>3046</v>
      </c>
      <c r="H1965" s="293">
        <v>5.8</v>
      </c>
      <c r="I1965" s="293">
        <f t="shared" si="335"/>
        <v>1.4907101384224752</v>
      </c>
      <c r="J1965" s="293">
        <v>86.461188028503571</v>
      </c>
      <c r="K1965" s="275">
        <f t="shared" si="333"/>
        <v>86.461188028503571</v>
      </c>
      <c r="L1965" s="275">
        <f t="shared" si="334"/>
        <v>86.461188028503571</v>
      </c>
      <c r="M1965" s="286"/>
      <c r="N1965" s="337">
        <v>83.135757719714974</v>
      </c>
      <c r="O1965" s="332">
        <f t="shared" si="332"/>
        <v>86.461188028503571</v>
      </c>
      <c r="P1965" s="360"/>
      <c r="Q1965" s="360"/>
      <c r="R1965" s="287"/>
      <c r="S1965" s="8"/>
      <c r="T1965" s="8"/>
      <c r="U1965" s="8"/>
      <c r="V1965" s="8"/>
      <c r="W1965" s="8"/>
      <c r="X1965" s="8"/>
      <c r="Y1965" s="8"/>
      <c r="Z1965" s="8"/>
      <c r="AA1965" s="8"/>
      <c r="AB1965" s="8"/>
      <c r="AC1965" s="8"/>
      <c r="AD1965" s="8"/>
      <c r="AE1965" s="8"/>
      <c r="AF1965" s="8"/>
      <c r="AG1965" s="8"/>
      <c r="AH1965" s="8"/>
      <c r="AI1965" s="8"/>
      <c r="AJ1965" s="8"/>
      <c r="AK1965" s="8"/>
    </row>
    <row r="1966" spans="2:37" s="235" customFormat="1" ht="16.2" customHeight="1">
      <c r="B1966" s="289">
        <v>113360460</v>
      </c>
      <c r="C1966" s="310" t="s">
        <v>3047</v>
      </c>
      <c r="D1966" s="294" t="s">
        <v>92</v>
      </c>
      <c r="E1966" s="294" t="s">
        <v>2572</v>
      </c>
      <c r="F1966" s="295">
        <v>1</v>
      </c>
      <c r="G1966" s="296" t="s">
        <v>3046</v>
      </c>
      <c r="H1966" s="293">
        <v>5.8</v>
      </c>
      <c r="I1966" s="293">
        <f t="shared" si="335"/>
        <v>1.4907101384224752</v>
      </c>
      <c r="J1966" s="293">
        <v>86.461188028503571</v>
      </c>
      <c r="K1966" s="275">
        <f t="shared" si="333"/>
        <v>86.461188028503571</v>
      </c>
      <c r="L1966" s="275">
        <f t="shared" si="334"/>
        <v>86.461188028503571</v>
      </c>
      <c r="M1966" s="286"/>
      <c r="N1966" s="337">
        <v>83.135757719714974</v>
      </c>
      <c r="O1966" s="332">
        <f t="shared" si="332"/>
        <v>86.461188028503571</v>
      </c>
      <c r="P1966" s="360"/>
      <c r="Q1966" s="360"/>
      <c r="R1966" s="287"/>
      <c r="S1966" s="8"/>
      <c r="T1966" s="8"/>
      <c r="U1966" s="8"/>
      <c r="V1966" s="8"/>
      <c r="W1966" s="8"/>
      <c r="X1966" s="8"/>
      <c r="Y1966" s="8"/>
      <c r="Z1966" s="8"/>
      <c r="AA1966" s="8"/>
      <c r="AB1966" s="8"/>
      <c r="AC1966" s="8"/>
      <c r="AD1966" s="8"/>
      <c r="AE1966" s="8"/>
      <c r="AF1966" s="8"/>
      <c r="AG1966" s="8"/>
      <c r="AH1966" s="8"/>
      <c r="AI1966" s="8"/>
      <c r="AJ1966" s="8"/>
      <c r="AK1966" s="8"/>
    </row>
    <row r="1967" spans="2:37" s="235" customFormat="1" ht="16.2" customHeight="1">
      <c r="B1967" s="289">
        <v>113360470</v>
      </c>
      <c r="C1967" s="310" t="s">
        <v>3047</v>
      </c>
      <c r="D1967" s="294" t="s">
        <v>92</v>
      </c>
      <c r="E1967" s="294" t="s">
        <v>2579</v>
      </c>
      <c r="F1967" s="295">
        <v>1</v>
      </c>
      <c r="G1967" s="296" t="s">
        <v>3046</v>
      </c>
      <c r="H1967" s="293">
        <v>5.8</v>
      </c>
      <c r="I1967" s="293">
        <f t="shared" si="335"/>
        <v>1.4907101384224752</v>
      </c>
      <c r="J1967" s="293">
        <v>86.461188028503571</v>
      </c>
      <c r="K1967" s="275">
        <f t="shared" si="333"/>
        <v>86.461188028503571</v>
      </c>
      <c r="L1967" s="275">
        <f t="shared" si="334"/>
        <v>86.461188028503571</v>
      </c>
      <c r="M1967" s="286"/>
      <c r="N1967" s="337">
        <v>83.135757719714974</v>
      </c>
      <c r="O1967" s="332">
        <f t="shared" si="332"/>
        <v>86.461188028503571</v>
      </c>
      <c r="P1967" s="360"/>
      <c r="Q1967" s="360"/>
      <c r="R1967" s="287"/>
      <c r="S1967" s="8"/>
      <c r="T1967" s="8"/>
      <c r="U1967" s="8"/>
      <c r="V1967" s="8"/>
      <c r="W1967" s="8"/>
      <c r="X1967" s="8"/>
      <c r="Y1967" s="8"/>
      <c r="Z1967" s="8"/>
      <c r="AA1967" s="8"/>
      <c r="AB1967" s="8"/>
      <c r="AC1967" s="8"/>
      <c r="AD1967" s="8"/>
      <c r="AE1967" s="8"/>
      <c r="AF1967" s="8"/>
      <c r="AG1967" s="8"/>
      <c r="AH1967" s="8"/>
      <c r="AI1967" s="8"/>
      <c r="AJ1967" s="8"/>
      <c r="AK1967" s="8"/>
    </row>
    <row r="1968" spans="2:37" s="235" customFormat="1" ht="16.2" customHeight="1">
      <c r="B1968" s="289">
        <v>113360433</v>
      </c>
      <c r="C1968" s="310" t="s">
        <v>3048</v>
      </c>
      <c r="D1968" s="294" t="s">
        <v>92</v>
      </c>
      <c r="E1968" s="294" t="s">
        <v>2569</v>
      </c>
      <c r="F1968" s="295">
        <v>1</v>
      </c>
      <c r="G1968" s="296" t="s">
        <v>3046</v>
      </c>
      <c r="H1968" s="293">
        <v>5.8</v>
      </c>
      <c r="I1968" s="293">
        <f t="shared" si="335"/>
        <v>1.594531083627112</v>
      </c>
      <c r="J1968" s="293">
        <v>92.482802850372494</v>
      </c>
      <c r="K1968" s="275">
        <f t="shared" si="333"/>
        <v>92.482802850372494</v>
      </c>
      <c r="L1968" s="275">
        <f t="shared" si="334"/>
        <v>92.482802850372494</v>
      </c>
      <c r="M1968" s="286"/>
      <c r="N1968" s="337">
        <v>88.925771971512006</v>
      </c>
      <c r="O1968" s="332">
        <f t="shared" si="332"/>
        <v>92.482802850372494</v>
      </c>
      <c r="P1968" s="360"/>
      <c r="Q1968" s="360"/>
      <c r="R1968" s="287"/>
      <c r="S1968" s="8"/>
      <c r="T1968" s="8"/>
      <c r="U1968" s="8"/>
      <c r="V1968" s="8"/>
      <c r="W1968" s="8"/>
      <c r="X1968" s="8"/>
      <c r="Y1968" s="8"/>
      <c r="Z1968" s="8"/>
      <c r="AA1968" s="8"/>
      <c r="AB1968" s="8"/>
      <c r="AC1968" s="8"/>
      <c r="AD1968" s="8"/>
      <c r="AE1968" s="8"/>
      <c r="AF1968" s="8"/>
      <c r="AG1968" s="8"/>
      <c r="AH1968" s="8"/>
      <c r="AI1968" s="8"/>
      <c r="AJ1968" s="8"/>
      <c r="AK1968" s="8"/>
    </row>
    <row r="1969" spans="2:37" s="235" customFormat="1" ht="16.2" customHeight="1">
      <c r="B1969" s="289">
        <v>113360443</v>
      </c>
      <c r="C1969" s="310" t="s">
        <v>3048</v>
      </c>
      <c r="D1969" s="294" t="s">
        <v>92</v>
      </c>
      <c r="E1969" s="294" t="s">
        <v>2570</v>
      </c>
      <c r="F1969" s="295">
        <v>1</v>
      </c>
      <c r="G1969" s="296" t="s">
        <v>3046</v>
      </c>
      <c r="H1969" s="293">
        <v>5.8</v>
      </c>
      <c r="I1969" s="293">
        <f t="shared" si="335"/>
        <v>1.594531083627112</v>
      </c>
      <c r="J1969" s="293">
        <v>92.482802850372494</v>
      </c>
      <c r="K1969" s="275">
        <f t="shared" si="333"/>
        <v>92.482802850372494</v>
      </c>
      <c r="L1969" s="275">
        <f t="shared" si="334"/>
        <v>92.482802850372494</v>
      </c>
      <c r="M1969" s="286"/>
      <c r="N1969" s="337">
        <v>88.925771971512006</v>
      </c>
      <c r="O1969" s="332">
        <f t="shared" si="332"/>
        <v>92.482802850372494</v>
      </c>
      <c r="P1969" s="360"/>
      <c r="Q1969" s="360"/>
      <c r="R1969" s="287"/>
      <c r="S1969" s="8"/>
      <c r="T1969" s="8"/>
      <c r="U1969" s="8"/>
      <c r="V1969" s="8"/>
      <c r="W1969" s="8"/>
      <c r="X1969" s="8"/>
      <c r="Y1969" s="8"/>
      <c r="Z1969" s="8"/>
      <c r="AA1969" s="8"/>
      <c r="AB1969" s="8"/>
      <c r="AC1969" s="8"/>
      <c r="AD1969" s="8"/>
      <c r="AE1969" s="8"/>
      <c r="AF1969" s="8"/>
      <c r="AG1969" s="8"/>
      <c r="AH1969" s="8"/>
      <c r="AI1969" s="8"/>
      <c r="AJ1969" s="8"/>
      <c r="AK1969" s="8"/>
    </row>
    <row r="1970" spans="2:37" s="235" customFormat="1" ht="16.2" customHeight="1">
      <c r="B1970" s="289">
        <v>113360453</v>
      </c>
      <c r="C1970" s="310" t="s">
        <v>3048</v>
      </c>
      <c r="D1970" s="294" t="s">
        <v>92</v>
      </c>
      <c r="E1970" s="294" t="s">
        <v>2571</v>
      </c>
      <c r="F1970" s="295">
        <v>1</v>
      </c>
      <c r="G1970" s="296" t="s">
        <v>3046</v>
      </c>
      <c r="H1970" s="293">
        <v>5.8</v>
      </c>
      <c r="I1970" s="293">
        <f t="shared" si="335"/>
        <v>1.594531083627112</v>
      </c>
      <c r="J1970" s="293">
        <v>92.482802850372494</v>
      </c>
      <c r="K1970" s="275">
        <f t="shared" si="333"/>
        <v>92.482802850372494</v>
      </c>
      <c r="L1970" s="275">
        <f t="shared" si="334"/>
        <v>92.482802850372494</v>
      </c>
      <c r="M1970" s="286"/>
      <c r="N1970" s="337">
        <v>88.925771971512006</v>
      </c>
      <c r="O1970" s="332">
        <f t="shared" si="332"/>
        <v>92.482802850372494</v>
      </c>
      <c r="P1970" s="360"/>
      <c r="Q1970" s="360"/>
      <c r="R1970" s="287"/>
      <c r="S1970" s="8"/>
      <c r="T1970" s="8"/>
      <c r="U1970" s="8"/>
      <c r="V1970" s="8"/>
      <c r="W1970" s="8"/>
      <c r="X1970" s="8"/>
      <c r="Y1970" s="8"/>
      <c r="Z1970" s="8"/>
      <c r="AA1970" s="8"/>
      <c r="AB1970" s="8"/>
      <c r="AC1970" s="8"/>
      <c r="AD1970" s="8"/>
      <c r="AE1970" s="8"/>
      <c r="AF1970" s="8"/>
      <c r="AG1970" s="8"/>
      <c r="AH1970" s="8"/>
      <c r="AI1970" s="8"/>
      <c r="AJ1970" s="8"/>
      <c r="AK1970" s="8"/>
    </row>
    <row r="1971" spans="2:37" s="235" customFormat="1" ht="16.2" customHeight="1">
      <c r="B1971" s="289">
        <v>113360463</v>
      </c>
      <c r="C1971" s="310" t="s">
        <v>3048</v>
      </c>
      <c r="D1971" s="294" t="s">
        <v>92</v>
      </c>
      <c r="E1971" s="294" t="s">
        <v>2572</v>
      </c>
      <c r="F1971" s="295">
        <v>1</v>
      </c>
      <c r="G1971" s="296" t="s">
        <v>3046</v>
      </c>
      <c r="H1971" s="293">
        <v>5.8</v>
      </c>
      <c r="I1971" s="293">
        <f t="shared" si="335"/>
        <v>1.594531083627112</v>
      </c>
      <c r="J1971" s="293">
        <v>92.482802850372494</v>
      </c>
      <c r="K1971" s="275">
        <f t="shared" si="333"/>
        <v>92.482802850372494</v>
      </c>
      <c r="L1971" s="275">
        <f t="shared" si="334"/>
        <v>92.482802850372494</v>
      </c>
      <c r="M1971" s="286"/>
      <c r="N1971" s="337">
        <v>88.925771971512006</v>
      </c>
      <c r="O1971" s="332">
        <f t="shared" si="332"/>
        <v>92.482802850372494</v>
      </c>
      <c r="P1971" s="360"/>
      <c r="Q1971" s="360"/>
      <c r="R1971" s="287"/>
      <c r="S1971" s="8"/>
      <c r="T1971" s="8"/>
      <c r="U1971" s="8"/>
      <c r="V1971" s="8"/>
      <c r="W1971" s="8"/>
      <c r="X1971" s="8"/>
      <c r="Y1971" s="8"/>
      <c r="Z1971" s="8"/>
      <c r="AA1971" s="8"/>
      <c r="AB1971" s="8"/>
      <c r="AC1971" s="8"/>
      <c r="AD1971" s="8"/>
      <c r="AE1971" s="8"/>
      <c r="AF1971" s="8"/>
      <c r="AG1971" s="8"/>
      <c r="AH1971" s="8"/>
      <c r="AI1971" s="8"/>
      <c r="AJ1971" s="8"/>
      <c r="AK1971" s="8"/>
    </row>
    <row r="1972" spans="2:37" s="235" customFormat="1" ht="16.2" customHeight="1">
      <c r="B1972" s="289">
        <v>113360473</v>
      </c>
      <c r="C1972" s="310" t="s">
        <v>3048</v>
      </c>
      <c r="D1972" s="294" t="s">
        <v>92</v>
      </c>
      <c r="E1972" s="294" t="s">
        <v>2579</v>
      </c>
      <c r="F1972" s="295">
        <v>1</v>
      </c>
      <c r="G1972" s="296" t="s">
        <v>3046</v>
      </c>
      <c r="H1972" s="293">
        <v>5.8</v>
      </c>
      <c r="I1972" s="293">
        <f t="shared" si="335"/>
        <v>1.594531083627112</v>
      </c>
      <c r="J1972" s="293">
        <v>92.482802850372494</v>
      </c>
      <c r="K1972" s="275">
        <f t="shared" si="333"/>
        <v>92.482802850372494</v>
      </c>
      <c r="L1972" s="275">
        <f t="shared" si="334"/>
        <v>92.482802850372494</v>
      </c>
      <c r="M1972" s="286"/>
      <c r="N1972" s="337">
        <v>88.925771971512006</v>
      </c>
      <c r="O1972" s="332">
        <f t="shared" si="332"/>
        <v>92.482802850372494</v>
      </c>
      <c r="P1972" s="360"/>
      <c r="Q1972" s="360"/>
      <c r="R1972" s="287"/>
      <c r="S1972" s="8"/>
      <c r="T1972" s="8"/>
      <c r="U1972" s="8"/>
      <c r="V1972" s="8"/>
      <c r="W1972" s="8"/>
      <c r="X1972" s="8"/>
      <c r="Y1972" s="8"/>
      <c r="Z1972" s="8"/>
      <c r="AA1972" s="8"/>
      <c r="AB1972" s="8"/>
      <c r="AC1972" s="8"/>
      <c r="AD1972" s="8"/>
      <c r="AE1972" s="8"/>
      <c r="AF1972" s="8"/>
      <c r="AG1972" s="8"/>
      <c r="AH1972" s="8"/>
      <c r="AI1972" s="8"/>
      <c r="AJ1972" s="8"/>
      <c r="AK1972" s="8"/>
    </row>
    <row r="1973" spans="2:37" ht="16.2" customHeight="1">
      <c r="B1973" s="289" t="s">
        <v>2985</v>
      </c>
      <c r="C1973" s="310" t="s">
        <v>3031</v>
      </c>
      <c r="D1973" s="294" t="s">
        <v>2993</v>
      </c>
      <c r="E1973" s="294"/>
      <c r="F1973" s="295">
        <v>1</v>
      </c>
      <c r="G1973" s="299" t="s">
        <v>3037</v>
      </c>
      <c r="H1973" s="293">
        <v>5.8</v>
      </c>
      <c r="I1973" s="293">
        <f t="shared" ref="I1973:I2004" si="336">J1973/H1973</f>
        <v>251.8453241379311</v>
      </c>
      <c r="J1973" s="293">
        <v>1460.7028800000003</v>
      </c>
      <c r="K1973" s="284">
        <f t="shared" si="333"/>
        <v>1460.7028800000003</v>
      </c>
      <c r="L1973" s="275">
        <f t="shared" ref="L1973:L2009" si="337">+J1973-K1973*$C$2</f>
        <v>1460.7028800000003</v>
      </c>
      <c r="N1973" s="334">
        <v>1404.5220000000002</v>
      </c>
      <c r="O1973" s="332">
        <f t="shared" si="332"/>
        <v>1460.7028800000003</v>
      </c>
      <c r="P1973" s="360"/>
      <c r="Q1973" s="360"/>
    </row>
    <row r="1974" spans="2:37" ht="16.2" customHeight="1">
      <c r="B1974" s="289" t="s">
        <v>2986</v>
      </c>
      <c r="C1974" s="310" t="s">
        <v>3032</v>
      </c>
      <c r="D1974" s="294" t="s">
        <v>2993</v>
      </c>
      <c r="E1974" s="294"/>
      <c r="F1974" s="295">
        <v>1</v>
      </c>
      <c r="G1974" s="299" t="s">
        <v>3037</v>
      </c>
      <c r="H1974" s="293">
        <v>5.8</v>
      </c>
      <c r="I1974" s="293">
        <f t="shared" si="336"/>
        <v>232.33241379310346</v>
      </c>
      <c r="J1974" s="293">
        <v>1347.528</v>
      </c>
      <c r="K1974" s="284">
        <f t="shared" si="333"/>
        <v>1347.528</v>
      </c>
      <c r="L1974" s="275">
        <f t="shared" si="337"/>
        <v>1347.528</v>
      </c>
      <c r="N1974" s="334">
        <v>1295.7</v>
      </c>
      <c r="O1974" s="332">
        <f t="shared" si="332"/>
        <v>1347.528</v>
      </c>
      <c r="P1974" s="360"/>
      <c r="Q1974" s="360"/>
    </row>
    <row r="1975" spans="2:37" ht="16.2" customHeight="1">
      <c r="B1975" s="289" t="s">
        <v>2987</v>
      </c>
      <c r="C1975" s="310" t="s">
        <v>3033</v>
      </c>
      <c r="D1975" s="294" t="s">
        <v>2993</v>
      </c>
      <c r="E1975" s="294"/>
      <c r="F1975" s="295">
        <v>1</v>
      </c>
      <c r="G1975" s="299" t="s">
        <v>3037</v>
      </c>
      <c r="H1975" s="293">
        <v>5.8</v>
      </c>
      <c r="I1975" s="293">
        <f t="shared" si="336"/>
        <v>265.46896551724137</v>
      </c>
      <c r="J1975" s="293">
        <v>1539.72</v>
      </c>
      <c r="K1975" s="284">
        <f t="shared" si="333"/>
        <v>1539.72</v>
      </c>
      <c r="L1975" s="275">
        <f t="shared" si="337"/>
        <v>1539.72</v>
      </c>
      <c r="N1975" s="334">
        <v>1480.5</v>
      </c>
      <c r="O1975" s="332">
        <f t="shared" si="332"/>
        <v>1539.72</v>
      </c>
      <c r="P1975" s="360"/>
      <c r="Q1975" s="360"/>
    </row>
    <row r="1976" spans="2:37" ht="16.2" customHeight="1">
      <c r="B1976" s="289" t="s">
        <v>2988</v>
      </c>
      <c r="C1976" s="310" t="s">
        <v>3034</v>
      </c>
      <c r="D1976" s="294" t="s">
        <v>2993</v>
      </c>
      <c r="E1976" s="294"/>
      <c r="F1976" s="295">
        <v>1</v>
      </c>
      <c r="G1976" s="299" t="s">
        <v>3037</v>
      </c>
      <c r="H1976" s="293">
        <v>5.8</v>
      </c>
      <c r="I1976" s="293">
        <f t="shared" si="336"/>
        <v>241.18137931034485</v>
      </c>
      <c r="J1976" s="293">
        <v>1398.8520000000001</v>
      </c>
      <c r="K1976" s="284">
        <f t="shared" si="333"/>
        <v>1398.8520000000001</v>
      </c>
      <c r="L1976" s="275">
        <f t="shared" si="337"/>
        <v>1398.8520000000001</v>
      </c>
      <c r="N1976" s="334">
        <v>1345.05</v>
      </c>
      <c r="O1976" s="332">
        <f t="shared" si="332"/>
        <v>1398.8520000000001</v>
      </c>
      <c r="P1976" s="360"/>
      <c r="Q1976" s="360"/>
    </row>
    <row r="1977" spans="2:37" ht="16.2" customHeight="1">
      <c r="B1977" s="295">
        <v>920010015</v>
      </c>
      <c r="C1977" s="310" t="s">
        <v>112</v>
      </c>
      <c r="D1977" s="294" t="s">
        <v>2993</v>
      </c>
      <c r="E1977" s="294"/>
      <c r="F1977" s="295">
        <v>1</v>
      </c>
      <c r="G1977" s="299" t="s">
        <v>7</v>
      </c>
      <c r="H1977" s="293">
        <v>5.8</v>
      </c>
      <c r="I1977" s="293">
        <f t="shared" si="336"/>
        <v>3.5753586206896553</v>
      </c>
      <c r="J1977" s="293">
        <v>20.737079999999999</v>
      </c>
      <c r="K1977" s="284">
        <f t="shared" si="333"/>
        <v>20.737079999999999</v>
      </c>
      <c r="L1977" s="275">
        <f t="shared" si="337"/>
        <v>20.737079999999999</v>
      </c>
      <c r="N1977" s="334">
        <v>19.939499999999999</v>
      </c>
      <c r="O1977" s="332">
        <f t="shared" si="332"/>
        <v>20.737079999999999</v>
      </c>
      <c r="P1977" s="360"/>
      <c r="Q1977" s="360"/>
    </row>
    <row r="1978" spans="2:37" ht="16.2" customHeight="1">
      <c r="B1978" s="295">
        <v>920030015</v>
      </c>
      <c r="C1978" s="310" t="s">
        <v>113</v>
      </c>
      <c r="D1978" s="294" t="s">
        <v>2993</v>
      </c>
      <c r="E1978" s="294"/>
      <c r="F1978" s="295">
        <v>1</v>
      </c>
      <c r="G1978" s="299" t="s">
        <v>7</v>
      </c>
      <c r="H1978" s="293">
        <v>5.8</v>
      </c>
      <c r="I1978" s="293">
        <f t="shared" si="336"/>
        <v>3.5858035910692796</v>
      </c>
      <c r="J1978" s="293">
        <v>20.79766082820182</v>
      </c>
      <c r="K1978" s="284">
        <f t="shared" si="333"/>
        <v>20.79766082820182</v>
      </c>
      <c r="L1978" s="275">
        <f t="shared" si="337"/>
        <v>20.79766082820182</v>
      </c>
      <c r="N1978" s="334">
        <v>19.997750796347905</v>
      </c>
      <c r="O1978" s="332">
        <f t="shared" si="332"/>
        <v>20.79766082820182</v>
      </c>
      <c r="P1978" s="360"/>
      <c r="Q1978" s="360"/>
    </row>
    <row r="1979" spans="2:37" ht="16.2" customHeight="1">
      <c r="B1979" s="289">
        <v>920060015</v>
      </c>
      <c r="C1979" s="310" t="s">
        <v>114</v>
      </c>
      <c r="D1979" s="294" t="s">
        <v>2993</v>
      </c>
      <c r="E1979" s="294"/>
      <c r="F1979" s="295">
        <v>1</v>
      </c>
      <c r="G1979" s="296" t="s">
        <v>7</v>
      </c>
      <c r="H1979" s="293">
        <v>5.8</v>
      </c>
      <c r="I1979" s="293">
        <f t="shared" si="336"/>
        <v>3.6881627919267612</v>
      </c>
      <c r="J1979" s="293">
        <v>21.391344193175215</v>
      </c>
      <c r="K1979" s="284">
        <f t="shared" si="333"/>
        <v>21.391344193175215</v>
      </c>
      <c r="L1979" s="275">
        <f t="shared" si="337"/>
        <v>21.391344193175215</v>
      </c>
      <c r="N1979" s="334">
        <v>20.5686001857454</v>
      </c>
      <c r="O1979" s="332">
        <f t="shared" si="332"/>
        <v>21.391344193175215</v>
      </c>
      <c r="P1979" s="360"/>
      <c r="Q1979" s="360"/>
    </row>
    <row r="1980" spans="2:37" ht="16.2" customHeight="1">
      <c r="B1980" s="289">
        <v>920070025</v>
      </c>
      <c r="C1980" s="310" t="s">
        <v>115</v>
      </c>
      <c r="D1980" s="294" t="s">
        <v>2993</v>
      </c>
      <c r="E1980" s="294"/>
      <c r="F1980" s="295">
        <v>1</v>
      </c>
      <c r="G1980" s="296" t="s">
        <v>7</v>
      </c>
      <c r="H1980" s="293">
        <v>5.8</v>
      </c>
      <c r="I1980" s="293">
        <f t="shared" si="336"/>
        <v>6.0054696275313608</v>
      </c>
      <c r="J1980" s="293">
        <v>34.831723839681892</v>
      </c>
      <c r="K1980" s="284">
        <f t="shared" si="333"/>
        <v>34.831723839681892</v>
      </c>
      <c r="L1980" s="275">
        <f t="shared" si="337"/>
        <v>34.831723839681892</v>
      </c>
      <c r="N1980" s="334">
        <v>33.492042153540282</v>
      </c>
      <c r="O1980" s="332">
        <f t="shared" si="332"/>
        <v>34.831723839681892</v>
      </c>
      <c r="P1980" s="360"/>
      <c r="Q1980" s="360"/>
    </row>
    <row r="1981" spans="2:37" ht="16.2" customHeight="1">
      <c r="B1981" s="289">
        <v>920080015</v>
      </c>
      <c r="C1981" s="310" t="s">
        <v>116</v>
      </c>
      <c r="D1981" s="294" t="s">
        <v>2993</v>
      </c>
      <c r="E1981" s="294"/>
      <c r="F1981" s="295">
        <v>1</v>
      </c>
      <c r="G1981" s="296" t="s">
        <v>7</v>
      </c>
      <c r="H1981" s="293">
        <v>5.8</v>
      </c>
      <c r="I1981" s="293">
        <f t="shared" si="336"/>
        <v>2.2810776658104968</v>
      </c>
      <c r="J1981" s="293">
        <v>13.23025046170088</v>
      </c>
      <c r="K1981" s="284">
        <f t="shared" si="333"/>
        <v>13.23025046170088</v>
      </c>
      <c r="L1981" s="275">
        <f t="shared" si="337"/>
        <v>13.23025046170088</v>
      </c>
      <c r="N1981" s="334">
        <v>12.721394674712384</v>
      </c>
      <c r="O1981" s="332">
        <f t="shared" si="332"/>
        <v>13.23025046170088</v>
      </c>
      <c r="P1981" s="360"/>
      <c r="Q1981" s="360"/>
    </row>
    <row r="1982" spans="2:37" ht="16.2" customHeight="1">
      <c r="B1982" s="289">
        <v>920090015</v>
      </c>
      <c r="C1982" s="310" t="s">
        <v>117</v>
      </c>
      <c r="D1982" s="294" t="s">
        <v>2993</v>
      </c>
      <c r="E1982" s="294"/>
      <c r="F1982" s="295">
        <v>1</v>
      </c>
      <c r="G1982" s="296" t="s">
        <v>7</v>
      </c>
      <c r="H1982" s="293">
        <v>5.8</v>
      </c>
      <c r="I1982" s="293">
        <f t="shared" si="336"/>
        <v>3.1480757592404416</v>
      </c>
      <c r="J1982" s="293">
        <v>18.25883940359456</v>
      </c>
      <c r="K1982" s="284">
        <f t="shared" si="333"/>
        <v>18.25883940359456</v>
      </c>
      <c r="L1982" s="275">
        <f t="shared" si="337"/>
        <v>18.25883940359456</v>
      </c>
      <c r="N1982" s="334">
        <v>17.556576349610154</v>
      </c>
      <c r="O1982" s="332">
        <f t="shared" si="332"/>
        <v>18.25883940359456</v>
      </c>
      <c r="P1982" s="360"/>
      <c r="Q1982" s="360"/>
    </row>
    <row r="1983" spans="2:37" ht="16.2" customHeight="1">
      <c r="B1983" s="289">
        <v>920100015</v>
      </c>
      <c r="C1983" s="310" t="s">
        <v>118</v>
      </c>
      <c r="D1983" s="294" t="s">
        <v>2993</v>
      </c>
      <c r="E1983" s="294"/>
      <c r="F1983" s="295">
        <v>1</v>
      </c>
      <c r="G1983" s="296" t="s">
        <v>7</v>
      </c>
      <c r="H1983" s="293">
        <v>5.8</v>
      </c>
      <c r="I1983" s="293">
        <f t="shared" si="336"/>
        <v>2.1457367166387602</v>
      </c>
      <c r="J1983" s="293">
        <v>12.445272956504809</v>
      </c>
      <c r="K1983" s="284">
        <f t="shared" si="333"/>
        <v>12.445272956504809</v>
      </c>
      <c r="L1983" s="275">
        <f t="shared" si="337"/>
        <v>12.445272956504809</v>
      </c>
      <c r="N1983" s="334">
        <v>11.966608612023855</v>
      </c>
      <c r="O1983" s="332">
        <f t="shared" si="332"/>
        <v>12.445272956504809</v>
      </c>
      <c r="P1983" s="360"/>
      <c r="Q1983" s="360"/>
    </row>
    <row r="1984" spans="2:37" ht="16.2" customHeight="1">
      <c r="B1984" s="289">
        <v>920110015</v>
      </c>
      <c r="C1984" s="310" t="s">
        <v>119</v>
      </c>
      <c r="D1984" s="294" t="s">
        <v>2993</v>
      </c>
      <c r="E1984" s="294"/>
      <c r="F1984" s="295">
        <v>1</v>
      </c>
      <c r="G1984" s="296" t="s">
        <v>7</v>
      </c>
      <c r="H1984" s="293">
        <v>5.8</v>
      </c>
      <c r="I1984" s="293">
        <f t="shared" si="336"/>
        <v>6.2667700860441595</v>
      </c>
      <c r="J1984" s="293">
        <v>36.347266499056126</v>
      </c>
      <c r="K1984" s="284">
        <f t="shared" si="333"/>
        <v>36.347266499056126</v>
      </c>
      <c r="L1984" s="275">
        <f t="shared" si="337"/>
        <v>36.347266499056126</v>
      </c>
      <c r="N1984" s="334">
        <v>34.949294710630888</v>
      </c>
      <c r="O1984" s="332">
        <f t="shared" si="332"/>
        <v>36.347266499056126</v>
      </c>
      <c r="P1984" s="360"/>
      <c r="Q1984" s="360"/>
    </row>
    <row r="1985" spans="2:17" ht="16.2" customHeight="1">
      <c r="B1985" s="289">
        <v>920120015</v>
      </c>
      <c r="C1985" s="310" t="s">
        <v>120</v>
      </c>
      <c r="D1985" s="294" t="s">
        <v>2993</v>
      </c>
      <c r="E1985" s="294"/>
      <c r="F1985" s="295">
        <v>1</v>
      </c>
      <c r="G1985" s="296" t="s">
        <v>7</v>
      </c>
      <c r="H1985" s="293">
        <v>5.8</v>
      </c>
      <c r="I1985" s="293">
        <f t="shared" si="336"/>
        <v>4.5931783177728009</v>
      </c>
      <c r="J1985" s="293">
        <v>26.640434243082243</v>
      </c>
      <c r="K1985" s="284">
        <f t="shared" si="333"/>
        <v>26.640434243082243</v>
      </c>
      <c r="L1985" s="275">
        <f t="shared" si="337"/>
        <v>26.640434243082243</v>
      </c>
      <c r="N1985" s="334">
        <v>25.615802156809849</v>
      </c>
      <c r="O1985" s="332">
        <f t="shared" ref="O1985:O2048" si="338">N1985*1.04</f>
        <v>26.640434243082243</v>
      </c>
      <c r="P1985" s="360"/>
      <c r="Q1985" s="360"/>
    </row>
    <row r="1986" spans="2:17" ht="16.2" customHeight="1">
      <c r="B1986" s="289">
        <v>920170013</v>
      </c>
      <c r="C1986" s="310" t="s">
        <v>122</v>
      </c>
      <c r="D1986" s="294" t="s">
        <v>2993</v>
      </c>
      <c r="E1986" s="294"/>
      <c r="F1986" s="295">
        <v>1</v>
      </c>
      <c r="G1986" s="296" t="s">
        <v>7</v>
      </c>
      <c r="H1986" s="293">
        <v>5.8</v>
      </c>
      <c r="I1986" s="293">
        <f t="shared" si="336"/>
        <v>1.1199440744604001</v>
      </c>
      <c r="J1986" s="293">
        <v>6.4956756318703208</v>
      </c>
      <c r="K1986" s="284">
        <f t="shared" si="333"/>
        <v>6.4956756318703208</v>
      </c>
      <c r="L1986" s="275">
        <f t="shared" si="337"/>
        <v>6.4956756318703208</v>
      </c>
      <c r="N1986" s="334">
        <v>6.2458419537214622</v>
      </c>
      <c r="O1986" s="332">
        <f t="shared" si="338"/>
        <v>6.4956756318703208</v>
      </c>
      <c r="P1986" s="360"/>
      <c r="Q1986" s="360"/>
    </row>
    <row r="1987" spans="2:17" ht="16.2" customHeight="1">
      <c r="B1987" s="289">
        <v>920190025</v>
      </c>
      <c r="C1987" s="310" t="s">
        <v>123</v>
      </c>
      <c r="D1987" s="294" t="s">
        <v>2993</v>
      </c>
      <c r="E1987" s="294"/>
      <c r="F1987" s="295">
        <v>1</v>
      </c>
      <c r="G1987" s="296" t="s">
        <v>7</v>
      </c>
      <c r="H1987" s="293">
        <v>5.8</v>
      </c>
      <c r="I1987" s="293">
        <f t="shared" si="336"/>
        <v>6.4611197366360402</v>
      </c>
      <c r="J1987" s="293">
        <v>37.474494472489035</v>
      </c>
      <c r="K1987" s="284">
        <f t="shared" si="333"/>
        <v>37.474494472489035</v>
      </c>
      <c r="L1987" s="275">
        <f t="shared" si="337"/>
        <v>37.474494472489035</v>
      </c>
      <c r="N1987" s="334">
        <v>36.033167762008688</v>
      </c>
      <c r="O1987" s="332">
        <f t="shared" si="338"/>
        <v>37.474494472489035</v>
      </c>
      <c r="P1987" s="360"/>
      <c r="Q1987" s="360"/>
    </row>
    <row r="1988" spans="2:17" ht="16.2" customHeight="1">
      <c r="B1988" s="289">
        <v>920200015</v>
      </c>
      <c r="C1988" s="310" t="s">
        <v>124</v>
      </c>
      <c r="D1988" s="294" t="s">
        <v>2993</v>
      </c>
      <c r="E1988" s="294"/>
      <c r="F1988" s="295">
        <v>1</v>
      </c>
      <c r="G1988" s="296" t="s">
        <v>7</v>
      </c>
      <c r="H1988" s="293">
        <v>5.8</v>
      </c>
      <c r="I1988" s="293">
        <f t="shared" si="336"/>
        <v>3.1166522974238409</v>
      </c>
      <c r="J1988" s="293">
        <v>18.076583325058277</v>
      </c>
      <c r="K1988" s="284">
        <f t="shared" si="333"/>
        <v>18.076583325058277</v>
      </c>
      <c r="L1988" s="275">
        <f t="shared" si="337"/>
        <v>18.076583325058277</v>
      </c>
      <c r="N1988" s="334">
        <v>17.381330120248343</v>
      </c>
      <c r="O1988" s="332">
        <f t="shared" si="338"/>
        <v>18.076583325058277</v>
      </c>
      <c r="P1988" s="360"/>
      <c r="Q1988" s="360"/>
    </row>
    <row r="1989" spans="2:17" ht="16.2" customHeight="1">
      <c r="B1989" s="289">
        <v>920210015</v>
      </c>
      <c r="C1989" s="310" t="s">
        <v>249</v>
      </c>
      <c r="D1989" s="294" t="s">
        <v>2993</v>
      </c>
      <c r="E1989" s="294"/>
      <c r="F1989" s="295">
        <v>1</v>
      </c>
      <c r="G1989" s="296" t="s">
        <v>7</v>
      </c>
      <c r="H1989" s="293">
        <v>5.8</v>
      </c>
      <c r="I1989" s="293">
        <f t="shared" si="336"/>
        <v>2.6809664949748804</v>
      </c>
      <c r="J1989" s="293">
        <v>15.549605670854307</v>
      </c>
      <c r="K1989" s="284">
        <f t="shared" si="333"/>
        <v>15.549605670854307</v>
      </c>
      <c r="L1989" s="275">
        <f t="shared" si="337"/>
        <v>15.549605670854307</v>
      </c>
      <c r="N1989" s="334">
        <v>14.951543914282986</v>
      </c>
      <c r="O1989" s="332">
        <f t="shared" si="338"/>
        <v>15.549605670854307</v>
      </c>
      <c r="P1989" s="360"/>
      <c r="Q1989" s="360"/>
    </row>
    <row r="1990" spans="2:17" ht="16.2" customHeight="1">
      <c r="B1990" s="289">
        <v>920220015</v>
      </c>
      <c r="C1990" s="310" t="s">
        <v>125</v>
      </c>
      <c r="D1990" s="294" t="s">
        <v>2993</v>
      </c>
      <c r="E1990" s="294"/>
      <c r="F1990" s="295">
        <v>1</v>
      </c>
      <c r="G1990" s="296" t="s">
        <v>7</v>
      </c>
      <c r="H1990" s="293">
        <v>5.8</v>
      </c>
      <c r="I1990" s="293">
        <f t="shared" si="336"/>
        <v>2.0107248712311607</v>
      </c>
      <c r="J1990" s="293">
        <v>11.662204253140732</v>
      </c>
      <c r="K1990" s="284">
        <f t="shared" si="333"/>
        <v>11.662204253140732</v>
      </c>
      <c r="L1990" s="275">
        <f t="shared" si="337"/>
        <v>11.662204253140732</v>
      </c>
      <c r="N1990" s="334">
        <v>11.213657935712241</v>
      </c>
      <c r="O1990" s="332">
        <f t="shared" si="338"/>
        <v>11.662204253140732</v>
      </c>
      <c r="P1990" s="360"/>
      <c r="Q1990" s="360"/>
    </row>
    <row r="1991" spans="2:17" ht="16.2" customHeight="1">
      <c r="B1991" s="289">
        <v>920260015</v>
      </c>
      <c r="C1991" s="310" t="s">
        <v>258</v>
      </c>
      <c r="D1991" s="294" t="s">
        <v>2993</v>
      </c>
      <c r="E1991" s="294"/>
      <c r="F1991" s="295">
        <v>1</v>
      </c>
      <c r="G1991" s="296" t="s">
        <v>7</v>
      </c>
      <c r="H1991" s="293">
        <v>5.8</v>
      </c>
      <c r="I1991" s="293">
        <f t="shared" si="336"/>
        <v>3.0495825363351607</v>
      </c>
      <c r="J1991" s="293">
        <v>17.687578710743932</v>
      </c>
      <c r="K1991" s="284">
        <f t="shared" si="333"/>
        <v>17.687578710743932</v>
      </c>
      <c r="L1991" s="275">
        <f t="shared" si="337"/>
        <v>17.687578710743932</v>
      </c>
      <c r="N1991" s="334">
        <v>17.007287221869163</v>
      </c>
      <c r="O1991" s="332">
        <f t="shared" si="338"/>
        <v>17.687578710743932</v>
      </c>
      <c r="P1991" s="360"/>
      <c r="Q1991" s="360"/>
    </row>
    <row r="1992" spans="2:17" ht="16.2" customHeight="1">
      <c r="B1992" s="289">
        <v>920270015</v>
      </c>
      <c r="C1992" s="312" t="s">
        <v>259</v>
      </c>
      <c r="D1992" s="294" t="s">
        <v>2993</v>
      </c>
      <c r="E1992" s="294"/>
      <c r="F1992" s="295">
        <v>1</v>
      </c>
      <c r="G1992" s="296" t="s">
        <v>7</v>
      </c>
      <c r="H1992" s="293">
        <v>5.8</v>
      </c>
      <c r="I1992" s="293">
        <f t="shared" si="336"/>
        <v>2.04424983901152</v>
      </c>
      <c r="J1992" s="293">
        <v>11.856649066266817</v>
      </c>
      <c r="K1992" s="284">
        <f t="shared" si="333"/>
        <v>11.856649066266817</v>
      </c>
      <c r="L1992" s="275">
        <f t="shared" si="337"/>
        <v>11.856649066266817</v>
      </c>
      <c r="N1992" s="334">
        <v>11.400624102179631</v>
      </c>
      <c r="O1992" s="332">
        <f t="shared" si="338"/>
        <v>11.856649066266817</v>
      </c>
      <c r="P1992" s="360"/>
      <c r="Q1992" s="360"/>
    </row>
    <row r="1993" spans="2:17" ht="16.2" customHeight="1">
      <c r="B1993" s="289">
        <v>920280025</v>
      </c>
      <c r="C1993" s="310" t="s">
        <v>260</v>
      </c>
      <c r="D1993" s="294" t="s">
        <v>2993</v>
      </c>
      <c r="E1993" s="294"/>
      <c r="F1993" s="295">
        <v>1</v>
      </c>
      <c r="G1993" s="296" t="s">
        <v>7</v>
      </c>
      <c r="H1993" s="293">
        <v>5.8</v>
      </c>
      <c r="I1993" s="293">
        <f t="shared" si="336"/>
        <v>7.197816530101683</v>
      </c>
      <c r="J1993" s="293">
        <v>41.747335874589758</v>
      </c>
      <c r="K1993" s="284">
        <f t="shared" si="333"/>
        <v>41.747335874589758</v>
      </c>
      <c r="L1993" s="275">
        <f t="shared" si="337"/>
        <v>41.747335874589758</v>
      </c>
      <c r="N1993" s="334">
        <v>40.141669110182455</v>
      </c>
      <c r="O1993" s="332">
        <f t="shared" si="338"/>
        <v>41.747335874589758</v>
      </c>
      <c r="P1993" s="360"/>
      <c r="Q1993" s="360"/>
    </row>
    <row r="1994" spans="2:17" ht="16.2" customHeight="1">
      <c r="B1994" s="289">
        <v>920240015</v>
      </c>
      <c r="C1994" s="310" t="s">
        <v>273</v>
      </c>
      <c r="D1994" s="294" t="s">
        <v>2993</v>
      </c>
      <c r="E1994" s="294"/>
      <c r="F1994" s="295">
        <v>1</v>
      </c>
      <c r="G1994" s="299" t="s">
        <v>7</v>
      </c>
      <c r="H1994" s="293">
        <v>5.8</v>
      </c>
      <c r="I1994" s="293">
        <f t="shared" si="336"/>
        <v>1.9771999034507999</v>
      </c>
      <c r="J1994" s="293">
        <v>11.467759440014639</v>
      </c>
      <c r="K1994" s="284">
        <f t="shared" si="333"/>
        <v>11.467759440014639</v>
      </c>
      <c r="L1994" s="275">
        <f t="shared" si="337"/>
        <v>11.467759440014639</v>
      </c>
      <c r="N1994" s="334">
        <v>11.026691769244845</v>
      </c>
      <c r="O1994" s="332">
        <f t="shared" si="338"/>
        <v>11.467759440014639</v>
      </c>
      <c r="P1994" s="360"/>
      <c r="Q1994" s="360"/>
    </row>
    <row r="1995" spans="2:17" ht="16.2" customHeight="1">
      <c r="B1995" s="289">
        <v>920250015</v>
      </c>
      <c r="C1995" s="310" t="s">
        <v>274</v>
      </c>
      <c r="D1995" s="294" t="s">
        <v>2993</v>
      </c>
      <c r="E1995" s="294"/>
      <c r="F1995" s="295">
        <v>1</v>
      </c>
      <c r="G1995" s="299" t="s">
        <v>7</v>
      </c>
      <c r="H1995" s="293">
        <v>5.8</v>
      </c>
      <c r="I1995" s="293">
        <f t="shared" si="336"/>
        <v>1.9437344122543208</v>
      </c>
      <c r="J1995" s="293">
        <v>11.273659591075059</v>
      </c>
      <c r="K1995" s="284">
        <f t="shared" si="333"/>
        <v>11.273659591075059</v>
      </c>
      <c r="L1995" s="275">
        <f t="shared" si="337"/>
        <v>11.273659591075059</v>
      </c>
      <c r="N1995" s="334">
        <v>10.840057299110633</v>
      </c>
      <c r="O1995" s="332">
        <f t="shared" si="338"/>
        <v>11.273659591075059</v>
      </c>
      <c r="P1995" s="360"/>
      <c r="Q1995" s="360"/>
    </row>
    <row r="1996" spans="2:17" ht="16.2" customHeight="1">
      <c r="B1996" s="289">
        <v>920230009</v>
      </c>
      <c r="C1996" s="310" t="s">
        <v>309</v>
      </c>
      <c r="D1996" s="294" t="s">
        <v>2993</v>
      </c>
      <c r="E1996" s="294"/>
      <c r="F1996" s="295">
        <v>1</v>
      </c>
      <c r="G1996" s="299" t="s">
        <v>7</v>
      </c>
      <c r="H1996" s="293">
        <v>5.8</v>
      </c>
      <c r="I1996" s="293">
        <f t="shared" si="336"/>
        <v>1.0273390333592405</v>
      </c>
      <c r="J1996" s="293">
        <v>5.9585663934835944</v>
      </c>
      <c r="K1996" s="284">
        <f t="shared" si="333"/>
        <v>5.9585663934835944</v>
      </c>
      <c r="L1996" s="275">
        <f t="shared" si="337"/>
        <v>5.9585663934835944</v>
      </c>
      <c r="N1996" s="334">
        <v>5.7293907629649947</v>
      </c>
      <c r="O1996" s="332">
        <f t="shared" si="338"/>
        <v>5.9585663934835944</v>
      </c>
      <c r="P1996" s="360"/>
      <c r="Q1996" s="360"/>
    </row>
    <row r="1997" spans="2:17" ht="16.2" customHeight="1">
      <c r="B1997" s="289">
        <v>920310013</v>
      </c>
      <c r="C1997" s="310" t="s">
        <v>318</v>
      </c>
      <c r="D1997" s="294" t="s">
        <v>2993</v>
      </c>
      <c r="E1997" s="294"/>
      <c r="F1997" s="295">
        <v>1</v>
      </c>
      <c r="G1997" s="299" t="s">
        <v>7</v>
      </c>
      <c r="H1997" s="293">
        <v>5.8</v>
      </c>
      <c r="I1997" s="293">
        <f t="shared" si="336"/>
        <v>1.7286868904827586</v>
      </c>
      <c r="J1997" s="293">
        <v>10.026383964799999</v>
      </c>
      <c r="K1997" s="284">
        <f t="shared" si="333"/>
        <v>10.026383964799999</v>
      </c>
      <c r="L1997" s="275">
        <f t="shared" si="337"/>
        <v>10.026383964799999</v>
      </c>
      <c r="N1997" s="334">
        <v>9.6407538123076915</v>
      </c>
      <c r="O1997" s="332">
        <f t="shared" si="338"/>
        <v>10.026383964799999</v>
      </c>
      <c r="P1997" s="360"/>
      <c r="Q1997" s="360"/>
    </row>
    <row r="1998" spans="2:17" ht="16.2" customHeight="1">
      <c r="B1998" s="289">
        <v>920320015</v>
      </c>
      <c r="C1998" s="310" t="s">
        <v>2566</v>
      </c>
      <c r="D1998" s="294" t="s">
        <v>2993</v>
      </c>
      <c r="E1998" s="294"/>
      <c r="F1998" s="295">
        <v>1</v>
      </c>
      <c r="G1998" s="296" t="s">
        <v>7</v>
      </c>
      <c r="H1998" s="293">
        <v>5.8</v>
      </c>
      <c r="I1998" s="293">
        <f t="shared" si="336"/>
        <v>3.9299283809508796</v>
      </c>
      <c r="J1998" s="293">
        <v>22.793584609515101</v>
      </c>
      <c r="K1998" s="284">
        <f t="shared" si="333"/>
        <v>22.793584609515101</v>
      </c>
      <c r="L1998" s="275">
        <f t="shared" si="337"/>
        <v>22.793584609515101</v>
      </c>
      <c r="N1998" s="334">
        <v>21.916908278379903</v>
      </c>
      <c r="O1998" s="332">
        <f t="shared" si="338"/>
        <v>22.793584609515101</v>
      </c>
      <c r="P1998" s="360"/>
      <c r="Q1998" s="360"/>
    </row>
    <row r="1999" spans="2:17" ht="16.2" customHeight="1">
      <c r="B1999" s="289">
        <v>920330015</v>
      </c>
      <c r="C1999" s="310" t="s">
        <v>372</v>
      </c>
      <c r="D1999" s="294" t="s">
        <v>2993</v>
      </c>
      <c r="E1999" s="294"/>
      <c r="F1999" s="295">
        <v>1</v>
      </c>
      <c r="G1999" s="296" t="s">
        <v>7</v>
      </c>
      <c r="H1999" s="293">
        <v>5.8</v>
      </c>
      <c r="I1999" s="293">
        <f t="shared" si="336"/>
        <v>1.4956899617655173</v>
      </c>
      <c r="J1999" s="293">
        <v>8.6750017782400004</v>
      </c>
      <c r="K1999" s="284">
        <f t="shared" si="333"/>
        <v>8.6750017782400004</v>
      </c>
      <c r="L1999" s="275">
        <f t="shared" si="337"/>
        <v>8.6750017782400004</v>
      </c>
      <c r="N1999" s="334">
        <v>8.3413478636923077</v>
      </c>
      <c r="O1999" s="332">
        <f t="shared" si="338"/>
        <v>8.6750017782400004</v>
      </c>
      <c r="P1999" s="360"/>
      <c r="Q1999" s="360"/>
    </row>
    <row r="2000" spans="2:17" ht="16.2" customHeight="1">
      <c r="B2000" s="289">
        <v>920340020</v>
      </c>
      <c r="C2000" s="310" t="s">
        <v>338</v>
      </c>
      <c r="D2000" s="294" t="s">
        <v>2993</v>
      </c>
      <c r="E2000" s="294"/>
      <c r="F2000" s="295">
        <v>1</v>
      </c>
      <c r="G2000" s="296" t="s">
        <v>7</v>
      </c>
      <c r="H2000" s="293">
        <v>5.8</v>
      </c>
      <c r="I2000" s="293">
        <f t="shared" si="336"/>
        <v>9.8398616799060221</v>
      </c>
      <c r="J2000" s="293">
        <v>57.071197743454931</v>
      </c>
      <c r="K2000" s="284">
        <f t="shared" si="333"/>
        <v>57.071197743454931</v>
      </c>
      <c r="L2000" s="275">
        <f t="shared" si="337"/>
        <v>57.071197743454931</v>
      </c>
      <c r="N2000" s="334">
        <v>54.876151676398969</v>
      </c>
      <c r="O2000" s="332">
        <f t="shared" si="338"/>
        <v>57.071197743454931</v>
      </c>
      <c r="P2000" s="360"/>
      <c r="Q2000" s="360"/>
    </row>
    <row r="2001" spans="2:17" ht="16.2" customHeight="1">
      <c r="B2001" s="289">
        <v>920350015</v>
      </c>
      <c r="C2001" s="310" t="s">
        <v>339</v>
      </c>
      <c r="D2001" s="294" t="s">
        <v>2993</v>
      </c>
      <c r="E2001" s="294"/>
      <c r="F2001" s="295">
        <v>1</v>
      </c>
      <c r="G2001" s="296" t="s">
        <v>7</v>
      </c>
      <c r="H2001" s="293">
        <v>5.8</v>
      </c>
      <c r="I2001" s="293">
        <f t="shared" si="336"/>
        <v>7.3769834043862073</v>
      </c>
      <c r="J2001" s="293">
        <v>42.786503745440001</v>
      </c>
      <c r="K2001" s="284">
        <f t="shared" si="333"/>
        <v>42.786503745440001</v>
      </c>
      <c r="L2001" s="275">
        <f t="shared" si="337"/>
        <v>42.786503745440001</v>
      </c>
      <c r="N2001" s="334">
        <v>41.140868986000001</v>
      </c>
      <c r="O2001" s="332">
        <f t="shared" si="338"/>
        <v>42.786503745440001</v>
      </c>
      <c r="P2001" s="360"/>
      <c r="Q2001" s="360"/>
    </row>
    <row r="2002" spans="2:17" ht="16.2" customHeight="1">
      <c r="B2002" s="289">
        <v>920370015</v>
      </c>
      <c r="C2002" s="310" t="s">
        <v>2567</v>
      </c>
      <c r="D2002" s="294" t="s">
        <v>2993</v>
      </c>
      <c r="E2002" s="294"/>
      <c r="F2002" s="295">
        <v>1</v>
      </c>
      <c r="G2002" s="296" t="s">
        <v>7</v>
      </c>
      <c r="H2002" s="293">
        <v>5.8</v>
      </c>
      <c r="I2002" s="293">
        <f t="shared" si="336"/>
        <v>8.4893558382620711</v>
      </c>
      <c r="J2002" s="293">
        <v>49.238263861920011</v>
      </c>
      <c r="K2002" s="284">
        <f t="shared" si="333"/>
        <v>49.238263861920011</v>
      </c>
      <c r="L2002" s="275">
        <f t="shared" si="337"/>
        <v>49.238263861920011</v>
      </c>
      <c r="N2002" s="334">
        <v>47.344484482615393</v>
      </c>
      <c r="O2002" s="332">
        <f t="shared" si="338"/>
        <v>49.238263861920011</v>
      </c>
      <c r="P2002" s="360"/>
      <c r="Q2002" s="360"/>
    </row>
    <row r="2003" spans="2:17" ht="16.2" customHeight="1">
      <c r="B2003" s="289">
        <v>920130015</v>
      </c>
      <c r="C2003" s="310" t="s">
        <v>121</v>
      </c>
      <c r="D2003" s="294" t="s">
        <v>2993</v>
      </c>
      <c r="E2003" s="294"/>
      <c r="F2003" s="295">
        <v>1</v>
      </c>
      <c r="G2003" s="296" t="s">
        <v>7</v>
      </c>
      <c r="H2003" s="293">
        <v>5.8</v>
      </c>
      <c r="I2003" s="293">
        <f t="shared" si="336"/>
        <v>7.4085995692799989</v>
      </c>
      <c r="J2003" s="293">
        <v>42.969877501823994</v>
      </c>
      <c r="K2003" s="284">
        <f t="shared" si="333"/>
        <v>42.969877501823994</v>
      </c>
      <c r="L2003" s="275">
        <f t="shared" si="337"/>
        <v>42.969877501823994</v>
      </c>
      <c r="N2003" s="334">
        <v>41.317189905599996</v>
      </c>
      <c r="O2003" s="332">
        <f t="shared" si="338"/>
        <v>42.969877501823994</v>
      </c>
      <c r="P2003" s="360"/>
      <c r="Q2003" s="360"/>
    </row>
    <row r="2004" spans="2:17" s="8" customFormat="1" ht="16.2" customHeight="1">
      <c r="B2004" s="289">
        <v>920440013</v>
      </c>
      <c r="C2004" s="310" t="s">
        <v>2982</v>
      </c>
      <c r="D2004" s="294" t="s">
        <v>2993</v>
      </c>
      <c r="E2004" s="294"/>
      <c r="F2004" s="295">
        <v>1</v>
      </c>
      <c r="G2004" s="296" t="s">
        <v>7</v>
      </c>
      <c r="H2004" s="293">
        <v>5.8</v>
      </c>
      <c r="I2004" s="293">
        <f t="shared" si="336"/>
        <v>3.1216137931034487</v>
      </c>
      <c r="J2004" s="293">
        <v>18.105360000000001</v>
      </c>
      <c r="K2004" s="275">
        <f t="shared" si="333"/>
        <v>18.105360000000001</v>
      </c>
      <c r="L2004" s="275">
        <f t="shared" si="337"/>
        <v>18.105360000000001</v>
      </c>
      <c r="N2004" s="334">
        <v>17.408999999999999</v>
      </c>
      <c r="O2004" s="332">
        <f t="shared" si="338"/>
        <v>18.105360000000001</v>
      </c>
      <c r="P2004" s="360"/>
      <c r="Q2004" s="360"/>
    </row>
    <row r="2005" spans="2:17" ht="16.2" customHeight="1">
      <c r="B2005" s="289">
        <v>920480013</v>
      </c>
      <c r="C2005" s="310" t="s">
        <v>3039</v>
      </c>
      <c r="D2005" s="294" t="s">
        <v>2993</v>
      </c>
      <c r="E2005" s="294"/>
      <c r="F2005" s="295">
        <v>1</v>
      </c>
      <c r="G2005" s="296" t="s">
        <v>7</v>
      </c>
      <c r="H2005" s="293">
        <v>5.8</v>
      </c>
      <c r="I2005" s="293">
        <f t="shared" ref="I2005:I2036" si="339">J2005/H2005</f>
        <v>0</v>
      </c>
      <c r="J2005" s="293">
        <v>0</v>
      </c>
      <c r="K2005" s="284">
        <f t="shared" si="333"/>
        <v>0</v>
      </c>
      <c r="L2005" s="275">
        <f t="shared" si="337"/>
        <v>0</v>
      </c>
      <c r="N2005" s="334">
        <v>0</v>
      </c>
      <c r="O2005" s="332">
        <f t="shared" si="338"/>
        <v>0</v>
      </c>
      <c r="P2005" s="360"/>
      <c r="Q2005" s="360"/>
    </row>
    <row r="2006" spans="2:17" s="8" customFormat="1" ht="16.2" customHeight="1">
      <c r="B2006" s="289">
        <v>920470013</v>
      </c>
      <c r="C2006" s="310" t="s">
        <v>2992</v>
      </c>
      <c r="D2006" s="294" t="s">
        <v>2993</v>
      </c>
      <c r="E2006" s="294"/>
      <c r="F2006" s="295">
        <v>1</v>
      </c>
      <c r="G2006" s="296" t="s">
        <v>7</v>
      </c>
      <c r="H2006" s="293">
        <v>5.8</v>
      </c>
      <c r="I2006" s="293">
        <f t="shared" si="339"/>
        <v>3.0463034482758626</v>
      </c>
      <c r="J2006" s="293">
        <v>17.668560000000003</v>
      </c>
      <c r="K2006" s="284">
        <f t="shared" si="333"/>
        <v>17.668560000000003</v>
      </c>
      <c r="L2006" s="275">
        <f t="shared" si="337"/>
        <v>17.668560000000003</v>
      </c>
      <c r="N2006" s="334">
        <v>16.989000000000001</v>
      </c>
      <c r="O2006" s="332">
        <f t="shared" si="338"/>
        <v>17.668560000000003</v>
      </c>
      <c r="P2006" s="360"/>
      <c r="Q2006" s="360"/>
    </row>
    <row r="2007" spans="2:17" s="8" customFormat="1" ht="16.2" customHeight="1">
      <c r="B2007" s="289">
        <v>920450015</v>
      </c>
      <c r="C2007" s="310" t="s">
        <v>3130</v>
      </c>
      <c r="D2007" s="294" t="s">
        <v>2993</v>
      </c>
      <c r="E2007" s="294"/>
      <c r="F2007" s="295">
        <v>1</v>
      </c>
      <c r="G2007" s="296" t="s">
        <v>7</v>
      </c>
      <c r="H2007" s="293">
        <v>5.8</v>
      </c>
      <c r="I2007" s="293">
        <f t="shared" si="339"/>
        <v>3.9372145463104631</v>
      </c>
      <c r="J2007" s="293">
        <v>22.835844368600686</v>
      </c>
      <c r="K2007" s="284">
        <f t="shared" si="333"/>
        <v>22.835844368600686</v>
      </c>
      <c r="L2007" s="275">
        <f t="shared" si="337"/>
        <v>22.835844368600686</v>
      </c>
      <c r="N2007" s="334">
        <v>21.957542662116044</v>
      </c>
      <c r="O2007" s="332">
        <f t="shared" si="338"/>
        <v>22.835844368600686</v>
      </c>
      <c r="P2007" s="360"/>
      <c r="Q2007" s="360"/>
    </row>
    <row r="2008" spans="2:17" s="8" customFormat="1" ht="16.2" customHeight="1">
      <c r="B2008" s="289">
        <v>920460025</v>
      </c>
      <c r="C2008" s="310" t="s">
        <v>3131</v>
      </c>
      <c r="D2008" s="294" t="s">
        <v>2993</v>
      </c>
      <c r="E2008" s="294"/>
      <c r="F2008" s="295">
        <v>1</v>
      </c>
      <c r="G2008" s="296" t="s">
        <v>7</v>
      </c>
      <c r="H2008" s="293">
        <v>5.8</v>
      </c>
      <c r="I2008" s="293">
        <f t="shared" si="339"/>
        <v>8.6428516417559145</v>
      </c>
      <c r="J2008" s="293">
        <v>50.128539522184305</v>
      </c>
      <c r="K2008" s="284">
        <f t="shared" si="333"/>
        <v>50.128539522184305</v>
      </c>
      <c r="L2008" s="275">
        <f t="shared" si="337"/>
        <v>50.128539522184305</v>
      </c>
      <c r="N2008" s="334">
        <v>48.200518771331062</v>
      </c>
      <c r="O2008" s="332">
        <f t="shared" si="338"/>
        <v>50.128539522184305</v>
      </c>
      <c r="P2008" s="360"/>
      <c r="Q2008" s="360"/>
    </row>
    <row r="2009" spans="2:17" s="8" customFormat="1" ht="16.2" customHeight="1">
      <c r="B2009" s="289">
        <v>920020013</v>
      </c>
      <c r="C2009" s="310" t="s">
        <v>3134</v>
      </c>
      <c r="D2009" s="294" t="s">
        <v>2993</v>
      </c>
      <c r="E2009" s="294"/>
      <c r="F2009" s="295">
        <v>2</v>
      </c>
      <c r="G2009" s="296" t="s">
        <v>7</v>
      </c>
      <c r="H2009" s="293">
        <v>5.8</v>
      </c>
      <c r="I2009" s="293">
        <f t="shared" si="339"/>
        <v>2.6339793103448281</v>
      </c>
      <c r="J2009" s="293">
        <v>15.277080000000002</v>
      </c>
      <c r="K2009" s="275">
        <f t="shared" si="333"/>
        <v>15.277080000000002</v>
      </c>
      <c r="L2009" s="275">
        <f t="shared" si="337"/>
        <v>15.277080000000002</v>
      </c>
      <c r="N2009" s="334">
        <v>14.689500000000001</v>
      </c>
      <c r="O2009" s="332">
        <f t="shared" si="338"/>
        <v>15.277080000000002</v>
      </c>
      <c r="P2009" s="360"/>
      <c r="Q2009" s="360"/>
    </row>
    <row r="2010" spans="2:17" ht="16.2" customHeight="1">
      <c r="B2010" s="289">
        <v>144040300</v>
      </c>
      <c r="C2010" s="310" t="s">
        <v>126</v>
      </c>
      <c r="D2010" s="294" t="s">
        <v>85</v>
      </c>
      <c r="E2010" s="294" t="s">
        <v>86</v>
      </c>
      <c r="F2010" s="295">
        <v>1</v>
      </c>
      <c r="G2010" s="296" t="s">
        <v>7</v>
      </c>
      <c r="H2010" s="293">
        <v>5.8</v>
      </c>
      <c r="I2010" s="293">
        <f t="shared" si="339"/>
        <v>15.62326204115949</v>
      </c>
      <c r="J2010" s="293">
        <v>90.614919838725044</v>
      </c>
      <c r="K2010" s="283">
        <f t="shared" ref="K2010:K2038" si="340">J2010</f>
        <v>90.614919838725044</v>
      </c>
      <c r="L2010" s="275">
        <f t="shared" ref="L2010:L2038" si="341">+J2010-K2010*$D$2</f>
        <v>90.614919838725044</v>
      </c>
      <c r="N2010" s="334">
        <v>87.129730614158689</v>
      </c>
      <c r="O2010" s="332">
        <f t="shared" si="338"/>
        <v>90.614919838725044</v>
      </c>
      <c r="P2010" s="360"/>
      <c r="Q2010" s="360"/>
    </row>
    <row r="2011" spans="2:17" ht="16.2" customHeight="1">
      <c r="B2011" s="289">
        <v>144370300</v>
      </c>
      <c r="C2011" s="310" t="s">
        <v>243</v>
      </c>
      <c r="D2011" s="294" t="s">
        <v>85</v>
      </c>
      <c r="E2011" s="294" t="s">
        <v>86</v>
      </c>
      <c r="F2011" s="295">
        <v>1</v>
      </c>
      <c r="G2011" s="296" t="s">
        <v>7</v>
      </c>
      <c r="H2011" s="293">
        <v>5.8</v>
      </c>
      <c r="I2011" s="293">
        <f t="shared" si="339"/>
        <v>6.9386980412026382</v>
      </c>
      <c r="J2011" s="293">
        <v>40.2444486389753</v>
      </c>
      <c r="K2011" s="283">
        <f t="shared" si="340"/>
        <v>40.2444486389753</v>
      </c>
      <c r="L2011" s="275">
        <f t="shared" si="341"/>
        <v>40.2444486389753</v>
      </c>
      <c r="N2011" s="334">
        <v>38.696585229783942</v>
      </c>
      <c r="O2011" s="332">
        <f t="shared" si="338"/>
        <v>40.2444486389753</v>
      </c>
      <c r="P2011" s="360"/>
      <c r="Q2011" s="360"/>
    </row>
    <row r="2012" spans="2:17" ht="16.2" customHeight="1">
      <c r="B2012" s="289">
        <v>144420300</v>
      </c>
      <c r="C2012" s="310" t="s">
        <v>267</v>
      </c>
      <c r="D2012" s="294" t="s">
        <v>85</v>
      </c>
      <c r="E2012" s="294" t="s">
        <v>86</v>
      </c>
      <c r="F2012" s="295">
        <v>10</v>
      </c>
      <c r="G2012" s="296" t="s">
        <v>7</v>
      </c>
      <c r="H2012" s="293">
        <v>5.8</v>
      </c>
      <c r="I2012" s="293">
        <f t="shared" si="339"/>
        <v>6.1825720319999986</v>
      </c>
      <c r="J2012" s="293">
        <v>35.858917785599992</v>
      </c>
      <c r="K2012" s="283">
        <f t="shared" si="340"/>
        <v>35.858917785599992</v>
      </c>
      <c r="L2012" s="275">
        <f t="shared" si="341"/>
        <v>35.858917785599992</v>
      </c>
      <c r="N2012" s="334">
        <v>34.47972863999999</v>
      </c>
      <c r="O2012" s="332">
        <f t="shared" si="338"/>
        <v>35.858917785599992</v>
      </c>
      <c r="P2012" s="360"/>
      <c r="Q2012" s="360"/>
    </row>
    <row r="2013" spans="2:17" ht="16.2" customHeight="1">
      <c r="B2013" s="289">
        <v>144430300</v>
      </c>
      <c r="C2013" s="310" t="s">
        <v>2680</v>
      </c>
      <c r="D2013" s="294" t="s">
        <v>85</v>
      </c>
      <c r="E2013" s="294" t="s">
        <v>86</v>
      </c>
      <c r="F2013" s="295">
        <v>11</v>
      </c>
      <c r="G2013" s="296" t="s">
        <v>7</v>
      </c>
      <c r="H2013" s="293">
        <v>5.8</v>
      </c>
      <c r="I2013" s="293">
        <f t="shared" si="339"/>
        <v>6.2841542399999986</v>
      </c>
      <c r="J2013" s="293">
        <v>36.44809459199999</v>
      </c>
      <c r="K2013" s="283">
        <f t="shared" si="340"/>
        <v>36.44809459199999</v>
      </c>
      <c r="L2013" s="275">
        <f t="shared" si="341"/>
        <v>36.44809459199999</v>
      </c>
      <c r="N2013" s="334">
        <v>35.04624479999999</v>
      </c>
      <c r="O2013" s="332">
        <f t="shared" si="338"/>
        <v>36.44809459199999</v>
      </c>
      <c r="P2013" s="360"/>
      <c r="Q2013" s="360"/>
    </row>
    <row r="2014" spans="2:17" ht="16.2" customHeight="1">
      <c r="B2014" s="289">
        <v>144400300</v>
      </c>
      <c r="C2014" s="310" t="s">
        <v>270</v>
      </c>
      <c r="D2014" s="294" t="s">
        <v>85</v>
      </c>
      <c r="E2014" s="294" t="s">
        <v>86</v>
      </c>
      <c r="F2014" s="295">
        <v>10</v>
      </c>
      <c r="G2014" s="296" t="s">
        <v>7</v>
      </c>
      <c r="H2014" s="293">
        <v>5.8</v>
      </c>
      <c r="I2014" s="293">
        <f t="shared" si="339"/>
        <v>3.0104996340056602</v>
      </c>
      <c r="J2014" s="293">
        <v>17.460897877232828</v>
      </c>
      <c r="K2014" s="283">
        <f t="shared" si="340"/>
        <v>17.460897877232828</v>
      </c>
      <c r="L2014" s="275">
        <f t="shared" si="341"/>
        <v>17.460897877232828</v>
      </c>
      <c r="N2014" s="334">
        <v>16.789324881954641</v>
      </c>
      <c r="O2014" s="332">
        <f t="shared" si="338"/>
        <v>17.460897877232828</v>
      </c>
      <c r="P2014" s="360"/>
      <c r="Q2014" s="360"/>
    </row>
    <row r="2015" spans="2:17" ht="16.2" customHeight="1">
      <c r="B2015" s="289">
        <v>144440300</v>
      </c>
      <c r="C2015" s="310" t="s">
        <v>2695</v>
      </c>
      <c r="D2015" s="294" t="s">
        <v>85</v>
      </c>
      <c r="E2015" s="294" t="s">
        <v>86</v>
      </c>
      <c r="F2015" s="295">
        <v>1</v>
      </c>
      <c r="G2015" s="296" t="s">
        <v>7</v>
      </c>
      <c r="H2015" s="293">
        <v>5.8</v>
      </c>
      <c r="I2015" s="293">
        <f t="shared" si="339"/>
        <v>22.318208640000005</v>
      </c>
      <c r="J2015" s="293">
        <v>129.44561011200003</v>
      </c>
      <c r="K2015" s="283">
        <f t="shared" si="340"/>
        <v>129.44561011200003</v>
      </c>
      <c r="L2015" s="275">
        <f t="shared" si="341"/>
        <v>129.44561011200003</v>
      </c>
      <c r="N2015" s="334">
        <v>124.46693280000001</v>
      </c>
      <c r="O2015" s="332">
        <f t="shared" si="338"/>
        <v>129.44561011200003</v>
      </c>
      <c r="P2015" s="360"/>
      <c r="Q2015" s="360"/>
    </row>
    <row r="2016" spans="2:17" ht="16.2" customHeight="1">
      <c r="B2016" s="289">
        <v>144410300</v>
      </c>
      <c r="C2016" s="310" t="s">
        <v>271</v>
      </c>
      <c r="D2016" s="294" t="s">
        <v>85</v>
      </c>
      <c r="E2016" s="294" t="s">
        <v>86</v>
      </c>
      <c r="F2016" s="295">
        <v>10</v>
      </c>
      <c r="G2016" s="296" t="s">
        <v>7</v>
      </c>
      <c r="H2016" s="293">
        <v>5.8</v>
      </c>
      <c r="I2016" s="293">
        <f t="shared" si="339"/>
        <v>3.4917319175084245</v>
      </c>
      <c r="J2016" s="293">
        <v>20.252045121548861</v>
      </c>
      <c r="K2016" s="283">
        <f t="shared" si="340"/>
        <v>20.252045121548861</v>
      </c>
      <c r="L2016" s="275">
        <f t="shared" si="341"/>
        <v>20.252045121548861</v>
      </c>
      <c r="N2016" s="334">
        <v>19.473120309181596</v>
      </c>
      <c r="O2016" s="332">
        <f t="shared" si="338"/>
        <v>20.252045121548861</v>
      </c>
      <c r="P2016" s="360"/>
      <c r="Q2016" s="360"/>
    </row>
    <row r="2017" spans="2:17" ht="16.2" customHeight="1">
      <c r="B2017" s="289">
        <v>144100300</v>
      </c>
      <c r="C2017" s="310" t="s">
        <v>340</v>
      </c>
      <c r="D2017" s="294" t="s">
        <v>85</v>
      </c>
      <c r="E2017" s="294" t="s">
        <v>86</v>
      </c>
      <c r="F2017" s="295">
        <v>2</v>
      </c>
      <c r="G2017" s="296" t="s">
        <v>7</v>
      </c>
      <c r="H2017" s="293">
        <v>5.8</v>
      </c>
      <c r="I2017" s="293">
        <f t="shared" si="339"/>
        <v>7.42620250372594</v>
      </c>
      <c r="J2017" s="293">
        <v>43.07197452161045</v>
      </c>
      <c r="K2017" s="283">
        <f t="shared" si="340"/>
        <v>43.07197452161045</v>
      </c>
      <c r="L2017" s="275">
        <f t="shared" si="341"/>
        <v>43.07197452161045</v>
      </c>
      <c r="N2017" s="334">
        <v>41.415360116933122</v>
      </c>
      <c r="O2017" s="332">
        <f t="shared" si="338"/>
        <v>43.07197452161045</v>
      </c>
      <c r="P2017" s="360"/>
      <c r="Q2017" s="360"/>
    </row>
    <row r="2018" spans="2:17" ht="16.2" customHeight="1">
      <c r="B2018" s="289">
        <v>144110300</v>
      </c>
      <c r="C2018" s="310" t="s">
        <v>341</v>
      </c>
      <c r="D2018" s="294" t="s">
        <v>85</v>
      </c>
      <c r="E2018" s="294" t="s">
        <v>86</v>
      </c>
      <c r="F2018" s="295">
        <v>2</v>
      </c>
      <c r="G2018" s="296" t="s">
        <v>7</v>
      </c>
      <c r="H2018" s="293">
        <v>5.8</v>
      </c>
      <c r="I2018" s="293">
        <f t="shared" si="339"/>
        <v>7.3418042879999996</v>
      </c>
      <c r="J2018" s="293">
        <v>42.582464870399996</v>
      </c>
      <c r="K2018" s="283">
        <f t="shared" si="340"/>
        <v>42.582464870399996</v>
      </c>
      <c r="L2018" s="275">
        <f t="shared" si="341"/>
        <v>42.582464870399996</v>
      </c>
      <c r="N2018" s="334">
        <v>40.944677759999998</v>
      </c>
      <c r="O2018" s="332">
        <f t="shared" si="338"/>
        <v>42.582464870399996</v>
      </c>
      <c r="P2018" s="360"/>
      <c r="Q2018" s="360"/>
    </row>
    <row r="2019" spans="2:17" ht="16.2" customHeight="1">
      <c r="B2019" s="289">
        <v>144120300</v>
      </c>
      <c r="C2019" s="310" t="s">
        <v>342</v>
      </c>
      <c r="D2019" s="294" t="s">
        <v>85</v>
      </c>
      <c r="E2019" s="294" t="s">
        <v>86</v>
      </c>
      <c r="F2019" s="295">
        <v>2</v>
      </c>
      <c r="G2019" s="296" t="s">
        <v>7</v>
      </c>
      <c r="H2019" s="293">
        <v>5.8</v>
      </c>
      <c r="I2019" s="293">
        <f t="shared" si="339"/>
        <v>11.80762556011746</v>
      </c>
      <c r="J2019" s="293">
        <v>68.484228248681262</v>
      </c>
      <c r="K2019" s="283">
        <f t="shared" si="340"/>
        <v>68.484228248681262</v>
      </c>
      <c r="L2019" s="275">
        <f t="shared" si="341"/>
        <v>68.484228248681262</v>
      </c>
      <c r="N2019" s="334">
        <v>65.850219469885829</v>
      </c>
      <c r="O2019" s="332">
        <f t="shared" si="338"/>
        <v>68.484228248681262</v>
      </c>
      <c r="P2019" s="360"/>
      <c r="Q2019" s="360"/>
    </row>
    <row r="2020" spans="2:17" ht="16.2" customHeight="1">
      <c r="B2020" s="289">
        <v>144130300</v>
      </c>
      <c r="C2020" s="310" t="s">
        <v>343</v>
      </c>
      <c r="D2020" s="294" t="s">
        <v>85</v>
      </c>
      <c r="E2020" s="294" t="s">
        <v>86</v>
      </c>
      <c r="F2020" s="295">
        <v>1</v>
      </c>
      <c r="G2020" s="296" t="s">
        <v>7</v>
      </c>
      <c r="H2020" s="293">
        <v>5.8</v>
      </c>
      <c r="I2020" s="293">
        <f t="shared" si="339"/>
        <v>20.348304751504081</v>
      </c>
      <c r="J2020" s="293">
        <v>118.02016755872366</v>
      </c>
      <c r="K2020" s="283">
        <f t="shared" si="340"/>
        <v>118.02016755872366</v>
      </c>
      <c r="L2020" s="275">
        <f t="shared" si="341"/>
        <v>118.02016755872366</v>
      </c>
      <c r="N2020" s="334">
        <v>113.48093034492659</v>
      </c>
      <c r="O2020" s="332">
        <f t="shared" si="338"/>
        <v>118.02016755872366</v>
      </c>
      <c r="P2020" s="360"/>
      <c r="Q2020" s="360"/>
    </row>
    <row r="2021" spans="2:17" ht="16.2" customHeight="1">
      <c r="B2021" s="289">
        <v>144191000</v>
      </c>
      <c r="C2021" s="310" t="s">
        <v>128</v>
      </c>
      <c r="D2021" s="294" t="s">
        <v>4</v>
      </c>
      <c r="E2021" s="294" t="s">
        <v>79</v>
      </c>
      <c r="F2021" s="295">
        <v>10</v>
      </c>
      <c r="G2021" s="296" t="s">
        <v>7</v>
      </c>
      <c r="H2021" s="293">
        <v>5.8</v>
      </c>
      <c r="I2021" s="293">
        <f t="shared" si="339"/>
        <v>0.19025462371039495</v>
      </c>
      <c r="J2021" s="293">
        <v>1.1034768175202907</v>
      </c>
      <c r="K2021" s="283">
        <f t="shared" si="340"/>
        <v>1.1034768175202907</v>
      </c>
      <c r="L2021" s="275">
        <f t="shared" si="341"/>
        <v>1.1034768175202907</v>
      </c>
      <c r="N2021" s="334">
        <v>1.061035401461818</v>
      </c>
      <c r="O2021" s="332">
        <f t="shared" si="338"/>
        <v>1.1034768175202907</v>
      </c>
      <c r="P2021" s="360"/>
      <c r="Q2021" s="360"/>
    </row>
    <row r="2022" spans="2:17" ht="16.2" customHeight="1">
      <c r="B2022" s="289">
        <v>144192000</v>
      </c>
      <c r="C2022" s="310" t="s">
        <v>128</v>
      </c>
      <c r="D2022" s="294" t="s">
        <v>1</v>
      </c>
      <c r="E2022" s="294" t="s">
        <v>79</v>
      </c>
      <c r="F2022" s="295">
        <v>10</v>
      </c>
      <c r="G2022" s="296" t="s">
        <v>7</v>
      </c>
      <c r="H2022" s="293">
        <v>5.8</v>
      </c>
      <c r="I2022" s="293">
        <f t="shared" si="339"/>
        <v>0.17486638208676006</v>
      </c>
      <c r="J2022" s="293">
        <v>1.0142250161032083</v>
      </c>
      <c r="K2022" s="283">
        <f t="shared" si="340"/>
        <v>1.0142250161032083</v>
      </c>
      <c r="L2022" s="275">
        <f t="shared" si="341"/>
        <v>1.0142250161032083</v>
      </c>
      <c r="N2022" s="334">
        <v>0.9752163616377002</v>
      </c>
      <c r="O2022" s="332">
        <f t="shared" si="338"/>
        <v>1.0142250161032083</v>
      </c>
      <c r="P2022" s="360"/>
      <c r="Q2022" s="360"/>
    </row>
    <row r="2023" spans="2:17" ht="16.2" customHeight="1">
      <c r="B2023" s="289">
        <v>144193000</v>
      </c>
      <c r="C2023" s="310" t="s">
        <v>128</v>
      </c>
      <c r="D2023" s="294" t="s">
        <v>17</v>
      </c>
      <c r="E2023" s="294" t="s">
        <v>79</v>
      </c>
      <c r="F2023" s="295">
        <v>10</v>
      </c>
      <c r="G2023" s="296" t="s">
        <v>7</v>
      </c>
      <c r="H2023" s="293">
        <v>5.8</v>
      </c>
      <c r="I2023" s="293">
        <f t="shared" si="339"/>
        <v>2.2616052083220968</v>
      </c>
      <c r="J2023" s="293">
        <v>13.11731020826816</v>
      </c>
      <c r="K2023" s="283">
        <f t="shared" si="340"/>
        <v>13.11731020826816</v>
      </c>
      <c r="L2023" s="275">
        <f t="shared" si="341"/>
        <v>13.11731020826816</v>
      </c>
      <c r="N2023" s="334">
        <v>12.612798277180923</v>
      </c>
      <c r="O2023" s="332">
        <f t="shared" si="338"/>
        <v>13.11731020826816</v>
      </c>
      <c r="P2023" s="360"/>
      <c r="Q2023" s="360"/>
    </row>
    <row r="2024" spans="2:17" ht="16.2" customHeight="1">
      <c r="B2024" s="289">
        <v>144194000</v>
      </c>
      <c r="C2024" s="310" t="s">
        <v>128</v>
      </c>
      <c r="D2024" s="294" t="s">
        <v>91</v>
      </c>
      <c r="E2024" s="294" t="s">
        <v>79</v>
      </c>
      <c r="F2024" s="295">
        <v>10</v>
      </c>
      <c r="G2024" s="296" t="s">
        <v>7</v>
      </c>
      <c r="H2024" s="293">
        <v>5.8</v>
      </c>
      <c r="I2024" s="293">
        <f t="shared" si="339"/>
        <v>1.9585034793717124</v>
      </c>
      <c r="J2024" s="293">
        <v>11.359320180355931</v>
      </c>
      <c r="K2024" s="283">
        <f t="shared" si="340"/>
        <v>11.359320180355931</v>
      </c>
      <c r="L2024" s="275">
        <f t="shared" si="341"/>
        <v>11.359320180355931</v>
      </c>
      <c r="N2024" s="334">
        <v>10.922423250342241</v>
      </c>
      <c r="O2024" s="332">
        <f t="shared" si="338"/>
        <v>11.359320180355931</v>
      </c>
      <c r="P2024" s="360"/>
      <c r="Q2024" s="360"/>
    </row>
    <row r="2025" spans="2:17" ht="16.2" customHeight="1">
      <c r="B2025" s="289">
        <v>144195000</v>
      </c>
      <c r="C2025" s="310" t="s">
        <v>128</v>
      </c>
      <c r="D2025" s="294" t="s">
        <v>5</v>
      </c>
      <c r="E2025" s="294" t="s">
        <v>79</v>
      </c>
      <c r="F2025" s="295">
        <v>10</v>
      </c>
      <c r="G2025" s="296" t="s">
        <v>7</v>
      </c>
      <c r="H2025" s="293">
        <v>5.8</v>
      </c>
      <c r="I2025" s="293">
        <f t="shared" si="339"/>
        <v>1.9585034793717124</v>
      </c>
      <c r="J2025" s="293">
        <v>11.359320180355931</v>
      </c>
      <c r="K2025" s="283">
        <f t="shared" si="340"/>
        <v>11.359320180355931</v>
      </c>
      <c r="L2025" s="275">
        <f t="shared" si="341"/>
        <v>11.359320180355931</v>
      </c>
      <c r="N2025" s="334">
        <v>10.922423250342241</v>
      </c>
      <c r="O2025" s="332">
        <f t="shared" si="338"/>
        <v>11.359320180355931</v>
      </c>
      <c r="P2025" s="360"/>
      <c r="Q2025" s="360"/>
    </row>
    <row r="2026" spans="2:17" ht="16.2" customHeight="1">
      <c r="B2026" s="289">
        <v>144205000</v>
      </c>
      <c r="C2026" s="310" t="s">
        <v>129</v>
      </c>
      <c r="D2026" s="294" t="s">
        <v>5</v>
      </c>
      <c r="E2026" s="294" t="s">
        <v>84</v>
      </c>
      <c r="F2026" s="295">
        <v>1</v>
      </c>
      <c r="G2026" s="299" t="s">
        <v>7</v>
      </c>
      <c r="H2026" s="293">
        <v>5.8</v>
      </c>
      <c r="I2026" s="293">
        <f t="shared" si="339"/>
        <v>14.873434994771458</v>
      </c>
      <c r="J2026" s="293">
        <v>86.265922969674449</v>
      </c>
      <c r="K2026" s="283">
        <f t="shared" si="340"/>
        <v>86.265922969674449</v>
      </c>
      <c r="L2026" s="275">
        <f t="shared" si="341"/>
        <v>86.265922969674449</v>
      </c>
      <c r="N2026" s="334">
        <v>82.948002855456195</v>
      </c>
      <c r="O2026" s="332">
        <f t="shared" si="338"/>
        <v>86.265922969674449</v>
      </c>
      <c r="P2026" s="360"/>
      <c r="Q2026" s="360"/>
    </row>
    <row r="2027" spans="2:17" ht="16.2" customHeight="1">
      <c r="B2027" s="289">
        <v>144201000</v>
      </c>
      <c r="C2027" s="310" t="s">
        <v>129</v>
      </c>
      <c r="D2027" s="294" t="s">
        <v>4</v>
      </c>
      <c r="E2027" s="294" t="s">
        <v>84</v>
      </c>
      <c r="F2027" s="295">
        <v>1</v>
      </c>
      <c r="G2027" s="299" t="s">
        <v>7</v>
      </c>
      <c r="H2027" s="293">
        <v>5.8</v>
      </c>
      <c r="I2027" s="293">
        <f t="shared" si="339"/>
        <v>14.873434994771458</v>
      </c>
      <c r="J2027" s="293">
        <v>86.265922969674449</v>
      </c>
      <c r="K2027" s="283">
        <f t="shared" si="340"/>
        <v>86.265922969674449</v>
      </c>
      <c r="L2027" s="275">
        <f t="shared" si="341"/>
        <v>86.265922969674449</v>
      </c>
      <c r="N2027" s="334">
        <v>82.948002855456195</v>
      </c>
      <c r="O2027" s="332">
        <f t="shared" si="338"/>
        <v>86.265922969674449</v>
      </c>
      <c r="P2027" s="360"/>
      <c r="Q2027" s="360"/>
    </row>
    <row r="2028" spans="2:17" ht="16.2" customHeight="1">
      <c r="B2028" s="289">
        <v>144380300</v>
      </c>
      <c r="C2028" s="310" t="s">
        <v>2511</v>
      </c>
      <c r="D2028" s="294" t="s">
        <v>85</v>
      </c>
      <c r="E2028" s="294" t="s">
        <v>86</v>
      </c>
      <c r="F2028" s="295">
        <v>1</v>
      </c>
      <c r="G2028" s="299" t="s">
        <v>7</v>
      </c>
      <c r="H2028" s="293">
        <v>5.8</v>
      </c>
      <c r="I2028" s="293">
        <f t="shared" si="339"/>
        <v>41.766485628658451</v>
      </c>
      <c r="J2028" s="293">
        <v>242.24561664621902</v>
      </c>
      <c r="K2028" s="283">
        <f t="shared" si="340"/>
        <v>242.24561664621902</v>
      </c>
      <c r="L2028" s="275">
        <f t="shared" si="341"/>
        <v>242.24561664621902</v>
      </c>
      <c r="N2028" s="334">
        <v>232.92847754444136</v>
      </c>
      <c r="O2028" s="332">
        <f t="shared" si="338"/>
        <v>242.24561664621902</v>
      </c>
      <c r="P2028" s="360"/>
      <c r="Q2028" s="360"/>
    </row>
    <row r="2029" spans="2:17" ht="16.2" customHeight="1">
      <c r="B2029" s="289">
        <v>144390300</v>
      </c>
      <c r="C2029" s="310" t="s">
        <v>2512</v>
      </c>
      <c r="D2029" s="294" t="s">
        <v>85</v>
      </c>
      <c r="E2029" s="294" t="s">
        <v>86</v>
      </c>
      <c r="F2029" s="295">
        <v>1</v>
      </c>
      <c r="G2029" s="299" t="s">
        <v>7</v>
      </c>
      <c r="H2029" s="293">
        <v>5.8</v>
      </c>
      <c r="I2029" s="293">
        <f t="shared" si="339"/>
        <v>27.441431608111085</v>
      </c>
      <c r="J2029" s="293">
        <v>159.16030332704429</v>
      </c>
      <c r="K2029" s="283">
        <f t="shared" si="340"/>
        <v>159.16030332704429</v>
      </c>
      <c r="L2029" s="275">
        <f t="shared" si="341"/>
        <v>159.16030332704429</v>
      </c>
      <c r="N2029" s="334">
        <v>153.03875319908104</v>
      </c>
      <c r="O2029" s="332">
        <f t="shared" si="338"/>
        <v>159.16030332704429</v>
      </c>
      <c r="P2029" s="360"/>
      <c r="Q2029" s="360"/>
    </row>
    <row r="2030" spans="2:17" ht="16.2" customHeight="1">
      <c r="B2030" s="289">
        <v>144020300</v>
      </c>
      <c r="C2030" s="310" t="s">
        <v>320</v>
      </c>
      <c r="D2030" s="294" t="s">
        <v>85</v>
      </c>
      <c r="E2030" s="294" t="s">
        <v>86</v>
      </c>
      <c r="F2030" s="295">
        <v>1</v>
      </c>
      <c r="G2030" s="299" t="s">
        <v>7</v>
      </c>
      <c r="H2030" s="293">
        <v>5.8</v>
      </c>
      <c r="I2030" s="293">
        <f t="shared" si="339"/>
        <v>3.8029193774208006</v>
      </c>
      <c r="J2030" s="293">
        <v>22.056932389040643</v>
      </c>
      <c r="K2030" s="283">
        <f t="shared" si="340"/>
        <v>22.056932389040643</v>
      </c>
      <c r="L2030" s="275">
        <f t="shared" si="341"/>
        <v>22.056932389040643</v>
      </c>
      <c r="N2030" s="334">
        <v>21.208588835616002</v>
      </c>
      <c r="O2030" s="332">
        <f t="shared" si="338"/>
        <v>22.056932389040643</v>
      </c>
      <c r="P2030" s="360"/>
      <c r="Q2030" s="360"/>
    </row>
    <row r="2031" spans="2:17" ht="16.2" customHeight="1">
      <c r="B2031" s="289">
        <v>144010300</v>
      </c>
      <c r="C2031" s="310" t="s">
        <v>319</v>
      </c>
      <c r="D2031" s="294" t="s">
        <v>85</v>
      </c>
      <c r="E2031" s="294" t="s">
        <v>86</v>
      </c>
      <c r="F2031" s="295">
        <v>1</v>
      </c>
      <c r="G2031" s="296" t="s">
        <v>7</v>
      </c>
      <c r="H2031" s="293">
        <v>5.8</v>
      </c>
      <c r="I2031" s="293">
        <f t="shared" si="339"/>
        <v>6.3019806825830411</v>
      </c>
      <c r="J2031" s="293">
        <v>36.551487958981639</v>
      </c>
      <c r="K2031" s="283">
        <f t="shared" si="340"/>
        <v>36.551487958981639</v>
      </c>
      <c r="L2031" s="275">
        <f t="shared" si="341"/>
        <v>36.551487958981639</v>
      </c>
      <c r="N2031" s="334">
        <v>35.145661499020804</v>
      </c>
      <c r="O2031" s="332">
        <f t="shared" si="338"/>
        <v>36.551487958981639</v>
      </c>
      <c r="P2031" s="360"/>
      <c r="Q2031" s="360"/>
    </row>
    <row r="2032" spans="2:17" ht="16.2" customHeight="1">
      <c r="B2032" s="289">
        <v>144030300</v>
      </c>
      <c r="C2032" s="310" t="s">
        <v>321</v>
      </c>
      <c r="D2032" s="294" t="s">
        <v>127</v>
      </c>
      <c r="E2032" s="294" t="s">
        <v>85</v>
      </c>
      <c r="F2032" s="295">
        <v>1</v>
      </c>
      <c r="G2032" s="296" t="s">
        <v>7</v>
      </c>
      <c r="H2032" s="293">
        <v>5.8</v>
      </c>
      <c r="I2032" s="293">
        <f t="shared" si="339"/>
        <v>2.6082725760000001</v>
      </c>
      <c r="J2032" s="293">
        <v>15.127980940800001</v>
      </c>
      <c r="K2032" s="283">
        <f t="shared" si="340"/>
        <v>15.127980940800001</v>
      </c>
      <c r="L2032" s="275">
        <f t="shared" si="341"/>
        <v>15.127980940800001</v>
      </c>
      <c r="N2032" s="334">
        <v>14.54613552</v>
      </c>
      <c r="O2032" s="332">
        <f t="shared" si="338"/>
        <v>15.127980940800001</v>
      </c>
      <c r="P2032" s="360"/>
      <c r="Q2032" s="360"/>
    </row>
    <row r="2033" spans="2:17" ht="16.2" customHeight="1">
      <c r="B2033" s="289">
        <v>144340300</v>
      </c>
      <c r="C2033" s="310" t="s">
        <v>130</v>
      </c>
      <c r="D2033" s="294" t="s">
        <v>127</v>
      </c>
      <c r="E2033" s="294" t="s">
        <v>85</v>
      </c>
      <c r="F2033" s="295">
        <v>1</v>
      </c>
      <c r="G2033" s="296" t="s">
        <v>7</v>
      </c>
      <c r="H2033" s="293">
        <v>5.8</v>
      </c>
      <c r="I2033" s="293">
        <f t="shared" si="339"/>
        <v>3.0552654278198714</v>
      </c>
      <c r="J2033" s="293">
        <v>17.720539481355253</v>
      </c>
      <c r="K2033" s="283">
        <f t="shared" si="340"/>
        <v>17.720539481355253</v>
      </c>
      <c r="L2033" s="275">
        <f t="shared" si="341"/>
        <v>17.720539481355253</v>
      </c>
      <c r="N2033" s="334">
        <v>17.038980270533898</v>
      </c>
      <c r="O2033" s="332">
        <f t="shared" si="338"/>
        <v>17.720539481355253</v>
      </c>
      <c r="P2033" s="360"/>
      <c r="Q2033" s="360"/>
    </row>
    <row r="2034" spans="2:17" ht="16.2" customHeight="1">
      <c r="B2034" s="289">
        <v>344211000</v>
      </c>
      <c r="C2034" s="310" t="s">
        <v>131</v>
      </c>
      <c r="D2034" s="294" t="s">
        <v>127</v>
      </c>
      <c r="E2034" s="294" t="s">
        <v>4</v>
      </c>
      <c r="F2034" s="295">
        <v>1</v>
      </c>
      <c r="G2034" s="296" t="s">
        <v>7</v>
      </c>
      <c r="H2034" s="293">
        <v>5.8</v>
      </c>
      <c r="I2034" s="293">
        <f t="shared" si="339"/>
        <v>6.9172551724137952</v>
      </c>
      <c r="J2034" s="293">
        <v>40.120080000000009</v>
      </c>
      <c r="K2034" s="283">
        <f t="shared" si="340"/>
        <v>40.120080000000009</v>
      </c>
      <c r="L2034" s="275">
        <f t="shared" si="341"/>
        <v>40.120080000000009</v>
      </c>
      <c r="N2034" s="334">
        <v>38.577000000000005</v>
      </c>
      <c r="O2034" s="332">
        <f t="shared" si="338"/>
        <v>40.120080000000009</v>
      </c>
      <c r="P2034" s="360"/>
      <c r="Q2034" s="360"/>
    </row>
    <row r="2035" spans="2:17" ht="16.2" customHeight="1">
      <c r="B2035" s="289">
        <v>344215000</v>
      </c>
      <c r="C2035" s="310" t="s">
        <v>131</v>
      </c>
      <c r="D2035" s="294" t="s">
        <v>127</v>
      </c>
      <c r="E2035" s="294" t="s">
        <v>5</v>
      </c>
      <c r="F2035" s="295">
        <v>1</v>
      </c>
      <c r="G2035" s="296" t="s">
        <v>7</v>
      </c>
      <c r="H2035" s="293">
        <v>5.8</v>
      </c>
      <c r="I2035" s="293">
        <f t="shared" si="339"/>
        <v>6.9059586206896562</v>
      </c>
      <c r="J2035" s="293">
        <v>40.054560000000002</v>
      </c>
      <c r="K2035" s="283">
        <f t="shared" si="340"/>
        <v>40.054560000000002</v>
      </c>
      <c r="L2035" s="275">
        <f t="shared" si="341"/>
        <v>40.054560000000002</v>
      </c>
      <c r="N2035" s="334">
        <v>38.514000000000003</v>
      </c>
      <c r="O2035" s="332">
        <f t="shared" si="338"/>
        <v>40.054560000000002</v>
      </c>
      <c r="P2035" s="360"/>
      <c r="Q2035" s="360"/>
    </row>
    <row r="2036" spans="2:17" ht="16.2" customHeight="1">
      <c r="B2036" s="289">
        <v>344240300</v>
      </c>
      <c r="C2036" s="310" t="s">
        <v>132</v>
      </c>
      <c r="D2036" s="294" t="s">
        <v>127</v>
      </c>
      <c r="E2036" s="294" t="s">
        <v>85</v>
      </c>
      <c r="F2036" s="295">
        <v>1</v>
      </c>
      <c r="G2036" s="296" t="s">
        <v>7</v>
      </c>
      <c r="H2036" s="293">
        <v>5.8</v>
      </c>
      <c r="I2036" s="293">
        <f t="shared" si="339"/>
        <v>4.6560620689655172</v>
      </c>
      <c r="J2036" s="293">
        <v>27.00516</v>
      </c>
      <c r="K2036" s="283">
        <f t="shared" si="340"/>
        <v>27.00516</v>
      </c>
      <c r="L2036" s="275">
        <f t="shared" si="341"/>
        <v>27.00516</v>
      </c>
      <c r="N2036" s="334">
        <v>25.9665</v>
      </c>
      <c r="O2036" s="332">
        <f t="shared" si="338"/>
        <v>27.00516</v>
      </c>
      <c r="P2036" s="360"/>
      <c r="Q2036" s="360"/>
    </row>
    <row r="2037" spans="2:17" ht="16.2" customHeight="1">
      <c r="B2037" s="289">
        <v>644231000</v>
      </c>
      <c r="C2037" s="310" t="s">
        <v>133</v>
      </c>
      <c r="D2037" s="294" t="s">
        <v>127</v>
      </c>
      <c r="E2037" s="294" t="s">
        <v>4</v>
      </c>
      <c r="F2037" s="295">
        <v>10</v>
      </c>
      <c r="G2037" s="296" t="s">
        <v>7</v>
      </c>
      <c r="H2037" s="293">
        <v>5.8</v>
      </c>
      <c r="I2037" s="293">
        <f t="shared" ref="I2037:I2038" si="342">J2037/H2037</f>
        <v>2.6339793103448281</v>
      </c>
      <c r="J2037" s="293">
        <v>15.277080000000002</v>
      </c>
      <c r="K2037" s="283">
        <f t="shared" si="340"/>
        <v>15.277080000000002</v>
      </c>
      <c r="L2037" s="275">
        <f t="shared" si="341"/>
        <v>15.277080000000002</v>
      </c>
      <c r="N2037" s="334">
        <v>14.689500000000001</v>
      </c>
      <c r="O2037" s="332">
        <f t="shared" si="338"/>
        <v>15.277080000000002</v>
      </c>
      <c r="P2037" s="360"/>
      <c r="Q2037" s="360"/>
    </row>
    <row r="2038" spans="2:17" ht="16.2" customHeight="1">
      <c r="B2038" s="289">
        <v>644235000</v>
      </c>
      <c r="C2038" s="310" t="s">
        <v>133</v>
      </c>
      <c r="D2038" s="294" t="s">
        <v>127</v>
      </c>
      <c r="E2038" s="294" t="s">
        <v>5</v>
      </c>
      <c r="F2038" s="295">
        <v>10</v>
      </c>
      <c r="G2038" s="296" t="s">
        <v>7</v>
      </c>
      <c r="H2038" s="293">
        <v>5.8</v>
      </c>
      <c r="I2038" s="293">
        <f t="shared" si="342"/>
        <v>2.692344827586207</v>
      </c>
      <c r="J2038" s="293">
        <v>15.615600000000001</v>
      </c>
      <c r="K2038" s="283">
        <f t="shared" si="340"/>
        <v>15.615600000000001</v>
      </c>
      <c r="L2038" s="275">
        <f t="shared" si="341"/>
        <v>15.615600000000001</v>
      </c>
      <c r="N2038" s="334">
        <v>15.015000000000001</v>
      </c>
      <c r="O2038" s="332">
        <f t="shared" si="338"/>
        <v>15.615600000000001</v>
      </c>
      <c r="P2038" s="360"/>
      <c r="Q2038" s="360"/>
    </row>
    <row r="2039" spans="2:17" s="8" customFormat="1" ht="16.2" customHeight="1">
      <c r="B2039" s="302">
        <v>945200000</v>
      </c>
      <c r="C2039" s="313" t="s">
        <v>2979</v>
      </c>
      <c r="D2039" s="294"/>
      <c r="E2039" s="294"/>
      <c r="F2039" s="291" t="s">
        <v>2981</v>
      </c>
      <c r="G2039" s="293" t="s">
        <v>173</v>
      </c>
      <c r="H2039" s="293">
        <v>50</v>
      </c>
      <c r="I2039" s="293">
        <f t="shared" ref="I2039:I2102" si="343">J2039/H2039</f>
        <v>0.63336000000000003</v>
      </c>
      <c r="J2039" s="293">
        <v>31.668000000000003</v>
      </c>
      <c r="K2039" s="275">
        <f t="shared" ref="K2039:K2070" si="344">I2039</f>
        <v>0.63336000000000003</v>
      </c>
      <c r="L2039" s="275">
        <f t="shared" ref="L2039:L2070" si="345">+I2039-K2039*$D$2</f>
        <v>0.63336000000000003</v>
      </c>
      <c r="N2039" s="334">
        <v>30.450000000000003</v>
      </c>
      <c r="O2039" s="332">
        <f t="shared" si="338"/>
        <v>31.668000000000003</v>
      </c>
      <c r="P2039" s="360"/>
      <c r="Q2039" s="360"/>
    </row>
    <row r="2040" spans="2:17" s="8" customFormat="1" ht="16.2" customHeight="1">
      <c r="B2040" s="302">
        <v>945210000</v>
      </c>
      <c r="C2040" s="313" t="s">
        <v>2980</v>
      </c>
      <c r="D2040" s="294"/>
      <c r="E2040" s="294"/>
      <c r="F2040" s="291" t="s">
        <v>2981</v>
      </c>
      <c r="G2040" s="293" t="s">
        <v>173</v>
      </c>
      <c r="H2040" s="293">
        <v>50</v>
      </c>
      <c r="I2040" s="293">
        <f t="shared" si="343"/>
        <v>0.69888000000000006</v>
      </c>
      <c r="J2040" s="293">
        <v>34.944000000000003</v>
      </c>
      <c r="K2040" s="275">
        <f t="shared" si="344"/>
        <v>0.69888000000000006</v>
      </c>
      <c r="L2040" s="275">
        <f t="shared" si="345"/>
        <v>0.69888000000000006</v>
      </c>
      <c r="N2040" s="334">
        <v>33.6</v>
      </c>
      <c r="O2040" s="332">
        <f t="shared" si="338"/>
        <v>34.944000000000003</v>
      </c>
      <c r="P2040" s="360"/>
      <c r="Q2040" s="360"/>
    </row>
    <row r="2041" spans="2:17" ht="16.2" customHeight="1">
      <c r="B2041" s="289">
        <v>345251000</v>
      </c>
      <c r="C2041" s="310" t="s">
        <v>134</v>
      </c>
      <c r="D2041" s="294" t="s">
        <v>4</v>
      </c>
      <c r="E2041" s="294" t="s">
        <v>4</v>
      </c>
      <c r="F2041" s="295">
        <v>10</v>
      </c>
      <c r="G2041" s="296" t="s">
        <v>3132</v>
      </c>
      <c r="H2041" s="295">
        <v>10</v>
      </c>
      <c r="I2041" s="293">
        <f t="shared" si="343"/>
        <v>5.7006440560283771</v>
      </c>
      <c r="J2041" s="293">
        <v>57.006440560283771</v>
      </c>
      <c r="K2041" s="283">
        <f t="shared" si="344"/>
        <v>5.7006440560283771</v>
      </c>
      <c r="L2041" s="284">
        <f t="shared" si="345"/>
        <v>5.7006440560283771</v>
      </c>
      <c r="N2041" s="334">
        <v>54.813885154119006</v>
      </c>
      <c r="O2041" s="332">
        <f t="shared" si="338"/>
        <v>57.006440560283771</v>
      </c>
      <c r="P2041" s="360"/>
      <c r="Q2041" s="360"/>
    </row>
    <row r="2042" spans="2:17" ht="16.2" customHeight="1">
      <c r="B2042" s="289">
        <v>345255000</v>
      </c>
      <c r="C2042" s="310" t="s">
        <v>134</v>
      </c>
      <c r="D2042" s="294" t="s">
        <v>5</v>
      </c>
      <c r="E2042" s="294" t="s">
        <v>5</v>
      </c>
      <c r="F2042" s="295">
        <v>10</v>
      </c>
      <c r="G2042" s="296" t="s">
        <v>3132</v>
      </c>
      <c r="H2042" s="295">
        <v>10</v>
      </c>
      <c r="I2042" s="293">
        <f t="shared" si="343"/>
        <v>5.7006440560283771</v>
      </c>
      <c r="J2042" s="293">
        <v>57.006440560283771</v>
      </c>
      <c r="K2042" s="283">
        <f t="shared" si="344"/>
        <v>5.7006440560283771</v>
      </c>
      <c r="L2042" s="284">
        <f t="shared" si="345"/>
        <v>5.7006440560283771</v>
      </c>
      <c r="N2042" s="334">
        <v>54.813885154119006</v>
      </c>
      <c r="O2042" s="332">
        <f t="shared" si="338"/>
        <v>57.006440560283771</v>
      </c>
      <c r="P2042" s="360"/>
      <c r="Q2042" s="360"/>
    </row>
    <row r="2043" spans="2:17" ht="16.2" customHeight="1">
      <c r="B2043" s="289">
        <v>345261000</v>
      </c>
      <c r="C2043" s="310" t="s">
        <v>135</v>
      </c>
      <c r="D2043" s="294" t="s">
        <v>4</v>
      </c>
      <c r="E2043" s="294" t="s">
        <v>4</v>
      </c>
      <c r="F2043" s="295">
        <v>10</v>
      </c>
      <c r="G2043" s="296" t="s">
        <v>3132</v>
      </c>
      <c r="H2043" s="295">
        <v>10</v>
      </c>
      <c r="I2043" s="293">
        <f t="shared" si="343"/>
        <v>4.6048147282846807</v>
      </c>
      <c r="J2043" s="293">
        <v>46.048147282846806</v>
      </c>
      <c r="K2043" s="283">
        <f t="shared" si="344"/>
        <v>4.6048147282846807</v>
      </c>
      <c r="L2043" s="284">
        <f t="shared" si="345"/>
        <v>4.6048147282846807</v>
      </c>
      <c r="N2043" s="334">
        <v>44.277064695045006</v>
      </c>
      <c r="O2043" s="332">
        <f t="shared" si="338"/>
        <v>46.048147282846806</v>
      </c>
      <c r="P2043" s="360"/>
      <c r="Q2043" s="360"/>
    </row>
    <row r="2044" spans="2:17" ht="16.2" customHeight="1">
      <c r="B2044" s="289">
        <v>345265000</v>
      </c>
      <c r="C2044" s="310" t="s">
        <v>135</v>
      </c>
      <c r="D2044" s="294" t="s">
        <v>5</v>
      </c>
      <c r="E2044" s="294" t="s">
        <v>5</v>
      </c>
      <c r="F2044" s="295">
        <v>10</v>
      </c>
      <c r="G2044" s="296" t="s">
        <v>3132</v>
      </c>
      <c r="H2044" s="295">
        <v>10</v>
      </c>
      <c r="I2044" s="293">
        <f t="shared" si="343"/>
        <v>4.6048147282846807</v>
      </c>
      <c r="J2044" s="293">
        <v>46.048147282846806</v>
      </c>
      <c r="K2044" s="283">
        <f t="shared" si="344"/>
        <v>4.6048147282846807</v>
      </c>
      <c r="L2044" s="284">
        <f t="shared" si="345"/>
        <v>4.6048147282846807</v>
      </c>
      <c r="N2044" s="334">
        <v>44.277064695045006</v>
      </c>
      <c r="O2044" s="332">
        <f t="shared" si="338"/>
        <v>46.048147282846806</v>
      </c>
      <c r="P2044" s="360"/>
      <c r="Q2044" s="360"/>
    </row>
    <row r="2045" spans="2:17" ht="16.2" customHeight="1">
      <c r="B2045" s="289">
        <v>345271000</v>
      </c>
      <c r="C2045" s="310" t="s">
        <v>371</v>
      </c>
      <c r="D2045" s="294" t="s">
        <v>4</v>
      </c>
      <c r="E2045" s="294" t="s">
        <v>4</v>
      </c>
      <c r="F2045" s="295">
        <v>10</v>
      </c>
      <c r="G2045" s="296" t="s">
        <v>3132</v>
      </c>
      <c r="H2045" s="295">
        <v>10</v>
      </c>
      <c r="I2045" s="293">
        <f t="shared" si="343"/>
        <v>5.2226759449912334</v>
      </c>
      <c r="J2045" s="293">
        <v>52.226759449912336</v>
      </c>
      <c r="K2045" s="283">
        <f t="shared" si="344"/>
        <v>5.2226759449912334</v>
      </c>
      <c r="L2045" s="284">
        <f t="shared" si="345"/>
        <v>5.2226759449912334</v>
      </c>
      <c r="N2045" s="334">
        <v>50.218037932608013</v>
      </c>
      <c r="O2045" s="332">
        <f t="shared" si="338"/>
        <v>52.226759449912336</v>
      </c>
      <c r="P2045" s="360"/>
      <c r="Q2045" s="360"/>
    </row>
    <row r="2046" spans="2:17" ht="16.2" customHeight="1">
      <c r="B2046" s="289">
        <v>345275000</v>
      </c>
      <c r="C2046" s="310" t="s">
        <v>371</v>
      </c>
      <c r="D2046" s="294" t="s">
        <v>5</v>
      </c>
      <c r="E2046" s="294" t="s">
        <v>5</v>
      </c>
      <c r="F2046" s="295">
        <v>10</v>
      </c>
      <c r="G2046" s="296" t="s">
        <v>3132</v>
      </c>
      <c r="H2046" s="295">
        <v>10</v>
      </c>
      <c r="I2046" s="293">
        <f t="shared" si="343"/>
        <v>5.2226759449912334</v>
      </c>
      <c r="J2046" s="293">
        <v>52.226759449912336</v>
      </c>
      <c r="K2046" s="283">
        <f t="shared" si="344"/>
        <v>5.2226759449912334</v>
      </c>
      <c r="L2046" s="284">
        <f t="shared" si="345"/>
        <v>5.2226759449912334</v>
      </c>
      <c r="N2046" s="334">
        <v>50.218037932608013</v>
      </c>
      <c r="O2046" s="332">
        <f t="shared" si="338"/>
        <v>52.226759449912336</v>
      </c>
      <c r="P2046" s="360"/>
      <c r="Q2046" s="360"/>
    </row>
    <row r="2047" spans="2:17" ht="16.2" customHeight="1">
      <c r="B2047" s="289">
        <v>345370000</v>
      </c>
      <c r="C2047" s="310" t="s">
        <v>136</v>
      </c>
      <c r="D2047" s="294" t="s">
        <v>92</v>
      </c>
      <c r="E2047" s="294" t="s">
        <v>92</v>
      </c>
      <c r="F2047" s="295">
        <v>50</v>
      </c>
      <c r="G2047" s="296" t="s">
        <v>172</v>
      </c>
      <c r="H2047" s="295">
        <v>50</v>
      </c>
      <c r="I2047" s="293">
        <f t="shared" si="343"/>
        <v>1.3872732978882965</v>
      </c>
      <c r="J2047" s="293">
        <v>69.363664894414825</v>
      </c>
      <c r="K2047" s="283">
        <f t="shared" si="344"/>
        <v>1.3872732978882965</v>
      </c>
      <c r="L2047" s="284">
        <f t="shared" si="345"/>
        <v>1.3872732978882965</v>
      </c>
      <c r="N2047" s="334">
        <v>66.695831629245021</v>
      </c>
      <c r="O2047" s="332">
        <f t="shared" si="338"/>
        <v>69.363664894414825</v>
      </c>
      <c r="P2047" s="360"/>
      <c r="Q2047" s="360"/>
    </row>
    <row r="2048" spans="2:17" ht="16.2" customHeight="1">
      <c r="B2048" s="289">
        <v>345511000</v>
      </c>
      <c r="C2048" s="310" t="s">
        <v>137</v>
      </c>
      <c r="D2048" s="294" t="s">
        <v>4</v>
      </c>
      <c r="E2048" s="294" t="s">
        <v>4</v>
      </c>
      <c r="F2048" s="295">
        <v>20</v>
      </c>
      <c r="G2048" s="296" t="s">
        <v>172</v>
      </c>
      <c r="H2048" s="295">
        <v>20</v>
      </c>
      <c r="I2048" s="293">
        <f t="shared" si="343"/>
        <v>0.76949580351134395</v>
      </c>
      <c r="J2048" s="293">
        <v>15.38991607022688</v>
      </c>
      <c r="K2048" s="283">
        <f t="shared" si="344"/>
        <v>0.76949580351134395</v>
      </c>
      <c r="L2048" s="284">
        <f t="shared" si="345"/>
        <v>0.76949580351134395</v>
      </c>
      <c r="N2048" s="334">
        <v>14.797996221371999</v>
      </c>
      <c r="O2048" s="332">
        <f t="shared" si="338"/>
        <v>15.38991607022688</v>
      </c>
      <c r="P2048" s="360"/>
      <c r="Q2048" s="360"/>
    </row>
    <row r="2049" spans="2:17" ht="16.2" customHeight="1">
      <c r="B2049" s="289">
        <v>345515000</v>
      </c>
      <c r="C2049" s="310" t="s">
        <v>137</v>
      </c>
      <c r="D2049" s="294" t="s">
        <v>5</v>
      </c>
      <c r="E2049" s="294" t="s">
        <v>5</v>
      </c>
      <c r="F2049" s="295">
        <v>20</v>
      </c>
      <c r="G2049" s="296" t="s">
        <v>172</v>
      </c>
      <c r="H2049" s="295">
        <v>20</v>
      </c>
      <c r="I2049" s="293">
        <f t="shared" si="343"/>
        <v>0.76949580351134395</v>
      </c>
      <c r="J2049" s="293">
        <v>15.38991607022688</v>
      </c>
      <c r="K2049" s="283">
        <f t="shared" si="344"/>
        <v>0.76949580351134395</v>
      </c>
      <c r="L2049" s="284">
        <f t="shared" si="345"/>
        <v>0.76949580351134395</v>
      </c>
      <c r="N2049" s="334">
        <v>14.797996221371999</v>
      </c>
      <c r="O2049" s="332">
        <f t="shared" ref="O2049:O2111" si="346">N2049*1.04</f>
        <v>15.38991607022688</v>
      </c>
      <c r="P2049" s="360"/>
      <c r="Q2049" s="360"/>
    </row>
    <row r="2050" spans="2:17" ht="16.2" customHeight="1">
      <c r="B2050" s="289">
        <v>645381000</v>
      </c>
      <c r="C2050" s="310" t="s">
        <v>138</v>
      </c>
      <c r="D2050" s="294" t="s">
        <v>4</v>
      </c>
      <c r="E2050" s="294" t="s">
        <v>4</v>
      </c>
      <c r="F2050" s="295">
        <v>20</v>
      </c>
      <c r="G2050" s="296" t="s">
        <v>173</v>
      </c>
      <c r="H2050" s="295">
        <v>20</v>
      </c>
      <c r="I2050" s="293">
        <f t="shared" si="343"/>
        <v>4.5465259342557598</v>
      </c>
      <c r="J2050" s="293">
        <v>90.930518685115203</v>
      </c>
      <c r="K2050" s="283">
        <f t="shared" si="344"/>
        <v>4.5465259342557598</v>
      </c>
      <c r="L2050" s="284">
        <f t="shared" si="345"/>
        <v>4.5465259342557598</v>
      </c>
      <c r="N2050" s="334">
        <v>87.433191043380006</v>
      </c>
      <c r="O2050" s="332">
        <f t="shared" si="346"/>
        <v>90.930518685115203</v>
      </c>
      <c r="P2050" s="360"/>
      <c r="Q2050" s="360"/>
    </row>
    <row r="2051" spans="2:17" ht="16.2" customHeight="1">
      <c r="B2051" s="289">
        <v>645385000</v>
      </c>
      <c r="C2051" s="310" t="s">
        <v>138</v>
      </c>
      <c r="D2051" s="294" t="s">
        <v>5</v>
      </c>
      <c r="E2051" s="294" t="s">
        <v>5</v>
      </c>
      <c r="F2051" s="295">
        <v>20</v>
      </c>
      <c r="G2051" s="296" t="s">
        <v>173</v>
      </c>
      <c r="H2051" s="295">
        <v>20</v>
      </c>
      <c r="I2051" s="293">
        <f t="shared" si="343"/>
        <v>4.5465259342557598</v>
      </c>
      <c r="J2051" s="293">
        <v>90.930518685115203</v>
      </c>
      <c r="K2051" s="283">
        <f t="shared" si="344"/>
        <v>4.5465259342557598</v>
      </c>
      <c r="L2051" s="284">
        <f t="shared" si="345"/>
        <v>4.5465259342557598</v>
      </c>
      <c r="N2051" s="334">
        <v>87.433191043380006</v>
      </c>
      <c r="O2051" s="332">
        <f t="shared" si="346"/>
        <v>90.930518685115203</v>
      </c>
      <c r="P2051" s="360"/>
      <c r="Q2051" s="360"/>
    </row>
    <row r="2052" spans="2:17" ht="16.2" customHeight="1">
      <c r="B2052" s="289">
        <v>645545000</v>
      </c>
      <c r="C2052" s="310" t="s">
        <v>139</v>
      </c>
      <c r="D2052" s="294" t="s">
        <v>5</v>
      </c>
      <c r="E2052" s="294" t="s">
        <v>5</v>
      </c>
      <c r="F2052" s="295">
        <v>20</v>
      </c>
      <c r="G2052" s="296" t="s">
        <v>173</v>
      </c>
      <c r="H2052" s="295">
        <v>20</v>
      </c>
      <c r="I2052" s="293">
        <f t="shared" si="343"/>
        <v>0.44299483461979222</v>
      </c>
      <c r="J2052" s="293">
        <v>8.8598966923958447</v>
      </c>
      <c r="K2052" s="283">
        <f t="shared" si="344"/>
        <v>0.44299483461979222</v>
      </c>
      <c r="L2052" s="284">
        <f t="shared" si="345"/>
        <v>0.44299483461979222</v>
      </c>
      <c r="N2052" s="334">
        <v>8.5191314349960034</v>
      </c>
      <c r="O2052" s="332">
        <f t="shared" si="346"/>
        <v>8.8598966923958447</v>
      </c>
      <c r="P2052" s="360"/>
      <c r="Q2052" s="360"/>
    </row>
    <row r="2053" spans="2:17" ht="16.2" customHeight="1">
      <c r="B2053" s="289">
        <v>645655000</v>
      </c>
      <c r="C2053" s="310" t="s">
        <v>310</v>
      </c>
      <c r="D2053" s="294" t="s">
        <v>146</v>
      </c>
      <c r="E2053" s="294" t="s">
        <v>5</v>
      </c>
      <c r="F2053" s="295">
        <v>40</v>
      </c>
      <c r="G2053" s="296" t="s">
        <v>173</v>
      </c>
      <c r="H2053" s="295">
        <v>40</v>
      </c>
      <c r="I2053" s="293">
        <f t="shared" si="343"/>
        <v>0.20748000000000003</v>
      </c>
      <c r="J2053" s="293">
        <v>8.2992000000000008</v>
      </c>
      <c r="K2053" s="283">
        <f t="shared" si="344"/>
        <v>0.20748000000000003</v>
      </c>
      <c r="L2053" s="284">
        <f t="shared" si="345"/>
        <v>0.20748000000000003</v>
      </c>
      <c r="N2053" s="334">
        <v>7.98</v>
      </c>
      <c r="O2053" s="332">
        <f t="shared" si="346"/>
        <v>8.2992000000000008</v>
      </c>
      <c r="P2053" s="360"/>
      <c r="Q2053" s="360"/>
    </row>
    <row r="2054" spans="2:17" ht="16.2" customHeight="1">
      <c r="B2054" s="289">
        <v>645550000</v>
      </c>
      <c r="C2054" s="310" t="s">
        <v>140</v>
      </c>
      <c r="D2054" s="294" t="s">
        <v>92</v>
      </c>
      <c r="E2054" s="294" t="s">
        <v>92</v>
      </c>
      <c r="F2054" s="295">
        <v>50</v>
      </c>
      <c r="G2054" s="296" t="s">
        <v>173</v>
      </c>
      <c r="H2054" s="295">
        <v>50</v>
      </c>
      <c r="I2054" s="293">
        <f t="shared" si="343"/>
        <v>2.9494129778633522</v>
      </c>
      <c r="J2054" s="293">
        <v>147.47064889316761</v>
      </c>
      <c r="K2054" s="283">
        <f t="shared" si="344"/>
        <v>2.9494129778633522</v>
      </c>
      <c r="L2054" s="284">
        <f t="shared" si="345"/>
        <v>2.9494129778633522</v>
      </c>
      <c r="N2054" s="334">
        <v>141.79870085881501</v>
      </c>
      <c r="O2054" s="332">
        <f t="shared" si="346"/>
        <v>147.47064889316761</v>
      </c>
      <c r="P2054" s="360"/>
      <c r="Q2054" s="360"/>
    </row>
    <row r="2055" spans="2:17" ht="16.2" customHeight="1">
      <c r="B2055" s="289">
        <v>645560000</v>
      </c>
      <c r="C2055" s="310" t="s">
        <v>141</v>
      </c>
      <c r="D2055" s="294" t="s">
        <v>92</v>
      </c>
      <c r="E2055" s="294" t="s">
        <v>92</v>
      </c>
      <c r="F2055" s="295">
        <v>50</v>
      </c>
      <c r="G2055" s="296" t="s">
        <v>173</v>
      </c>
      <c r="H2055" s="295">
        <v>50</v>
      </c>
      <c r="I2055" s="293">
        <f t="shared" si="343"/>
        <v>9.617651014771802</v>
      </c>
      <c r="J2055" s="293">
        <v>480.88255073859011</v>
      </c>
      <c r="K2055" s="283">
        <f t="shared" si="344"/>
        <v>9.617651014771802</v>
      </c>
      <c r="L2055" s="284">
        <f t="shared" si="345"/>
        <v>9.617651014771802</v>
      </c>
      <c r="N2055" s="334">
        <v>462.38706801787509</v>
      </c>
      <c r="O2055" s="332">
        <f t="shared" si="346"/>
        <v>480.88255073859011</v>
      </c>
      <c r="P2055" s="360"/>
      <c r="Q2055" s="360"/>
    </row>
    <row r="2056" spans="2:17" ht="16.2" customHeight="1">
      <c r="B2056" s="289">
        <v>645585000</v>
      </c>
      <c r="C2056" s="310" t="s">
        <v>142</v>
      </c>
      <c r="D2056" s="294" t="s">
        <v>5</v>
      </c>
      <c r="E2056" s="294" t="s">
        <v>5</v>
      </c>
      <c r="F2056" s="295">
        <v>50</v>
      </c>
      <c r="G2056" s="296" t="s">
        <v>173</v>
      </c>
      <c r="H2056" s="295">
        <v>50</v>
      </c>
      <c r="I2056" s="293">
        <f t="shared" si="343"/>
        <v>0.48962586984292805</v>
      </c>
      <c r="J2056" s="293">
        <v>24.481293492146403</v>
      </c>
      <c r="K2056" s="283">
        <f t="shared" si="344"/>
        <v>0.48962586984292805</v>
      </c>
      <c r="L2056" s="284">
        <f t="shared" si="345"/>
        <v>0.48962586984292805</v>
      </c>
      <c r="N2056" s="334">
        <v>23.539705280910002</v>
      </c>
      <c r="O2056" s="332">
        <f t="shared" si="346"/>
        <v>24.481293492146403</v>
      </c>
      <c r="P2056" s="360"/>
      <c r="Q2056" s="360"/>
    </row>
    <row r="2057" spans="2:17" ht="16.2" customHeight="1">
      <c r="B2057" s="289">
        <v>645675000</v>
      </c>
      <c r="C2057" s="310" t="s">
        <v>324</v>
      </c>
      <c r="D2057" s="294" t="s">
        <v>146</v>
      </c>
      <c r="E2057" s="294" t="s">
        <v>5</v>
      </c>
      <c r="F2057" s="295">
        <v>20</v>
      </c>
      <c r="G2057" s="296" t="s">
        <v>173</v>
      </c>
      <c r="H2057" s="295">
        <v>20</v>
      </c>
      <c r="I2057" s="293">
        <f t="shared" si="343"/>
        <v>0.51323999999999992</v>
      </c>
      <c r="J2057" s="293">
        <v>10.264799999999999</v>
      </c>
      <c r="K2057" s="283">
        <f t="shared" si="344"/>
        <v>0.51323999999999992</v>
      </c>
      <c r="L2057" s="284">
        <f t="shared" si="345"/>
        <v>0.51323999999999992</v>
      </c>
      <c r="N2057" s="334">
        <v>9.8699999999999992</v>
      </c>
      <c r="O2057" s="332">
        <f t="shared" si="346"/>
        <v>10.264799999999999</v>
      </c>
      <c r="P2057" s="360"/>
      <c r="Q2057" s="360"/>
    </row>
    <row r="2058" spans="2:17" ht="16.2" customHeight="1">
      <c r="B2058" s="289">
        <v>645605000</v>
      </c>
      <c r="C2058" s="310" t="s">
        <v>143</v>
      </c>
      <c r="D2058" s="294" t="s">
        <v>5</v>
      </c>
      <c r="E2058" s="294" t="s">
        <v>5</v>
      </c>
      <c r="F2058" s="295">
        <v>10</v>
      </c>
      <c r="G2058" s="296" t="s">
        <v>173</v>
      </c>
      <c r="H2058" s="295">
        <v>10</v>
      </c>
      <c r="I2058" s="293">
        <f t="shared" si="343"/>
        <v>2.9644015248993609</v>
      </c>
      <c r="J2058" s="293">
        <v>29.644015248993611</v>
      </c>
      <c r="K2058" s="283">
        <f t="shared" si="344"/>
        <v>2.9644015248993609</v>
      </c>
      <c r="L2058" s="284">
        <f t="shared" si="345"/>
        <v>2.9644015248993609</v>
      </c>
      <c r="N2058" s="334">
        <v>28.503860816340008</v>
      </c>
      <c r="O2058" s="332">
        <f t="shared" si="346"/>
        <v>29.644015248993611</v>
      </c>
      <c r="P2058" s="360"/>
      <c r="Q2058" s="360"/>
    </row>
    <row r="2059" spans="2:17" ht="16.2" customHeight="1">
      <c r="B2059" s="289">
        <v>645625000</v>
      </c>
      <c r="C2059" s="310" t="s">
        <v>65</v>
      </c>
      <c r="D2059" s="294" t="s">
        <v>5</v>
      </c>
      <c r="E2059" s="294" t="s">
        <v>5</v>
      </c>
      <c r="F2059" s="295">
        <v>10</v>
      </c>
      <c r="G2059" s="296" t="s">
        <v>173</v>
      </c>
      <c r="H2059" s="295">
        <v>10</v>
      </c>
      <c r="I2059" s="293">
        <f t="shared" si="343"/>
        <v>1.3656231743918401</v>
      </c>
      <c r="J2059" s="293">
        <v>13.656231743918401</v>
      </c>
      <c r="K2059" s="283">
        <f t="shared" si="344"/>
        <v>1.3656231743918401</v>
      </c>
      <c r="L2059" s="284">
        <f t="shared" si="345"/>
        <v>1.3656231743918401</v>
      </c>
      <c r="N2059" s="334">
        <v>13.130992061460001</v>
      </c>
      <c r="O2059" s="332">
        <f t="shared" si="346"/>
        <v>13.656231743918401</v>
      </c>
      <c r="P2059" s="360"/>
      <c r="Q2059" s="360"/>
    </row>
    <row r="2060" spans="2:17" ht="16.2" customHeight="1">
      <c r="B2060" s="289">
        <v>645645000</v>
      </c>
      <c r="C2060" s="310" t="s">
        <v>144</v>
      </c>
      <c r="D2060" s="294" t="s">
        <v>5</v>
      </c>
      <c r="E2060" s="294" t="s">
        <v>5</v>
      </c>
      <c r="F2060" s="295">
        <v>20</v>
      </c>
      <c r="G2060" s="296" t="s">
        <v>173</v>
      </c>
      <c r="H2060" s="295">
        <v>20</v>
      </c>
      <c r="I2060" s="293">
        <f t="shared" si="343"/>
        <v>3.6749696806804808</v>
      </c>
      <c r="J2060" s="293">
        <v>73.499393613609612</v>
      </c>
      <c r="K2060" s="283">
        <f t="shared" si="344"/>
        <v>3.6749696806804808</v>
      </c>
      <c r="L2060" s="284">
        <f t="shared" si="345"/>
        <v>3.6749696806804808</v>
      </c>
      <c r="N2060" s="334">
        <v>70.672493859240006</v>
      </c>
      <c r="O2060" s="332">
        <f t="shared" si="346"/>
        <v>73.499393613609612</v>
      </c>
      <c r="P2060" s="360"/>
      <c r="Q2060" s="360"/>
    </row>
    <row r="2061" spans="2:17" ht="16.2" customHeight="1">
      <c r="B2061" s="289">
        <v>145011000</v>
      </c>
      <c r="C2061" s="310" t="s">
        <v>145</v>
      </c>
      <c r="D2061" s="294" t="s">
        <v>146</v>
      </c>
      <c r="E2061" s="294" t="s">
        <v>4</v>
      </c>
      <c r="F2061" s="295">
        <v>10</v>
      </c>
      <c r="G2061" s="296" t="s">
        <v>311</v>
      </c>
      <c r="H2061" s="295">
        <v>10</v>
      </c>
      <c r="I2061" s="293">
        <f t="shared" si="343"/>
        <v>1.55064</v>
      </c>
      <c r="J2061" s="293">
        <v>15.506399999999999</v>
      </c>
      <c r="K2061" s="283">
        <f t="shared" si="344"/>
        <v>1.55064</v>
      </c>
      <c r="L2061" s="284">
        <f t="shared" si="345"/>
        <v>1.55064</v>
      </c>
      <c r="N2061" s="334">
        <v>14.909999999999998</v>
      </c>
      <c r="O2061" s="332">
        <f t="shared" si="346"/>
        <v>15.506399999999999</v>
      </c>
      <c r="P2061" s="360"/>
      <c r="Q2061" s="360"/>
    </row>
    <row r="2062" spans="2:17" ht="16.2" customHeight="1">
      <c r="B2062" s="289">
        <v>145012000</v>
      </c>
      <c r="C2062" s="310" t="s">
        <v>145</v>
      </c>
      <c r="D2062" s="294" t="s">
        <v>146</v>
      </c>
      <c r="E2062" s="294" t="s">
        <v>1</v>
      </c>
      <c r="F2062" s="295">
        <v>10</v>
      </c>
      <c r="G2062" s="296" t="s">
        <v>311</v>
      </c>
      <c r="H2062" s="295">
        <v>10</v>
      </c>
      <c r="I2062" s="293">
        <f t="shared" si="343"/>
        <v>1.55064</v>
      </c>
      <c r="J2062" s="293">
        <v>15.506399999999999</v>
      </c>
      <c r="K2062" s="283">
        <f t="shared" si="344"/>
        <v>1.55064</v>
      </c>
      <c r="L2062" s="284">
        <f t="shared" si="345"/>
        <v>1.55064</v>
      </c>
      <c r="N2062" s="334">
        <v>14.909999999999998</v>
      </c>
      <c r="O2062" s="332">
        <f t="shared" si="346"/>
        <v>15.506399999999999</v>
      </c>
      <c r="P2062" s="360"/>
      <c r="Q2062" s="360"/>
    </row>
    <row r="2063" spans="2:17" ht="16.2" customHeight="1">
      <c r="B2063" s="289">
        <v>145014000</v>
      </c>
      <c r="C2063" s="310" t="s">
        <v>145</v>
      </c>
      <c r="D2063" s="294" t="s">
        <v>146</v>
      </c>
      <c r="E2063" s="294" t="s">
        <v>91</v>
      </c>
      <c r="F2063" s="295">
        <v>10</v>
      </c>
      <c r="G2063" s="296" t="s">
        <v>311</v>
      </c>
      <c r="H2063" s="295">
        <v>10</v>
      </c>
      <c r="I2063" s="293">
        <f t="shared" si="343"/>
        <v>1.55064</v>
      </c>
      <c r="J2063" s="293">
        <v>15.506399999999999</v>
      </c>
      <c r="K2063" s="283">
        <f t="shared" si="344"/>
        <v>1.55064</v>
      </c>
      <c r="L2063" s="284">
        <f t="shared" si="345"/>
        <v>1.55064</v>
      </c>
      <c r="N2063" s="334">
        <v>14.909999999999998</v>
      </c>
      <c r="O2063" s="332">
        <f t="shared" si="346"/>
        <v>15.506399999999999</v>
      </c>
      <c r="P2063" s="360"/>
      <c r="Q2063" s="360"/>
    </row>
    <row r="2064" spans="2:17" ht="16.2" customHeight="1">
      <c r="B2064" s="289">
        <v>145015000</v>
      </c>
      <c r="C2064" s="310" t="s">
        <v>145</v>
      </c>
      <c r="D2064" s="294" t="s">
        <v>146</v>
      </c>
      <c r="E2064" s="294" t="s">
        <v>5</v>
      </c>
      <c r="F2064" s="295">
        <v>10</v>
      </c>
      <c r="G2064" s="296" t="s">
        <v>311</v>
      </c>
      <c r="H2064" s="295">
        <v>10</v>
      </c>
      <c r="I2064" s="293">
        <f t="shared" si="343"/>
        <v>1.55064</v>
      </c>
      <c r="J2064" s="293">
        <v>15.506399999999999</v>
      </c>
      <c r="K2064" s="283">
        <f t="shared" si="344"/>
        <v>1.55064</v>
      </c>
      <c r="L2064" s="284">
        <f t="shared" si="345"/>
        <v>1.55064</v>
      </c>
      <c r="N2064" s="334">
        <v>14.909999999999998</v>
      </c>
      <c r="O2064" s="332">
        <f t="shared" si="346"/>
        <v>15.506399999999999</v>
      </c>
      <c r="P2064" s="360"/>
      <c r="Q2064" s="360"/>
    </row>
    <row r="2065" spans="2:17" ht="16.2" customHeight="1">
      <c r="B2065" s="289">
        <v>145025000</v>
      </c>
      <c r="C2065" s="310" t="s">
        <v>147</v>
      </c>
      <c r="D2065" s="294" t="s">
        <v>146</v>
      </c>
      <c r="E2065" s="294" t="s">
        <v>5</v>
      </c>
      <c r="F2065" s="295">
        <v>10</v>
      </c>
      <c r="G2065" s="296" t="s">
        <v>311</v>
      </c>
      <c r="H2065" s="295">
        <v>10</v>
      </c>
      <c r="I2065" s="293">
        <f t="shared" si="343"/>
        <v>1.9437600000000004</v>
      </c>
      <c r="J2065" s="293">
        <v>19.437600000000003</v>
      </c>
      <c r="K2065" s="283">
        <f t="shared" si="344"/>
        <v>1.9437600000000004</v>
      </c>
      <c r="L2065" s="284">
        <f t="shared" si="345"/>
        <v>1.9437600000000004</v>
      </c>
      <c r="N2065" s="334">
        <v>18.690000000000001</v>
      </c>
      <c r="O2065" s="332">
        <f t="shared" si="346"/>
        <v>19.437600000000003</v>
      </c>
      <c r="P2065" s="360"/>
      <c r="Q2065" s="360"/>
    </row>
    <row r="2066" spans="2:17" ht="16.2" customHeight="1">
      <c r="B2066" s="289">
        <v>145035000</v>
      </c>
      <c r="C2066" s="310" t="s">
        <v>2513</v>
      </c>
      <c r="D2066" s="294" t="s">
        <v>146</v>
      </c>
      <c r="E2066" s="294" t="s">
        <v>5</v>
      </c>
      <c r="F2066" s="295">
        <v>20</v>
      </c>
      <c r="G2066" s="296" t="s">
        <v>311</v>
      </c>
      <c r="H2066" s="295">
        <v>20</v>
      </c>
      <c r="I2066" s="293">
        <f t="shared" si="343"/>
        <v>2.0529599999999997</v>
      </c>
      <c r="J2066" s="293">
        <v>41.059199999999997</v>
      </c>
      <c r="K2066" s="283">
        <f t="shared" si="344"/>
        <v>2.0529599999999997</v>
      </c>
      <c r="L2066" s="284">
        <f t="shared" si="345"/>
        <v>2.0529599999999997</v>
      </c>
      <c r="N2066" s="334">
        <v>39.479999999999997</v>
      </c>
      <c r="O2066" s="332">
        <f t="shared" si="346"/>
        <v>41.059199999999997</v>
      </c>
      <c r="P2066" s="360"/>
      <c r="Q2066" s="360"/>
    </row>
    <row r="2067" spans="2:17" ht="18.75" customHeight="1">
      <c r="B2067" s="289">
        <v>145040000</v>
      </c>
      <c r="C2067" s="310" t="s">
        <v>2514</v>
      </c>
      <c r="D2067" s="294" t="s">
        <v>146</v>
      </c>
      <c r="E2067" s="294" t="s">
        <v>4</v>
      </c>
      <c r="F2067" s="295">
        <v>100</v>
      </c>
      <c r="G2067" s="296" t="s">
        <v>173</v>
      </c>
      <c r="H2067" s="295">
        <v>100</v>
      </c>
      <c r="I2067" s="293">
        <f t="shared" si="343"/>
        <v>0.62243999999999988</v>
      </c>
      <c r="J2067" s="293">
        <v>62.243999999999993</v>
      </c>
      <c r="K2067" s="283">
        <f t="shared" si="344"/>
        <v>0.62243999999999988</v>
      </c>
      <c r="L2067" s="284">
        <f t="shared" si="345"/>
        <v>0.62243999999999988</v>
      </c>
      <c r="N2067" s="334">
        <v>59.849999999999994</v>
      </c>
      <c r="O2067" s="332">
        <f t="shared" si="346"/>
        <v>62.243999999999993</v>
      </c>
      <c r="P2067" s="360"/>
      <c r="Q2067" s="360"/>
    </row>
    <row r="2068" spans="2:17" ht="16.2" customHeight="1">
      <c r="B2068" s="289">
        <v>145050000</v>
      </c>
      <c r="C2068" s="310" t="s">
        <v>148</v>
      </c>
      <c r="D2068" s="294" t="s">
        <v>146</v>
      </c>
      <c r="E2068" s="294" t="s">
        <v>92</v>
      </c>
      <c r="F2068" s="295">
        <v>100</v>
      </c>
      <c r="G2068" s="296" t="s">
        <v>173</v>
      </c>
      <c r="H2068" s="295">
        <v>100</v>
      </c>
      <c r="I2068" s="293">
        <f t="shared" si="343"/>
        <v>0.57876000000000016</v>
      </c>
      <c r="J2068" s="293">
        <v>57.876000000000012</v>
      </c>
      <c r="K2068" s="283">
        <f t="shared" si="344"/>
        <v>0.57876000000000016</v>
      </c>
      <c r="L2068" s="284">
        <f t="shared" si="345"/>
        <v>0.57876000000000016</v>
      </c>
      <c r="N2068" s="334">
        <v>55.650000000000013</v>
      </c>
      <c r="O2068" s="332">
        <f t="shared" si="346"/>
        <v>57.876000000000012</v>
      </c>
      <c r="P2068" s="360"/>
      <c r="Q2068" s="360"/>
    </row>
    <row r="2069" spans="2:17" ht="16.2" customHeight="1">
      <c r="B2069" s="289">
        <v>145060000</v>
      </c>
      <c r="C2069" s="310" t="s">
        <v>149</v>
      </c>
      <c r="D2069" s="294" t="s">
        <v>146</v>
      </c>
      <c r="E2069" s="294" t="s">
        <v>92</v>
      </c>
      <c r="F2069" s="295">
        <v>100</v>
      </c>
      <c r="G2069" s="296" t="s">
        <v>173</v>
      </c>
      <c r="H2069" s="295">
        <v>100</v>
      </c>
      <c r="I2069" s="293">
        <f t="shared" si="343"/>
        <v>0.24024000000000001</v>
      </c>
      <c r="J2069" s="293">
        <v>24.024000000000001</v>
      </c>
      <c r="K2069" s="283">
        <f t="shared" si="344"/>
        <v>0.24024000000000001</v>
      </c>
      <c r="L2069" s="284">
        <f t="shared" si="345"/>
        <v>0.24024000000000001</v>
      </c>
      <c r="N2069" s="334">
        <v>23.1</v>
      </c>
      <c r="O2069" s="332">
        <f t="shared" si="346"/>
        <v>24.024000000000001</v>
      </c>
      <c r="P2069" s="360"/>
      <c r="Q2069" s="360"/>
    </row>
    <row r="2070" spans="2:17" ht="16.2" customHeight="1">
      <c r="B2070" s="289">
        <v>145220000</v>
      </c>
      <c r="C2070" s="310" t="s">
        <v>344</v>
      </c>
      <c r="D2070" s="294" t="s">
        <v>146</v>
      </c>
      <c r="E2070" s="294" t="s">
        <v>92</v>
      </c>
      <c r="F2070" s="295">
        <v>50</v>
      </c>
      <c r="G2070" s="296" t="s">
        <v>173</v>
      </c>
      <c r="H2070" s="295">
        <v>50</v>
      </c>
      <c r="I2070" s="293">
        <f t="shared" si="343"/>
        <v>1.3977600000000001</v>
      </c>
      <c r="J2070" s="293">
        <v>69.888000000000005</v>
      </c>
      <c r="K2070" s="283">
        <f t="shared" si="344"/>
        <v>1.3977600000000001</v>
      </c>
      <c r="L2070" s="284">
        <f t="shared" si="345"/>
        <v>1.3977600000000001</v>
      </c>
      <c r="N2070" s="334">
        <v>67.2</v>
      </c>
      <c r="O2070" s="332">
        <f t="shared" si="346"/>
        <v>69.888000000000005</v>
      </c>
      <c r="P2070" s="360"/>
      <c r="Q2070" s="360"/>
    </row>
    <row r="2071" spans="2:17" ht="16.2" customHeight="1">
      <c r="B2071" s="289">
        <v>145285000</v>
      </c>
      <c r="C2071" s="310" t="s">
        <v>2679</v>
      </c>
      <c r="D2071" s="294" t="s">
        <v>146</v>
      </c>
      <c r="E2071" s="294" t="s">
        <v>4</v>
      </c>
      <c r="F2071" s="295">
        <v>10</v>
      </c>
      <c r="G2071" s="296" t="s">
        <v>173</v>
      </c>
      <c r="H2071" s="295">
        <v>10</v>
      </c>
      <c r="I2071" s="293">
        <f t="shared" si="343"/>
        <v>6.2462400000000002</v>
      </c>
      <c r="J2071" s="293">
        <v>62.462400000000002</v>
      </c>
      <c r="K2071" s="283">
        <f t="shared" ref="K2071:K2102" si="347">I2071</f>
        <v>6.2462400000000002</v>
      </c>
      <c r="L2071" s="284">
        <f t="shared" ref="L2071:L2102" si="348">+I2071-K2071*$D$2</f>
        <v>6.2462400000000002</v>
      </c>
      <c r="N2071" s="334">
        <v>60.06</v>
      </c>
      <c r="O2071" s="332">
        <f t="shared" si="346"/>
        <v>62.462400000000002</v>
      </c>
      <c r="P2071" s="360"/>
      <c r="Q2071" s="360"/>
    </row>
    <row r="2072" spans="2:17" ht="16.2" customHeight="1">
      <c r="B2072" s="289">
        <v>145070000</v>
      </c>
      <c r="C2072" s="310" t="s">
        <v>2694</v>
      </c>
      <c r="D2072" s="294" t="s">
        <v>146</v>
      </c>
      <c r="E2072" s="294" t="s">
        <v>4</v>
      </c>
      <c r="F2072" s="295">
        <v>20</v>
      </c>
      <c r="G2072" s="296" t="s">
        <v>173</v>
      </c>
      <c r="H2072" s="295">
        <v>20</v>
      </c>
      <c r="I2072" s="293">
        <f t="shared" si="343"/>
        <v>3.1231200000000001</v>
      </c>
      <c r="J2072" s="293">
        <v>62.462400000000002</v>
      </c>
      <c r="K2072" s="283">
        <f t="shared" si="347"/>
        <v>3.1231200000000001</v>
      </c>
      <c r="L2072" s="284">
        <f t="shared" si="348"/>
        <v>3.1231200000000001</v>
      </c>
      <c r="N2072" s="334">
        <v>60.06</v>
      </c>
      <c r="O2072" s="332">
        <f t="shared" si="346"/>
        <v>62.462400000000002</v>
      </c>
      <c r="P2072" s="360"/>
      <c r="Q2072" s="360"/>
    </row>
    <row r="2073" spans="2:17" ht="16.2" customHeight="1">
      <c r="B2073" s="289">
        <v>145081000</v>
      </c>
      <c r="C2073" s="310" t="s">
        <v>150</v>
      </c>
      <c r="D2073" s="294" t="s">
        <v>146</v>
      </c>
      <c r="E2073" s="294" t="s">
        <v>4</v>
      </c>
      <c r="F2073" s="295">
        <v>20</v>
      </c>
      <c r="G2073" s="296" t="s">
        <v>173</v>
      </c>
      <c r="H2073" s="295">
        <v>20</v>
      </c>
      <c r="I2073" s="293">
        <f t="shared" si="343"/>
        <v>1.2121200000000001</v>
      </c>
      <c r="J2073" s="293">
        <v>24.242400000000004</v>
      </c>
      <c r="K2073" s="283">
        <f t="shared" si="347"/>
        <v>1.2121200000000001</v>
      </c>
      <c r="L2073" s="284">
        <f t="shared" si="348"/>
        <v>1.2121200000000001</v>
      </c>
      <c r="N2073" s="334">
        <v>23.310000000000002</v>
      </c>
      <c r="O2073" s="332">
        <f t="shared" si="346"/>
        <v>24.242400000000004</v>
      </c>
      <c r="P2073" s="360"/>
      <c r="Q2073" s="360"/>
    </row>
    <row r="2074" spans="2:17" ht="16.2" customHeight="1">
      <c r="B2074" s="289">
        <v>145085000</v>
      </c>
      <c r="C2074" s="310" t="s">
        <v>150</v>
      </c>
      <c r="D2074" s="294" t="s">
        <v>146</v>
      </c>
      <c r="E2074" s="294" t="s">
        <v>5</v>
      </c>
      <c r="F2074" s="295">
        <v>20</v>
      </c>
      <c r="G2074" s="296" t="s">
        <v>173</v>
      </c>
      <c r="H2074" s="295">
        <v>20</v>
      </c>
      <c r="I2074" s="293">
        <f t="shared" si="343"/>
        <v>1.2121200000000001</v>
      </c>
      <c r="J2074" s="293">
        <v>24.242400000000004</v>
      </c>
      <c r="K2074" s="283">
        <f t="shared" si="347"/>
        <v>1.2121200000000001</v>
      </c>
      <c r="L2074" s="284">
        <f t="shared" si="348"/>
        <v>1.2121200000000001</v>
      </c>
      <c r="N2074" s="334">
        <v>23.310000000000002</v>
      </c>
      <c r="O2074" s="332">
        <f t="shared" si="346"/>
        <v>24.242400000000004</v>
      </c>
      <c r="P2074" s="360"/>
      <c r="Q2074" s="360"/>
    </row>
    <row r="2075" spans="2:17" ht="16.2" customHeight="1">
      <c r="B2075" s="289">
        <v>145245000</v>
      </c>
      <c r="C2075" s="310" t="s">
        <v>345</v>
      </c>
      <c r="D2075" s="294" t="s">
        <v>146</v>
      </c>
      <c r="E2075" s="294" t="s">
        <v>4</v>
      </c>
      <c r="F2075" s="295">
        <v>10</v>
      </c>
      <c r="G2075" s="296" t="s">
        <v>173</v>
      </c>
      <c r="H2075" s="295">
        <v>10</v>
      </c>
      <c r="I2075" s="293">
        <f t="shared" si="343"/>
        <v>0.46956000000000009</v>
      </c>
      <c r="J2075" s="293">
        <v>4.6956000000000007</v>
      </c>
      <c r="K2075" s="283">
        <f t="shared" si="347"/>
        <v>0.46956000000000009</v>
      </c>
      <c r="L2075" s="284">
        <f t="shared" si="348"/>
        <v>0.46956000000000009</v>
      </c>
      <c r="N2075" s="334">
        <v>4.5150000000000006</v>
      </c>
      <c r="O2075" s="332">
        <f t="shared" si="346"/>
        <v>4.6956000000000007</v>
      </c>
      <c r="P2075" s="360"/>
      <c r="Q2075" s="360"/>
    </row>
    <row r="2076" spans="2:17" ht="16.2" customHeight="1">
      <c r="B2076" s="289">
        <v>145091000</v>
      </c>
      <c r="C2076" s="310" t="s">
        <v>151</v>
      </c>
      <c r="D2076" s="294" t="s">
        <v>146</v>
      </c>
      <c r="E2076" s="294" t="s">
        <v>4</v>
      </c>
      <c r="F2076" s="295">
        <v>10</v>
      </c>
      <c r="G2076" s="296" t="s">
        <v>311</v>
      </c>
      <c r="H2076" s="295">
        <v>10</v>
      </c>
      <c r="I2076" s="293">
        <f t="shared" si="343"/>
        <v>1.2121200000000001</v>
      </c>
      <c r="J2076" s="293">
        <v>12.121200000000002</v>
      </c>
      <c r="K2076" s="283">
        <f t="shared" si="347"/>
        <v>1.2121200000000001</v>
      </c>
      <c r="L2076" s="284">
        <f t="shared" si="348"/>
        <v>1.2121200000000001</v>
      </c>
      <c r="N2076" s="334">
        <v>11.655000000000001</v>
      </c>
      <c r="O2076" s="332">
        <f t="shared" si="346"/>
        <v>12.121200000000002</v>
      </c>
      <c r="P2076" s="360"/>
      <c r="Q2076" s="360"/>
    </row>
    <row r="2077" spans="2:17" ht="16.2" customHeight="1">
      <c r="B2077" s="289">
        <v>145095000</v>
      </c>
      <c r="C2077" s="310" t="s">
        <v>151</v>
      </c>
      <c r="D2077" s="294" t="s">
        <v>146</v>
      </c>
      <c r="E2077" s="294" t="s">
        <v>5</v>
      </c>
      <c r="F2077" s="295">
        <v>10</v>
      </c>
      <c r="G2077" s="296" t="s">
        <v>311</v>
      </c>
      <c r="H2077" s="295">
        <v>10</v>
      </c>
      <c r="I2077" s="293">
        <f t="shared" si="343"/>
        <v>1.2121200000000001</v>
      </c>
      <c r="J2077" s="293">
        <v>12.121200000000002</v>
      </c>
      <c r="K2077" s="283">
        <f t="shared" si="347"/>
        <v>1.2121200000000001</v>
      </c>
      <c r="L2077" s="284">
        <f t="shared" si="348"/>
        <v>1.2121200000000001</v>
      </c>
      <c r="N2077" s="334">
        <v>11.655000000000001</v>
      </c>
      <c r="O2077" s="332">
        <f t="shared" si="346"/>
        <v>12.121200000000002</v>
      </c>
      <c r="P2077" s="360"/>
      <c r="Q2077" s="360"/>
    </row>
    <row r="2078" spans="2:17" ht="16.2" customHeight="1">
      <c r="B2078" s="289">
        <v>145271000</v>
      </c>
      <c r="C2078" s="310" t="s">
        <v>2559</v>
      </c>
      <c r="D2078" s="294" t="s">
        <v>127</v>
      </c>
      <c r="E2078" s="294" t="s">
        <v>85</v>
      </c>
      <c r="F2078" s="295">
        <v>1</v>
      </c>
      <c r="G2078" s="296" t="s">
        <v>288</v>
      </c>
      <c r="H2078" s="295">
        <v>1</v>
      </c>
      <c r="I2078" s="293">
        <f t="shared" si="343"/>
        <v>0.80808000000000002</v>
      </c>
      <c r="J2078" s="293">
        <v>0.80808000000000002</v>
      </c>
      <c r="K2078" s="283">
        <f t="shared" si="347"/>
        <v>0.80808000000000002</v>
      </c>
      <c r="L2078" s="284">
        <f t="shared" si="348"/>
        <v>0.80808000000000002</v>
      </c>
      <c r="N2078" s="334">
        <v>0.77700000000000002</v>
      </c>
      <c r="O2078" s="332">
        <f t="shared" si="346"/>
        <v>0.80808000000000002</v>
      </c>
      <c r="P2078" s="360"/>
      <c r="Q2078" s="360"/>
    </row>
    <row r="2079" spans="2:17" ht="16.2" customHeight="1">
      <c r="B2079" s="289">
        <v>145275000</v>
      </c>
      <c r="C2079" s="310" t="s">
        <v>2560</v>
      </c>
      <c r="D2079" s="294" t="s">
        <v>127</v>
      </c>
      <c r="E2079" s="294" t="s">
        <v>85</v>
      </c>
      <c r="F2079" s="295">
        <v>1</v>
      </c>
      <c r="G2079" s="296" t="s">
        <v>288</v>
      </c>
      <c r="H2079" s="295">
        <v>1</v>
      </c>
      <c r="I2079" s="293">
        <f t="shared" si="343"/>
        <v>0.80808000000000002</v>
      </c>
      <c r="J2079" s="293">
        <v>0.80808000000000002</v>
      </c>
      <c r="K2079" s="283">
        <f t="shared" si="347"/>
        <v>0.80808000000000002</v>
      </c>
      <c r="L2079" s="284">
        <f t="shared" si="348"/>
        <v>0.80808000000000002</v>
      </c>
      <c r="N2079" s="334">
        <v>0.77700000000000002</v>
      </c>
      <c r="O2079" s="332">
        <f t="shared" si="346"/>
        <v>0.80808000000000002</v>
      </c>
      <c r="P2079" s="360"/>
      <c r="Q2079" s="360"/>
    </row>
    <row r="2080" spans="2:17" ht="16.2" customHeight="1">
      <c r="B2080" s="289">
        <v>645665000</v>
      </c>
      <c r="C2080" s="310" t="s">
        <v>272</v>
      </c>
      <c r="D2080" s="294" t="s">
        <v>146</v>
      </c>
      <c r="E2080" s="294" t="s">
        <v>5</v>
      </c>
      <c r="F2080" s="295">
        <v>10</v>
      </c>
      <c r="G2080" s="296" t="s">
        <v>311</v>
      </c>
      <c r="H2080" s="295">
        <v>10</v>
      </c>
      <c r="I2080" s="293">
        <f t="shared" si="343"/>
        <v>1.6707600000000002</v>
      </c>
      <c r="J2080" s="293">
        <v>16.707600000000003</v>
      </c>
      <c r="K2080" s="283">
        <f t="shared" si="347"/>
        <v>1.6707600000000002</v>
      </c>
      <c r="L2080" s="284">
        <f t="shared" si="348"/>
        <v>1.6707600000000002</v>
      </c>
      <c r="M2080" s="8">
        <v>1.53</v>
      </c>
      <c r="N2080" s="334">
        <v>16.065000000000001</v>
      </c>
      <c r="O2080" s="332">
        <f t="shared" si="346"/>
        <v>16.707600000000003</v>
      </c>
      <c r="P2080" s="360"/>
      <c r="Q2080" s="360"/>
    </row>
    <row r="2081" spans="2:17" s="8" customFormat="1" ht="16.2" customHeight="1">
      <c r="B2081" s="295">
        <v>145101000</v>
      </c>
      <c r="C2081" s="310" t="s">
        <v>2515</v>
      </c>
      <c r="D2081" s="294" t="s">
        <v>146</v>
      </c>
      <c r="E2081" s="294" t="s">
        <v>4</v>
      </c>
      <c r="F2081" s="295">
        <v>20</v>
      </c>
      <c r="G2081" s="299" t="s">
        <v>173</v>
      </c>
      <c r="H2081" s="295">
        <v>20</v>
      </c>
      <c r="I2081" s="293">
        <f t="shared" si="343"/>
        <v>0.98280000000000012</v>
      </c>
      <c r="J2081" s="293">
        <v>19.656000000000002</v>
      </c>
      <c r="K2081" s="275">
        <f t="shared" si="347"/>
        <v>0.98280000000000012</v>
      </c>
      <c r="L2081" s="275">
        <f t="shared" si="348"/>
        <v>0.98280000000000012</v>
      </c>
      <c r="M2081" s="8">
        <v>1.53</v>
      </c>
      <c r="N2081" s="334">
        <v>18.900000000000002</v>
      </c>
      <c r="O2081" s="332">
        <f t="shared" si="346"/>
        <v>19.656000000000002</v>
      </c>
      <c r="P2081" s="360"/>
      <c r="Q2081" s="360"/>
    </row>
    <row r="2082" spans="2:17" ht="16.2" customHeight="1">
      <c r="B2082" s="295">
        <v>145105000</v>
      </c>
      <c r="C2082" s="310" t="s">
        <v>2515</v>
      </c>
      <c r="D2082" s="294" t="s">
        <v>146</v>
      </c>
      <c r="E2082" s="294" t="s">
        <v>5</v>
      </c>
      <c r="F2082" s="295">
        <v>20</v>
      </c>
      <c r="G2082" s="299" t="s">
        <v>173</v>
      </c>
      <c r="H2082" s="295">
        <v>20</v>
      </c>
      <c r="I2082" s="293">
        <f t="shared" si="343"/>
        <v>0.98280000000000012</v>
      </c>
      <c r="J2082" s="293">
        <v>19.656000000000002</v>
      </c>
      <c r="K2082" s="283">
        <f t="shared" si="347"/>
        <v>0.98280000000000012</v>
      </c>
      <c r="L2082" s="284">
        <f t="shared" si="348"/>
        <v>0.98280000000000012</v>
      </c>
      <c r="N2082" s="334">
        <v>18.900000000000002</v>
      </c>
      <c r="O2082" s="332">
        <f t="shared" si="346"/>
        <v>19.656000000000002</v>
      </c>
      <c r="P2082" s="360"/>
      <c r="Q2082" s="360"/>
    </row>
    <row r="2083" spans="2:17" ht="16.2" customHeight="1">
      <c r="B2083" s="289">
        <v>145111000</v>
      </c>
      <c r="C2083" s="310" t="s">
        <v>152</v>
      </c>
      <c r="D2083" s="294" t="s">
        <v>146</v>
      </c>
      <c r="E2083" s="294" t="s">
        <v>4</v>
      </c>
      <c r="F2083" s="295">
        <v>20</v>
      </c>
      <c r="G2083" s="296" t="s">
        <v>173</v>
      </c>
      <c r="H2083" s="295">
        <v>20</v>
      </c>
      <c r="I2083" s="293">
        <f t="shared" si="343"/>
        <v>0.73164000000000018</v>
      </c>
      <c r="J2083" s="293">
        <v>14.632800000000003</v>
      </c>
      <c r="K2083" s="283">
        <f t="shared" si="347"/>
        <v>0.73164000000000018</v>
      </c>
      <c r="L2083" s="284">
        <f t="shared" si="348"/>
        <v>0.73164000000000018</v>
      </c>
      <c r="N2083" s="334">
        <v>14.070000000000002</v>
      </c>
      <c r="O2083" s="332">
        <f t="shared" si="346"/>
        <v>14.632800000000003</v>
      </c>
      <c r="P2083" s="360"/>
      <c r="Q2083" s="360"/>
    </row>
    <row r="2084" spans="2:17" ht="16.2" customHeight="1">
      <c r="B2084" s="289">
        <v>145115000</v>
      </c>
      <c r="C2084" s="310" t="s">
        <v>152</v>
      </c>
      <c r="D2084" s="294" t="s">
        <v>146</v>
      </c>
      <c r="E2084" s="294" t="s">
        <v>5</v>
      </c>
      <c r="F2084" s="295">
        <v>20</v>
      </c>
      <c r="G2084" s="296" t="s">
        <v>173</v>
      </c>
      <c r="H2084" s="295">
        <v>20</v>
      </c>
      <c r="I2084" s="293">
        <f t="shared" si="343"/>
        <v>0.74256000000000011</v>
      </c>
      <c r="J2084" s="293">
        <v>14.851200000000002</v>
      </c>
      <c r="K2084" s="283">
        <f t="shared" si="347"/>
        <v>0.74256000000000011</v>
      </c>
      <c r="L2084" s="284">
        <f t="shared" si="348"/>
        <v>0.74256000000000011</v>
      </c>
      <c r="N2084" s="334">
        <v>14.280000000000001</v>
      </c>
      <c r="O2084" s="332">
        <f t="shared" si="346"/>
        <v>14.851200000000002</v>
      </c>
      <c r="P2084" s="360"/>
      <c r="Q2084" s="360"/>
    </row>
    <row r="2085" spans="2:17" ht="16.2" customHeight="1">
      <c r="B2085" s="289">
        <v>145125000</v>
      </c>
      <c r="C2085" s="310" t="s">
        <v>2516</v>
      </c>
      <c r="D2085" s="294" t="s">
        <v>146</v>
      </c>
      <c r="E2085" s="294" t="s">
        <v>5</v>
      </c>
      <c r="F2085" s="295">
        <v>20</v>
      </c>
      <c r="G2085" s="296" t="s">
        <v>173</v>
      </c>
      <c r="H2085" s="295">
        <v>20</v>
      </c>
      <c r="I2085" s="293">
        <f t="shared" si="343"/>
        <v>0.61152000000000006</v>
      </c>
      <c r="J2085" s="293">
        <v>12.230400000000001</v>
      </c>
      <c r="K2085" s="283">
        <f t="shared" si="347"/>
        <v>0.61152000000000006</v>
      </c>
      <c r="L2085" s="284">
        <f t="shared" si="348"/>
        <v>0.61152000000000006</v>
      </c>
      <c r="N2085" s="334">
        <v>11.760000000000002</v>
      </c>
      <c r="O2085" s="332">
        <f t="shared" si="346"/>
        <v>12.230400000000001</v>
      </c>
      <c r="P2085" s="360"/>
      <c r="Q2085" s="360"/>
    </row>
    <row r="2086" spans="2:17" ht="16.2" customHeight="1">
      <c r="B2086" s="289">
        <v>145215000</v>
      </c>
      <c r="C2086" s="310" t="s">
        <v>326</v>
      </c>
      <c r="D2086" s="294" t="s">
        <v>146</v>
      </c>
      <c r="E2086" s="294" t="s">
        <v>5</v>
      </c>
      <c r="F2086" s="295">
        <v>20</v>
      </c>
      <c r="G2086" s="296" t="s">
        <v>173</v>
      </c>
      <c r="H2086" s="295">
        <v>20</v>
      </c>
      <c r="I2086" s="293">
        <f t="shared" si="343"/>
        <v>0.58968000000000009</v>
      </c>
      <c r="J2086" s="293">
        <v>11.793600000000001</v>
      </c>
      <c r="K2086" s="283">
        <f t="shared" si="347"/>
        <v>0.58968000000000009</v>
      </c>
      <c r="L2086" s="284">
        <f t="shared" si="348"/>
        <v>0.58968000000000009</v>
      </c>
      <c r="N2086" s="334">
        <v>11.340000000000002</v>
      </c>
      <c r="O2086" s="332">
        <f t="shared" si="346"/>
        <v>11.793600000000001</v>
      </c>
      <c r="P2086" s="360"/>
      <c r="Q2086" s="360"/>
    </row>
    <row r="2087" spans="2:17" ht="16.2" customHeight="1">
      <c r="B2087" s="289">
        <v>145231000</v>
      </c>
      <c r="C2087" s="310" t="s">
        <v>153</v>
      </c>
      <c r="D2087" s="294" t="s">
        <v>146</v>
      </c>
      <c r="E2087" s="294" t="s">
        <v>4</v>
      </c>
      <c r="F2087" s="295">
        <v>50</v>
      </c>
      <c r="G2087" s="296" t="s">
        <v>173</v>
      </c>
      <c r="H2087" s="295">
        <v>50</v>
      </c>
      <c r="I2087" s="293">
        <f t="shared" si="343"/>
        <v>0.66611999999999993</v>
      </c>
      <c r="J2087" s="293">
        <v>33.305999999999997</v>
      </c>
      <c r="K2087" s="283">
        <f t="shared" si="347"/>
        <v>0.66611999999999993</v>
      </c>
      <c r="L2087" s="284">
        <f t="shared" si="348"/>
        <v>0.66611999999999993</v>
      </c>
      <c r="N2087" s="334">
        <v>32.024999999999999</v>
      </c>
      <c r="O2087" s="332">
        <f t="shared" si="346"/>
        <v>33.305999999999997</v>
      </c>
      <c r="P2087" s="360"/>
      <c r="Q2087" s="360"/>
    </row>
    <row r="2088" spans="2:17" ht="16.2" customHeight="1">
      <c r="B2088" s="289">
        <v>145235000</v>
      </c>
      <c r="C2088" s="310" t="s">
        <v>153</v>
      </c>
      <c r="D2088" s="294" t="s">
        <v>146</v>
      </c>
      <c r="E2088" s="294" t="s">
        <v>5</v>
      </c>
      <c r="F2088" s="295">
        <v>50</v>
      </c>
      <c r="G2088" s="296" t="s">
        <v>173</v>
      </c>
      <c r="H2088" s="295">
        <v>50</v>
      </c>
      <c r="I2088" s="293">
        <f t="shared" si="343"/>
        <v>0.66611999999999993</v>
      </c>
      <c r="J2088" s="293">
        <v>33.305999999999997</v>
      </c>
      <c r="K2088" s="283">
        <f t="shared" si="347"/>
        <v>0.66611999999999993</v>
      </c>
      <c r="L2088" s="284">
        <f t="shared" si="348"/>
        <v>0.66611999999999993</v>
      </c>
      <c r="N2088" s="334">
        <v>32.024999999999999</v>
      </c>
      <c r="O2088" s="332">
        <f t="shared" si="346"/>
        <v>33.305999999999997</v>
      </c>
      <c r="P2088" s="360"/>
      <c r="Q2088" s="360"/>
    </row>
    <row r="2089" spans="2:17" ht="16.2" customHeight="1">
      <c r="B2089" s="289">
        <v>145155000</v>
      </c>
      <c r="C2089" s="310" t="s">
        <v>261</v>
      </c>
      <c r="D2089" s="294" t="s">
        <v>146</v>
      </c>
      <c r="E2089" s="294" t="s">
        <v>5</v>
      </c>
      <c r="F2089" s="295">
        <v>20</v>
      </c>
      <c r="G2089" s="296" t="s">
        <v>173</v>
      </c>
      <c r="H2089" s="295">
        <v>20</v>
      </c>
      <c r="I2089" s="293">
        <f t="shared" si="343"/>
        <v>1.1247600000000002</v>
      </c>
      <c r="J2089" s="293">
        <v>22.495200000000004</v>
      </c>
      <c r="K2089" s="283">
        <f t="shared" si="347"/>
        <v>1.1247600000000002</v>
      </c>
      <c r="L2089" s="284">
        <f t="shared" si="348"/>
        <v>1.1247600000000002</v>
      </c>
      <c r="N2089" s="334">
        <v>21.630000000000003</v>
      </c>
      <c r="O2089" s="332">
        <f t="shared" si="346"/>
        <v>22.495200000000004</v>
      </c>
      <c r="P2089" s="360"/>
      <c r="Q2089" s="360"/>
    </row>
    <row r="2090" spans="2:17" ht="16.2" customHeight="1">
      <c r="B2090" s="295">
        <v>145165000</v>
      </c>
      <c r="C2090" s="310" t="s">
        <v>262</v>
      </c>
      <c r="D2090" s="294" t="s">
        <v>146</v>
      </c>
      <c r="E2090" s="294" t="s">
        <v>5</v>
      </c>
      <c r="F2090" s="295">
        <v>20</v>
      </c>
      <c r="G2090" s="299" t="s">
        <v>173</v>
      </c>
      <c r="H2090" s="295">
        <v>20</v>
      </c>
      <c r="I2090" s="293">
        <f t="shared" si="343"/>
        <v>2.2713600000000005</v>
      </c>
      <c r="J2090" s="293">
        <v>45.427200000000006</v>
      </c>
      <c r="K2090" s="283">
        <f t="shared" si="347"/>
        <v>2.2713600000000005</v>
      </c>
      <c r="L2090" s="284">
        <f t="shared" si="348"/>
        <v>2.2713600000000005</v>
      </c>
      <c r="N2090" s="334">
        <v>43.680000000000007</v>
      </c>
      <c r="O2090" s="332">
        <f t="shared" si="346"/>
        <v>45.427200000000006</v>
      </c>
      <c r="P2090" s="360"/>
      <c r="Q2090" s="360"/>
    </row>
    <row r="2091" spans="2:17" ht="16.2" customHeight="1">
      <c r="B2091" s="295">
        <v>145145000</v>
      </c>
      <c r="C2091" s="310" t="s">
        <v>278</v>
      </c>
      <c r="D2091" s="294" t="s">
        <v>146</v>
      </c>
      <c r="E2091" s="294" t="s">
        <v>5</v>
      </c>
      <c r="F2091" s="295">
        <v>20</v>
      </c>
      <c r="G2091" s="299" t="s">
        <v>173</v>
      </c>
      <c r="H2091" s="295">
        <v>20</v>
      </c>
      <c r="I2091" s="293">
        <f t="shared" si="343"/>
        <v>0.63335999999999992</v>
      </c>
      <c r="J2091" s="293">
        <v>12.667199999999999</v>
      </c>
      <c r="K2091" s="283">
        <f t="shared" si="347"/>
        <v>0.63335999999999992</v>
      </c>
      <c r="L2091" s="284">
        <f t="shared" si="348"/>
        <v>0.63335999999999992</v>
      </c>
      <c r="N2091" s="334">
        <v>12.18</v>
      </c>
      <c r="O2091" s="332">
        <f t="shared" si="346"/>
        <v>12.667199999999999</v>
      </c>
      <c r="P2091" s="360"/>
      <c r="Q2091" s="360"/>
    </row>
    <row r="2092" spans="2:17" ht="16.2" customHeight="1">
      <c r="B2092" s="295">
        <v>345015000</v>
      </c>
      <c r="C2092" s="310" t="s">
        <v>313</v>
      </c>
      <c r="D2092" s="294" t="s">
        <v>146</v>
      </c>
      <c r="E2092" s="294" t="s">
        <v>5</v>
      </c>
      <c r="F2092" s="295">
        <v>20</v>
      </c>
      <c r="G2092" s="299" t="s">
        <v>173</v>
      </c>
      <c r="H2092" s="295">
        <v>20</v>
      </c>
      <c r="I2092" s="293">
        <f t="shared" si="343"/>
        <v>0.56784000000000012</v>
      </c>
      <c r="J2092" s="293">
        <v>11.356800000000002</v>
      </c>
      <c r="K2092" s="283">
        <f t="shared" si="347"/>
        <v>0.56784000000000012</v>
      </c>
      <c r="L2092" s="284">
        <f t="shared" si="348"/>
        <v>0.56784000000000012</v>
      </c>
      <c r="N2092" s="334">
        <v>10.920000000000002</v>
      </c>
      <c r="O2092" s="332">
        <f t="shared" si="346"/>
        <v>11.356800000000002</v>
      </c>
      <c r="P2092" s="360"/>
      <c r="Q2092" s="360"/>
    </row>
    <row r="2093" spans="2:17" ht="16.2" customHeight="1">
      <c r="B2093" s="295">
        <v>145175000</v>
      </c>
      <c r="C2093" s="310" t="s">
        <v>263</v>
      </c>
      <c r="D2093" s="294" t="s">
        <v>146</v>
      </c>
      <c r="E2093" s="294" t="s">
        <v>5</v>
      </c>
      <c r="F2093" s="295">
        <v>50</v>
      </c>
      <c r="G2093" s="299" t="s">
        <v>173</v>
      </c>
      <c r="H2093" s="295">
        <v>50</v>
      </c>
      <c r="I2093" s="293">
        <f t="shared" si="343"/>
        <v>1.5615600000000001</v>
      </c>
      <c r="J2093" s="293">
        <v>78.078000000000003</v>
      </c>
      <c r="K2093" s="283">
        <f t="shared" si="347"/>
        <v>1.5615600000000001</v>
      </c>
      <c r="L2093" s="284">
        <f t="shared" si="348"/>
        <v>1.5615600000000001</v>
      </c>
      <c r="N2093" s="334">
        <v>75.075000000000003</v>
      </c>
      <c r="O2093" s="332">
        <f t="shared" si="346"/>
        <v>78.078000000000003</v>
      </c>
      <c r="P2093" s="360"/>
      <c r="Q2093" s="360"/>
    </row>
    <row r="2094" spans="2:17" ht="16.2" customHeight="1">
      <c r="B2094" s="295">
        <v>145185000</v>
      </c>
      <c r="C2094" s="310" t="s">
        <v>264</v>
      </c>
      <c r="D2094" s="294" t="s">
        <v>146</v>
      </c>
      <c r="E2094" s="294" t="s">
        <v>5</v>
      </c>
      <c r="F2094" s="295">
        <v>10</v>
      </c>
      <c r="G2094" s="299" t="s">
        <v>173</v>
      </c>
      <c r="H2094" s="295">
        <v>10</v>
      </c>
      <c r="I2094" s="293">
        <f t="shared" si="343"/>
        <v>5.7330000000000005</v>
      </c>
      <c r="J2094" s="293">
        <v>57.330000000000005</v>
      </c>
      <c r="K2094" s="283">
        <f t="shared" si="347"/>
        <v>5.7330000000000005</v>
      </c>
      <c r="L2094" s="284">
        <f t="shared" si="348"/>
        <v>5.7330000000000005</v>
      </c>
      <c r="N2094" s="334">
        <v>55.125</v>
      </c>
      <c r="O2094" s="332">
        <f t="shared" si="346"/>
        <v>57.330000000000005</v>
      </c>
      <c r="P2094" s="360"/>
      <c r="Q2094" s="360"/>
    </row>
    <row r="2095" spans="2:17" ht="16.2" customHeight="1">
      <c r="B2095" s="295">
        <v>945695000</v>
      </c>
      <c r="C2095" s="310" t="s">
        <v>279</v>
      </c>
      <c r="D2095" s="294" t="s">
        <v>146</v>
      </c>
      <c r="E2095" s="294" t="s">
        <v>5</v>
      </c>
      <c r="F2095" s="295">
        <v>10</v>
      </c>
      <c r="G2095" s="299" t="s">
        <v>173</v>
      </c>
      <c r="H2095" s="295">
        <v>10</v>
      </c>
      <c r="I2095" s="293">
        <f t="shared" si="343"/>
        <v>2.5662000000000007</v>
      </c>
      <c r="J2095" s="293">
        <v>25.662000000000006</v>
      </c>
      <c r="K2095" s="283">
        <f t="shared" si="347"/>
        <v>2.5662000000000007</v>
      </c>
      <c r="L2095" s="284">
        <f t="shared" si="348"/>
        <v>2.5662000000000007</v>
      </c>
      <c r="N2095" s="334">
        <v>24.675000000000004</v>
      </c>
      <c r="O2095" s="332">
        <f t="shared" si="346"/>
        <v>25.662000000000006</v>
      </c>
      <c r="P2095" s="360"/>
      <c r="Q2095" s="360"/>
    </row>
    <row r="2096" spans="2:17" ht="16.2" customHeight="1">
      <c r="B2096" s="289">
        <v>145195000</v>
      </c>
      <c r="C2096" s="310" t="s">
        <v>265</v>
      </c>
      <c r="D2096" s="294" t="s">
        <v>146</v>
      </c>
      <c r="E2096" s="294" t="s">
        <v>5</v>
      </c>
      <c r="F2096" s="295">
        <v>20</v>
      </c>
      <c r="G2096" s="296" t="s">
        <v>173</v>
      </c>
      <c r="H2096" s="295">
        <v>20</v>
      </c>
      <c r="I2096" s="293">
        <f t="shared" si="343"/>
        <v>3.243240000000001</v>
      </c>
      <c r="J2096" s="293">
        <v>64.864800000000017</v>
      </c>
      <c r="K2096" s="283">
        <f t="shared" si="347"/>
        <v>3.243240000000001</v>
      </c>
      <c r="L2096" s="284">
        <f t="shared" si="348"/>
        <v>3.243240000000001</v>
      </c>
      <c r="N2096" s="334">
        <v>62.370000000000012</v>
      </c>
      <c r="O2096" s="332">
        <f t="shared" si="346"/>
        <v>64.864800000000017</v>
      </c>
      <c r="P2096" s="360"/>
      <c r="Q2096" s="360"/>
    </row>
    <row r="2097" spans="2:39" ht="16.2" customHeight="1">
      <c r="B2097" s="289">
        <v>145205000</v>
      </c>
      <c r="C2097" s="310" t="s">
        <v>266</v>
      </c>
      <c r="D2097" s="294" t="s">
        <v>146</v>
      </c>
      <c r="E2097" s="294" t="s">
        <v>5</v>
      </c>
      <c r="F2097" s="295">
        <v>20</v>
      </c>
      <c r="G2097" s="296" t="s">
        <v>173</v>
      </c>
      <c r="H2097" s="295">
        <v>20</v>
      </c>
      <c r="I2097" s="293">
        <f t="shared" si="343"/>
        <v>3.243240000000001</v>
      </c>
      <c r="J2097" s="293">
        <v>64.864800000000017</v>
      </c>
      <c r="K2097" s="283">
        <f t="shared" si="347"/>
        <v>3.243240000000001</v>
      </c>
      <c r="L2097" s="284">
        <f t="shared" si="348"/>
        <v>3.243240000000001</v>
      </c>
      <c r="N2097" s="334">
        <v>62.370000000000012</v>
      </c>
      <c r="O2097" s="332">
        <f t="shared" si="346"/>
        <v>64.864800000000017</v>
      </c>
      <c r="P2097" s="360"/>
      <c r="Q2097" s="360"/>
    </row>
    <row r="2098" spans="2:39" ht="16.2" customHeight="1">
      <c r="B2098" s="295">
        <v>145265000</v>
      </c>
      <c r="C2098" s="310" t="s">
        <v>346</v>
      </c>
      <c r="D2098" s="294" t="s">
        <v>146</v>
      </c>
      <c r="E2098" s="294" t="s">
        <v>5</v>
      </c>
      <c r="F2098" s="295">
        <v>10</v>
      </c>
      <c r="G2098" s="296" t="s">
        <v>173</v>
      </c>
      <c r="H2098" s="295">
        <v>10</v>
      </c>
      <c r="I2098" s="293">
        <f t="shared" si="343"/>
        <v>0.33852000000000004</v>
      </c>
      <c r="J2098" s="293">
        <v>3.3852000000000002</v>
      </c>
      <c r="K2098" s="283">
        <f t="shared" si="347"/>
        <v>0.33852000000000004</v>
      </c>
      <c r="L2098" s="284">
        <f t="shared" si="348"/>
        <v>0.33852000000000004</v>
      </c>
      <c r="N2098" s="334">
        <v>3.2549999999999999</v>
      </c>
      <c r="O2098" s="332">
        <f t="shared" si="346"/>
        <v>3.3852000000000002</v>
      </c>
      <c r="P2098" s="360"/>
      <c r="Q2098" s="360"/>
    </row>
    <row r="2099" spans="2:39" ht="16.2" customHeight="1">
      <c r="B2099" s="295">
        <v>945705000</v>
      </c>
      <c r="C2099" s="310" t="s">
        <v>277</v>
      </c>
      <c r="D2099" s="294" t="s">
        <v>146</v>
      </c>
      <c r="E2099" s="294" t="s">
        <v>5</v>
      </c>
      <c r="F2099" s="295">
        <v>50</v>
      </c>
      <c r="G2099" s="296" t="s">
        <v>173</v>
      </c>
      <c r="H2099" s="295">
        <v>50</v>
      </c>
      <c r="I2099" s="293">
        <f t="shared" si="343"/>
        <v>0.39311999999999997</v>
      </c>
      <c r="J2099" s="293">
        <v>19.655999999999999</v>
      </c>
      <c r="K2099" s="283">
        <f t="shared" si="347"/>
        <v>0.39311999999999997</v>
      </c>
      <c r="L2099" s="284">
        <f t="shared" si="348"/>
        <v>0.39311999999999997</v>
      </c>
      <c r="N2099" s="334">
        <v>18.899999999999999</v>
      </c>
      <c r="O2099" s="332">
        <f t="shared" si="346"/>
        <v>19.655999999999999</v>
      </c>
      <c r="P2099" s="360"/>
      <c r="Q2099" s="360"/>
    </row>
    <row r="2100" spans="2:39" ht="16.2" customHeight="1">
      <c r="B2100" s="295">
        <v>945131000</v>
      </c>
      <c r="C2100" s="310" t="s">
        <v>2545</v>
      </c>
      <c r="D2100" s="294" t="s">
        <v>146</v>
      </c>
      <c r="E2100" s="294" t="s">
        <v>4</v>
      </c>
      <c r="F2100" s="295">
        <v>50</v>
      </c>
      <c r="G2100" s="296" t="s">
        <v>173</v>
      </c>
      <c r="H2100" s="295">
        <v>50</v>
      </c>
      <c r="I2100" s="293">
        <f t="shared" si="343"/>
        <v>0.25116000000000005</v>
      </c>
      <c r="J2100" s="293">
        <v>12.558000000000002</v>
      </c>
      <c r="K2100" s="283">
        <f t="shared" si="347"/>
        <v>0.25116000000000005</v>
      </c>
      <c r="L2100" s="284">
        <f t="shared" si="348"/>
        <v>0.25116000000000005</v>
      </c>
      <c r="N2100" s="334">
        <v>12.075000000000001</v>
      </c>
      <c r="O2100" s="332">
        <f t="shared" si="346"/>
        <v>12.558000000000002</v>
      </c>
      <c r="P2100" s="360"/>
      <c r="Q2100" s="360"/>
    </row>
    <row r="2101" spans="2:39" ht="16.2" customHeight="1">
      <c r="B2101" s="295">
        <v>945132000</v>
      </c>
      <c r="C2101" s="310" t="s">
        <v>2545</v>
      </c>
      <c r="D2101" s="294" t="s">
        <v>146</v>
      </c>
      <c r="E2101" s="294" t="s">
        <v>1</v>
      </c>
      <c r="F2101" s="295">
        <v>50</v>
      </c>
      <c r="G2101" s="296" t="s">
        <v>173</v>
      </c>
      <c r="H2101" s="295">
        <v>50</v>
      </c>
      <c r="I2101" s="293">
        <f t="shared" si="343"/>
        <v>0.25116000000000005</v>
      </c>
      <c r="J2101" s="293">
        <v>12.558000000000002</v>
      </c>
      <c r="K2101" s="283">
        <f t="shared" si="347"/>
        <v>0.25116000000000005</v>
      </c>
      <c r="L2101" s="284">
        <f t="shared" si="348"/>
        <v>0.25116000000000005</v>
      </c>
      <c r="N2101" s="334">
        <v>12.075000000000001</v>
      </c>
      <c r="O2101" s="332">
        <f t="shared" si="346"/>
        <v>12.558000000000002</v>
      </c>
      <c r="P2101" s="360"/>
      <c r="Q2101" s="360"/>
    </row>
    <row r="2102" spans="2:39" ht="16.2" customHeight="1">
      <c r="B2102" s="295">
        <v>945135000</v>
      </c>
      <c r="C2102" s="310" t="s">
        <v>2545</v>
      </c>
      <c r="D2102" s="294" t="s">
        <v>146</v>
      </c>
      <c r="E2102" s="294" t="s">
        <v>5</v>
      </c>
      <c r="F2102" s="295">
        <v>50</v>
      </c>
      <c r="G2102" s="296" t="s">
        <v>173</v>
      </c>
      <c r="H2102" s="295">
        <v>50</v>
      </c>
      <c r="I2102" s="293">
        <f t="shared" si="343"/>
        <v>0.25116000000000005</v>
      </c>
      <c r="J2102" s="293">
        <v>12.558000000000002</v>
      </c>
      <c r="K2102" s="283">
        <f t="shared" si="347"/>
        <v>0.25116000000000005</v>
      </c>
      <c r="L2102" s="284">
        <f t="shared" si="348"/>
        <v>0.25116000000000005</v>
      </c>
      <c r="N2102" s="334">
        <v>12.075000000000001</v>
      </c>
      <c r="O2102" s="332">
        <f t="shared" si="346"/>
        <v>12.558000000000002</v>
      </c>
      <c r="P2102" s="360"/>
      <c r="Q2102" s="360"/>
    </row>
    <row r="2103" spans="2:39" ht="16.2" customHeight="1">
      <c r="B2103" s="295">
        <v>945134000</v>
      </c>
      <c r="C2103" s="310" t="s">
        <v>2545</v>
      </c>
      <c r="D2103" s="294" t="s">
        <v>146</v>
      </c>
      <c r="E2103" s="294" t="s">
        <v>91</v>
      </c>
      <c r="F2103" s="295">
        <v>50</v>
      </c>
      <c r="G2103" s="296" t="s">
        <v>173</v>
      </c>
      <c r="H2103" s="295">
        <v>50</v>
      </c>
      <c r="I2103" s="293">
        <f t="shared" ref="I2103:I2149" si="349">J2103/H2103</f>
        <v>0.25116000000000005</v>
      </c>
      <c r="J2103" s="293">
        <v>12.558000000000002</v>
      </c>
      <c r="K2103" s="283">
        <f t="shared" ref="K2103:K2131" si="350">I2103</f>
        <v>0.25116000000000005</v>
      </c>
      <c r="L2103" s="284">
        <f t="shared" ref="L2103:L2131" si="351">+I2103-K2103*$D$2</f>
        <v>0.25116000000000005</v>
      </c>
      <c r="N2103" s="334">
        <v>12.075000000000001</v>
      </c>
      <c r="O2103" s="332">
        <f t="shared" si="346"/>
        <v>12.558000000000002</v>
      </c>
      <c r="P2103" s="360"/>
      <c r="Q2103" s="360"/>
    </row>
    <row r="2104" spans="2:39" ht="16.2" customHeight="1">
      <c r="B2104" s="295">
        <v>945140000</v>
      </c>
      <c r="C2104" s="310" t="s">
        <v>154</v>
      </c>
      <c r="D2104" s="294" t="s">
        <v>161</v>
      </c>
      <c r="E2104" s="294" t="s">
        <v>159</v>
      </c>
      <c r="F2104" s="295">
        <v>100</v>
      </c>
      <c r="G2104" s="296" t="s">
        <v>173</v>
      </c>
      <c r="H2104" s="295">
        <v>100</v>
      </c>
      <c r="I2104" s="293">
        <f t="shared" si="349"/>
        <v>0.13103999999999999</v>
      </c>
      <c r="J2104" s="293">
        <v>13.103999999999999</v>
      </c>
      <c r="K2104" s="283">
        <f t="shared" si="350"/>
        <v>0.13103999999999999</v>
      </c>
      <c r="L2104" s="284">
        <f t="shared" si="351"/>
        <v>0.13103999999999999</v>
      </c>
      <c r="N2104" s="334">
        <v>12.6</v>
      </c>
      <c r="O2104" s="332">
        <f t="shared" si="346"/>
        <v>13.103999999999999</v>
      </c>
      <c r="P2104" s="360"/>
      <c r="Q2104" s="360"/>
    </row>
    <row r="2105" spans="2:39" ht="16.2" customHeight="1">
      <c r="B2105" s="295">
        <v>945150000</v>
      </c>
      <c r="C2105" s="310" t="s">
        <v>2965</v>
      </c>
      <c r="D2105" s="294" t="s">
        <v>161</v>
      </c>
      <c r="E2105" s="291" t="s">
        <v>2966</v>
      </c>
      <c r="F2105" s="295">
        <v>100</v>
      </c>
      <c r="G2105" s="296" t="s">
        <v>173</v>
      </c>
      <c r="H2105" s="295">
        <v>100</v>
      </c>
      <c r="I2105" s="293">
        <f t="shared" si="349"/>
        <v>0.17472000000000001</v>
      </c>
      <c r="J2105" s="293">
        <v>17.472000000000001</v>
      </c>
      <c r="K2105" s="283">
        <f t="shared" si="350"/>
        <v>0.17472000000000001</v>
      </c>
      <c r="L2105" s="284">
        <f t="shared" si="351"/>
        <v>0.17472000000000001</v>
      </c>
      <c r="N2105" s="334">
        <v>16.8</v>
      </c>
      <c r="O2105" s="332">
        <f t="shared" si="346"/>
        <v>17.472000000000001</v>
      </c>
      <c r="P2105" s="360"/>
      <c r="Q2105" s="360"/>
    </row>
    <row r="2106" spans="2:39" ht="16.2" customHeight="1">
      <c r="B2106" s="295">
        <v>945160000</v>
      </c>
      <c r="C2106" s="310" t="s">
        <v>155</v>
      </c>
      <c r="D2106" s="294" t="s">
        <v>161</v>
      </c>
      <c r="E2106" s="294" t="s">
        <v>160</v>
      </c>
      <c r="F2106" s="295">
        <v>100</v>
      </c>
      <c r="G2106" s="296" t="s">
        <v>173</v>
      </c>
      <c r="H2106" s="295">
        <v>100</v>
      </c>
      <c r="I2106" s="293">
        <f t="shared" si="349"/>
        <v>0.24024000000000001</v>
      </c>
      <c r="J2106" s="293">
        <v>24.024000000000001</v>
      </c>
      <c r="K2106" s="283">
        <f t="shared" si="350"/>
        <v>0.24024000000000001</v>
      </c>
      <c r="L2106" s="284">
        <f t="shared" si="351"/>
        <v>0.24024000000000001</v>
      </c>
      <c r="N2106" s="334">
        <v>23.1</v>
      </c>
      <c r="O2106" s="332">
        <f t="shared" si="346"/>
        <v>24.024000000000001</v>
      </c>
      <c r="P2106" s="360"/>
      <c r="Q2106" s="360"/>
    </row>
    <row r="2107" spans="2:39" ht="16.2" customHeight="1">
      <c r="B2107" s="295">
        <v>945170000</v>
      </c>
      <c r="C2107" s="310" t="s">
        <v>156</v>
      </c>
      <c r="D2107" s="294" t="s">
        <v>161</v>
      </c>
      <c r="E2107" s="294" t="s">
        <v>2769</v>
      </c>
      <c r="F2107" s="295">
        <v>100</v>
      </c>
      <c r="G2107" s="296" t="s">
        <v>173</v>
      </c>
      <c r="H2107" s="295">
        <v>100</v>
      </c>
      <c r="I2107" s="293">
        <f t="shared" si="349"/>
        <v>0.29483999999999999</v>
      </c>
      <c r="J2107" s="293">
        <v>29.484000000000002</v>
      </c>
      <c r="K2107" s="283">
        <f t="shared" si="350"/>
        <v>0.29483999999999999</v>
      </c>
      <c r="L2107" s="284">
        <f t="shared" si="351"/>
        <v>0.29483999999999999</v>
      </c>
      <c r="N2107" s="334">
        <v>28.35</v>
      </c>
      <c r="O2107" s="332">
        <f t="shared" si="346"/>
        <v>29.484000000000002</v>
      </c>
      <c r="P2107" s="360"/>
      <c r="Q2107" s="360"/>
    </row>
    <row r="2108" spans="2:39" ht="16.2" customHeight="1">
      <c r="B2108" s="295">
        <v>945180000</v>
      </c>
      <c r="C2108" s="310" t="s">
        <v>157</v>
      </c>
      <c r="D2108" s="294" t="s">
        <v>161</v>
      </c>
      <c r="E2108" s="294" t="s">
        <v>15</v>
      </c>
      <c r="F2108" s="295">
        <v>100</v>
      </c>
      <c r="G2108" s="296" t="s">
        <v>173</v>
      </c>
      <c r="H2108" s="295">
        <v>100</v>
      </c>
      <c r="I2108" s="293">
        <f t="shared" si="349"/>
        <v>0.31668000000000002</v>
      </c>
      <c r="J2108" s="293">
        <v>31.667999999999999</v>
      </c>
      <c r="K2108" s="283">
        <f t="shared" si="350"/>
        <v>0.31668000000000002</v>
      </c>
      <c r="L2108" s="284">
        <f t="shared" si="351"/>
        <v>0.31668000000000002</v>
      </c>
      <c r="N2108" s="334">
        <v>30.45</v>
      </c>
      <c r="O2108" s="332">
        <f t="shared" si="346"/>
        <v>31.667999999999999</v>
      </c>
      <c r="P2108" s="360"/>
      <c r="Q2108" s="360"/>
    </row>
    <row r="2109" spans="2:39" ht="16.2" customHeight="1">
      <c r="B2109" s="295">
        <v>945635000</v>
      </c>
      <c r="C2109" s="310" t="s">
        <v>158</v>
      </c>
      <c r="D2109" s="294" t="s">
        <v>146</v>
      </c>
      <c r="E2109" s="294" t="s">
        <v>5</v>
      </c>
      <c r="F2109" s="295">
        <v>20</v>
      </c>
      <c r="G2109" s="296" t="s">
        <v>311</v>
      </c>
      <c r="H2109" s="295">
        <v>20</v>
      </c>
      <c r="I2109" s="293">
        <f t="shared" si="349"/>
        <v>0.9172800000000001</v>
      </c>
      <c r="J2109" s="293">
        <v>18.345600000000001</v>
      </c>
      <c r="K2109" s="283">
        <f t="shared" si="350"/>
        <v>0.9172800000000001</v>
      </c>
      <c r="L2109" s="284">
        <f t="shared" si="351"/>
        <v>0.9172800000000001</v>
      </c>
      <c r="N2109" s="334">
        <v>17.64</v>
      </c>
      <c r="O2109" s="332">
        <f t="shared" si="346"/>
        <v>18.345600000000001</v>
      </c>
      <c r="P2109" s="360"/>
      <c r="Q2109" s="360"/>
    </row>
    <row r="2110" spans="2:39" ht="16.2" customHeight="1">
      <c r="B2110" s="295">
        <v>945665000</v>
      </c>
      <c r="C2110" s="310" t="s">
        <v>234</v>
      </c>
      <c r="D2110" s="294" t="s">
        <v>5</v>
      </c>
      <c r="E2110" s="294" t="s">
        <v>242</v>
      </c>
      <c r="F2110" s="295">
        <v>20</v>
      </c>
      <c r="G2110" s="296" t="s">
        <v>173</v>
      </c>
      <c r="H2110" s="295">
        <v>20</v>
      </c>
      <c r="I2110" s="293">
        <f t="shared" si="349"/>
        <v>0.33852000000000004</v>
      </c>
      <c r="J2110" s="293">
        <v>6.7704000000000004</v>
      </c>
      <c r="K2110" s="283">
        <f t="shared" si="350"/>
        <v>0.33852000000000004</v>
      </c>
      <c r="L2110" s="284">
        <f t="shared" si="351"/>
        <v>0.33852000000000004</v>
      </c>
      <c r="N2110" s="334">
        <v>6.51</v>
      </c>
      <c r="O2110" s="332">
        <f t="shared" si="346"/>
        <v>6.7704000000000004</v>
      </c>
      <c r="P2110" s="360"/>
      <c r="Q2110" s="360"/>
    </row>
    <row r="2111" spans="2:39" ht="16.2" customHeight="1">
      <c r="B2111" s="295">
        <v>945675000</v>
      </c>
      <c r="C2111" s="310" t="s">
        <v>235</v>
      </c>
      <c r="D2111" s="294" t="s">
        <v>5</v>
      </c>
      <c r="E2111" s="294" t="s">
        <v>242</v>
      </c>
      <c r="F2111" s="295">
        <v>100</v>
      </c>
      <c r="G2111" s="296" t="s">
        <v>173</v>
      </c>
      <c r="H2111" s="295">
        <v>100</v>
      </c>
      <c r="I2111" s="293">
        <f t="shared" si="349"/>
        <v>0.28392000000000001</v>
      </c>
      <c r="J2111" s="293">
        <v>28.392000000000003</v>
      </c>
      <c r="K2111" s="283">
        <f t="shared" si="350"/>
        <v>0.28392000000000001</v>
      </c>
      <c r="L2111" s="284">
        <f t="shared" si="351"/>
        <v>0.28392000000000001</v>
      </c>
      <c r="M2111"/>
      <c r="N2111" s="336">
        <v>27.3</v>
      </c>
      <c r="O2111" s="332">
        <f t="shared" si="346"/>
        <v>28.392000000000003</v>
      </c>
      <c r="P2111" s="360"/>
      <c r="Q2111" s="360"/>
      <c r="R2111"/>
      <c r="S2111"/>
      <c r="T2111"/>
      <c r="U2111"/>
      <c r="V2111"/>
      <c r="W2111"/>
      <c r="X2111"/>
      <c r="Y2111"/>
      <c r="Z2111"/>
      <c r="AA2111"/>
      <c r="AB2111"/>
      <c r="AC2111"/>
      <c r="AD2111"/>
      <c r="AE2111"/>
      <c r="AF2111"/>
      <c r="AG2111"/>
      <c r="AH2111"/>
      <c r="AI2111"/>
      <c r="AJ2111"/>
      <c r="AK2111"/>
      <c r="AL2111"/>
      <c r="AM2111"/>
    </row>
    <row r="2112" spans="2:39" ht="16.2" customHeight="1">
      <c r="B2112" s="295">
        <v>945685000</v>
      </c>
      <c r="C2112" s="310" t="s">
        <v>236</v>
      </c>
      <c r="D2112" s="294" t="s">
        <v>5</v>
      </c>
      <c r="E2112" s="294" t="s">
        <v>242</v>
      </c>
      <c r="F2112" s="295">
        <v>100</v>
      </c>
      <c r="G2112" s="296" t="s">
        <v>173</v>
      </c>
      <c r="H2112" s="295">
        <v>100</v>
      </c>
      <c r="I2112" s="293">
        <f t="shared" si="349"/>
        <v>0.40404000000000001</v>
      </c>
      <c r="J2112" s="293">
        <v>40.404000000000003</v>
      </c>
      <c r="K2112" s="283">
        <f t="shared" si="350"/>
        <v>0.40404000000000001</v>
      </c>
      <c r="L2112" s="284">
        <f t="shared" si="351"/>
        <v>0.40404000000000001</v>
      </c>
      <c r="M2112"/>
      <c r="N2112" s="336">
        <v>38.85</v>
      </c>
      <c r="O2112" s="332">
        <f t="shared" ref="O2112:O2173" si="352">N2112*1.04</f>
        <v>40.404000000000003</v>
      </c>
      <c r="P2112" s="360"/>
      <c r="Q2112" s="360"/>
      <c r="R2112"/>
      <c r="S2112"/>
      <c r="T2112"/>
      <c r="U2112"/>
      <c r="V2112"/>
      <c r="W2112"/>
      <c r="X2112"/>
      <c r="Y2112"/>
      <c r="Z2112"/>
      <c r="AA2112"/>
      <c r="AB2112"/>
      <c r="AC2112"/>
      <c r="AD2112"/>
      <c r="AE2112"/>
      <c r="AF2112"/>
      <c r="AG2112"/>
      <c r="AH2112"/>
      <c r="AI2112"/>
      <c r="AJ2112"/>
      <c r="AK2112"/>
      <c r="AL2112"/>
      <c r="AM2112"/>
    </row>
    <row r="2113" spans="2:39" ht="16.2" customHeight="1">
      <c r="B2113" s="295">
        <v>945190000</v>
      </c>
      <c r="C2113" s="310" t="s">
        <v>2952</v>
      </c>
      <c r="D2113" s="294"/>
      <c r="E2113" s="294"/>
      <c r="F2113" s="295">
        <v>20</v>
      </c>
      <c r="G2113" s="296" t="s">
        <v>173</v>
      </c>
      <c r="H2113" s="295">
        <v>20</v>
      </c>
      <c r="I2113" s="293">
        <f t="shared" si="349"/>
        <v>1.6052400000000002</v>
      </c>
      <c r="J2113" s="293">
        <v>32.104800000000004</v>
      </c>
      <c r="K2113" s="283">
        <f t="shared" si="350"/>
        <v>1.6052400000000002</v>
      </c>
      <c r="L2113" s="284">
        <f t="shared" si="351"/>
        <v>1.6052400000000002</v>
      </c>
      <c r="M2113"/>
      <c r="N2113" s="336">
        <v>30.87</v>
      </c>
      <c r="O2113" s="332">
        <f t="shared" si="352"/>
        <v>32.104800000000004</v>
      </c>
      <c r="P2113" s="360"/>
      <c r="Q2113" s="360"/>
      <c r="R2113"/>
      <c r="S2113"/>
      <c r="T2113"/>
      <c r="U2113"/>
      <c r="V2113"/>
      <c r="W2113"/>
      <c r="X2113"/>
      <c r="Y2113"/>
      <c r="Z2113"/>
      <c r="AA2113"/>
      <c r="AB2113"/>
      <c r="AC2113"/>
      <c r="AD2113"/>
      <c r="AE2113"/>
      <c r="AF2113"/>
      <c r="AG2113"/>
      <c r="AH2113"/>
      <c r="AI2113"/>
      <c r="AJ2113"/>
      <c r="AK2113"/>
      <c r="AL2113"/>
      <c r="AM2113"/>
    </row>
    <row r="2114" spans="2:39" ht="16.2" customHeight="1">
      <c r="B2114" s="295">
        <v>345035000</v>
      </c>
      <c r="C2114" s="310" t="s">
        <v>2953</v>
      </c>
      <c r="D2114" s="294"/>
      <c r="E2114" s="294"/>
      <c r="F2114" s="295">
        <v>20</v>
      </c>
      <c r="G2114" s="296" t="s">
        <v>173</v>
      </c>
      <c r="H2114" s="295">
        <v>20</v>
      </c>
      <c r="I2114" s="293">
        <f t="shared" si="349"/>
        <v>0.66611999999999993</v>
      </c>
      <c r="J2114" s="293">
        <v>13.322399999999998</v>
      </c>
      <c r="K2114" s="283">
        <f t="shared" si="350"/>
        <v>0.66611999999999993</v>
      </c>
      <c r="L2114" s="284">
        <f t="shared" si="351"/>
        <v>0.66611999999999993</v>
      </c>
      <c r="N2114" s="334">
        <v>12.809999999999999</v>
      </c>
      <c r="O2114" s="332">
        <f t="shared" si="352"/>
        <v>13.322399999999998</v>
      </c>
      <c r="P2114" s="360"/>
      <c r="Q2114" s="360"/>
    </row>
    <row r="2115" spans="2:39" ht="16.2" customHeight="1">
      <c r="B2115" s="295">
        <v>922010000</v>
      </c>
      <c r="C2115" s="310" t="s">
        <v>2954</v>
      </c>
      <c r="D2115" s="294"/>
      <c r="E2115" s="294"/>
      <c r="F2115" s="295">
        <v>5</v>
      </c>
      <c r="G2115" s="296" t="s">
        <v>288</v>
      </c>
      <c r="H2115" s="338">
        <v>5.8</v>
      </c>
      <c r="I2115" s="293">
        <f t="shared" si="349"/>
        <v>2.7205862068965527</v>
      </c>
      <c r="J2115" s="293">
        <v>15.779400000000004</v>
      </c>
      <c r="K2115" s="283">
        <f t="shared" si="350"/>
        <v>2.7205862068965527</v>
      </c>
      <c r="L2115" s="284">
        <f>+J2115-K2115*$B$2</f>
        <v>15.779400000000004</v>
      </c>
      <c r="N2115" s="334">
        <v>15.172500000000003</v>
      </c>
      <c r="O2115" s="332">
        <f t="shared" si="352"/>
        <v>15.779400000000004</v>
      </c>
      <c r="P2115" s="360"/>
      <c r="Q2115" s="360"/>
    </row>
    <row r="2116" spans="2:39" ht="16.2" customHeight="1">
      <c r="B2116" s="295" t="s">
        <v>56</v>
      </c>
      <c r="C2116" s="310" t="s">
        <v>162</v>
      </c>
      <c r="D2116" s="294" t="s">
        <v>161</v>
      </c>
      <c r="E2116" s="294" t="s">
        <v>2</v>
      </c>
      <c r="F2116" s="295">
        <v>1</v>
      </c>
      <c r="G2116" s="299" t="s">
        <v>174</v>
      </c>
      <c r="H2116" s="295">
        <v>1</v>
      </c>
      <c r="I2116" s="293">
        <f t="shared" si="349"/>
        <v>32.388719999999999</v>
      </c>
      <c r="J2116" s="293">
        <v>32.388719999999999</v>
      </c>
      <c r="K2116" s="283">
        <f t="shared" si="350"/>
        <v>32.388719999999999</v>
      </c>
      <c r="L2116" s="284">
        <f t="shared" si="351"/>
        <v>32.388719999999999</v>
      </c>
      <c r="N2116" s="334">
        <v>31.143000000000001</v>
      </c>
      <c r="O2116" s="332">
        <f t="shared" si="352"/>
        <v>32.388719999999999</v>
      </c>
      <c r="P2116" s="360"/>
      <c r="Q2116" s="360"/>
    </row>
    <row r="2117" spans="2:39" ht="16.2" customHeight="1">
      <c r="B2117" s="295" t="s">
        <v>62</v>
      </c>
      <c r="C2117" s="310" t="s">
        <v>163</v>
      </c>
      <c r="D2117" s="294" t="s">
        <v>161</v>
      </c>
      <c r="E2117" s="294" t="s">
        <v>10</v>
      </c>
      <c r="F2117" s="295">
        <v>1</v>
      </c>
      <c r="G2117" s="299" t="s">
        <v>174</v>
      </c>
      <c r="H2117" s="295">
        <v>1</v>
      </c>
      <c r="I2117" s="293">
        <f t="shared" si="349"/>
        <v>32.388719999999999</v>
      </c>
      <c r="J2117" s="293">
        <v>32.388719999999999</v>
      </c>
      <c r="K2117" s="283">
        <f t="shared" si="350"/>
        <v>32.388719999999999</v>
      </c>
      <c r="L2117" s="284">
        <f t="shared" si="351"/>
        <v>32.388719999999999</v>
      </c>
      <c r="N2117" s="334">
        <v>31.143000000000001</v>
      </c>
      <c r="O2117" s="332">
        <f t="shared" si="352"/>
        <v>32.388719999999999</v>
      </c>
      <c r="P2117" s="360"/>
      <c r="Q2117" s="360"/>
    </row>
    <row r="2118" spans="2:39" ht="16.2" customHeight="1">
      <c r="B2118" s="295" t="s">
        <v>11</v>
      </c>
      <c r="C2118" s="310" t="s">
        <v>164</v>
      </c>
      <c r="D2118" s="294" t="s">
        <v>161</v>
      </c>
      <c r="E2118" s="294" t="s">
        <v>14</v>
      </c>
      <c r="F2118" s="295">
        <v>1</v>
      </c>
      <c r="G2118" s="299" t="s">
        <v>174</v>
      </c>
      <c r="H2118" s="295">
        <v>1</v>
      </c>
      <c r="I2118" s="293">
        <f t="shared" si="349"/>
        <v>32.388719999999999</v>
      </c>
      <c r="J2118" s="293">
        <v>32.388719999999999</v>
      </c>
      <c r="K2118" s="283">
        <f t="shared" si="350"/>
        <v>32.388719999999999</v>
      </c>
      <c r="L2118" s="284">
        <f t="shared" si="351"/>
        <v>32.388719999999999</v>
      </c>
      <c r="N2118" s="334">
        <v>31.143000000000001</v>
      </c>
      <c r="O2118" s="332">
        <f t="shared" si="352"/>
        <v>32.388719999999999</v>
      </c>
      <c r="P2118" s="360"/>
      <c r="Q2118" s="360"/>
    </row>
    <row r="2119" spans="2:39" ht="16.2" customHeight="1">
      <c r="B2119" s="295" t="s">
        <v>240</v>
      </c>
      <c r="C2119" s="310" t="s">
        <v>2984</v>
      </c>
      <c r="D2119" s="294" t="s">
        <v>161</v>
      </c>
      <c r="E2119" s="294" t="s">
        <v>5</v>
      </c>
      <c r="F2119" s="295">
        <v>1</v>
      </c>
      <c r="G2119" s="299" t="s">
        <v>174</v>
      </c>
      <c r="H2119" s="295">
        <v>1</v>
      </c>
      <c r="I2119" s="293">
        <f t="shared" si="349"/>
        <v>32.388719999999999</v>
      </c>
      <c r="J2119" s="293">
        <v>32.388719999999999</v>
      </c>
      <c r="K2119" s="283">
        <f t="shared" si="350"/>
        <v>32.388719999999999</v>
      </c>
      <c r="L2119" s="284">
        <f t="shared" si="351"/>
        <v>32.388719999999999</v>
      </c>
      <c r="N2119" s="334">
        <v>31.143000000000001</v>
      </c>
      <c r="O2119" s="332">
        <f t="shared" si="352"/>
        <v>32.388719999999999</v>
      </c>
      <c r="P2119" s="360"/>
      <c r="Q2119" s="360"/>
    </row>
    <row r="2120" spans="2:39" ht="16.2" customHeight="1">
      <c r="B2120" s="303" t="s">
        <v>59</v>
      </c>
      <c r="C2120" s="307" t="s">
        <v>165</v>
      </c>
      <c r="D2120" s="294" t="s">
        <v>161</v>
      </c>
      <c r="E2120" s="294" t="s">
        <v>13</v>
      </c>
      <c r="F2120" s="295">
        <v>1</v>
      </c>
      <c r="G2120" s="293" t="s">
        <v>174</v>
      </c>
      <c r="H2120" s="295">
        <v>1</v>
      </c>
      <c r="I2120" s="293">
        <f t="shared" si="349"/>
        <v>32.388719999999999</v>
      </c>
      <c r="J2120" s="293">
        <v>32.388719999999999</v>
      </c>
      <c r="K2120" s="283">
        <f t="shared" si="350"/>
        <v>32.388719999999999</v>
      </c>
      <c r="L2120" s="284">
        <f t="shared" si="351"/>
        <v>32.388719999999999</v>
      </c>
      <c r="N2120" s="334">
        <v>31.143000000000001</v>
      </c>
      <c r="O2120" s="332">
        <f t="shared" si="352"/>
        <v>32.388719999999999</v>
      </c>
      <c r="P2120" s="360"/>
      <c r="Q2120" s="360"/>
    </row>
    <row r="2121" spans="2:39" ht="16.2" customHeight="1">
      <c r="B2121" s="303" t="s">
        <v>63</v>
      </c>
      <c r="C2121" s="307" t="s">
        <v>166</v>
      </c>
      <c r="D2121" s="294" t="s">
        <v>161</v>
      </c>
      <c r="E2121" s="294" t="s">
        <v>0</v>
      </c>
      <c r="F2121" s="295">
        <v>1</v>
      </c>
      <c r="G2121" s="293" t="s">
        <v>174</v>
      </c>
      <c r="H2121" s="295">
        <v>1</v>
      </c>
      <c r="I2121" s="293">
        <f t="shared" si="349"/>
        <v>32.388719999999999</v>
      </c>
      <c r="J2121" s="293">
        <v>32.388719999999999</v>
      </c>
      <c r="K2121" s="283">
        <f t="shared" si="350"/>
        <v>32.388719999999999</v>
      </c>
      <c r="L2121" s="284">
        <f t="shared" si="351"/>
        <v>32.388719999999999</v>
      </c>
      <c r="N2121" s="334">
        <v>31.143000000000001</v>
      </c>
      <c r="O2121" s="332">
        <f t="shared" si="352"/>
        <v>32.388719999999999</v>
      </c>
      <c r="P2121" s="360"/>
      <c r="Q2121" s="360"/>
    </row>
    <row r="2122" spans="2:39" ht="16.2" customHeight="1">
      <c r="B2122" s="303" t="s">
        <v>168</v>
      </c>
      <c r="C2122" s="307" t="s">
        <v>2955</v>
      </c>
      <c r="D2122" s="294" t="s">
        <v>161</v>
      </c>
      <c r="E2122" s="294" t="s">
        <v>83</v>
      </c>
      <c r="F2122" s="295">
        <v>1</v>
      </c>
      <c r="G2122" s="293" t="s">
        <v>174</v>
      </c>
      <c r="H2122" s="295">
        <v>1</v>
      </c>
      <c r="I2122" s="293">
        <f t="shared" si="349"/>
        <v>32.383908836451909</v>
      </c>
      <c r="J2122" s="293">
        <v>32.383908836451909</v>
      </c>
      <c r="K2122" s="283">
        <f t="shared" si="350"/>
        <v>32.383908836451909</v>
      </c>
      <c r="L2122" s="284">
        <f t="shared" si="351"/>
        <v>32.383908836451909</v>
      </c>
      <c r="N2122" s="334">
        <v>31.138373881203755</v>
      </c>
      <c r="O2122" s="332">
        <f t="shared" si="352"/>
        <v>32.383908836451909</v>
      </c>
      <c r="P2122" s="360"/>
      <c r="Q2122" s="360"/>
    </row>
    <row r="2123" spans="2:39" ht="16.2" customHeight="1">
      <c r="B2123" s="303" t="s">
        <v>276</v>
      </c>
      <c r="C2123" s="307" t="s">
        <v>2956</v>
      </c>
      <c r="D2123" s="294" t="s">
        <v>161</v>
      </c>
      <c r="E2123" s="294" t="s">
        <v>244</v>
      </c>
      <c r="F2123" s="295">
        <v>1</v>
      </c>
      <c r="G2123" s="293" t="s">
        <v>174</v>
      </c>
      <c r="H2123" s="295">
        <v>1</v>
      </c>
      <c r="I2123" s="293">
        <f t="shared" si="349"/>
        <v>32.383908836451909</v>
      </c>
      <c r="J2123" s="293">
        <v>32.383908836451909</v>
      </c>
      <c r="K2123" s="283">
        <f t="shared" si="350"/>
        <v>32.383908836451909</v>
      </c>
      <c r="L2123" s="284">
        <f t="shared" si="351"/>
        <v>32.383908836451909</v>
      </c>
      <c r="N2123" s="334">
        <v>31.138373881203755</v>
      </c>
      <c r="O2123" s="332">
        <f t="shared" si="352"/>
        <v>32.383908836451909</v>
      </c>
      <c r="P2123" s="360"/>
      <c r="Q2123" s="360"/>
    </row>
    <row r="2124" spans="2:39" ht="16.2" customHeight="1">
      <c r="B2124" s="303" t="s">
        <v>300</v>
      </c>
      <c r="C2124" s="307" t="s">
        <v>2764</v>
      </c>
      <c r="D2124" s="294" t="s">
        <v>161</v>
      </c>
      <c r="E2124" s="294" t="s">
        <v>2506</v>
      </c>
      <c r="F2124" s="295">
        <v>1</v>
      </c>
      <c r="G2124" s="293" t="s">
        <v>174</v>
      </c>
      <c r="H2124" s="295">
        <v>1</v>
      </c>
      <c r="I2124" s="293">
        <f t="shared" si="349"/>
        <v>32.383908836451909</v>
      </c>
      <c r="J2124" s="293">
        <v>32.383908836451909</v>
      </c>
      <c r="K2124" s="283">
        <f t="shared" si="350"/>
        <v>32.383908836451909</v>
      </c>
      <c r="L2124" s="284">
        <f t="shared" si="351"/>
        <v>32.383908836451909</v>
      </c>
      <c r="N2124" s="334">
        <v>31.138373881203755</v>
      </c>
      <c r="O2124" s="332">
        <f t="shared" si="352"/>
        <v>32.383908836451909</v>
      </c>
      <c r="P2124" s="360"/>
      <c r="Q2124" s="360"/>
    </row>
    <row r="2125" spans="2:39" ht="16.2" customHeight="1">
      <c r="B2125" s="303" t="s">
        <v>301</v>
      </c>
      <c r="C2125" s="307" t="s">
        <v>2765</v>
      </c>
      <c r="D2125" s="294" t="s">
        <v>161</v>
      </c>
      <c r="E2125" s="294" t="s">
        <v>287</v>
      </c>
      <c r="F2125" s="295">
        <v>1</v>
      </c>
      <c r="G2125" s="293" t="s">
        <v>174</v>
      </c>
      <c r="H2125" s="295">
        <v>1</v>
      </c>
      <c r="I2125" s="293">
        <f t="shared" si="349"/>
        <v>32.471886120996444</v>
      </c>
      <c r="J2125" s="293">
        <v>32.471886120996444</v>
      </c>
      <c r="K2125" s="283">
        <f t="shared" si="350"/>
        <v>32.471886120996444</v>
      </c>
      <c r="L2125" s="284">
        <f t="shared" si="351"/>
        <v>32.471886120996444</v>
      </c>
      <c r="N2125" s="334">
        <v>31.138373881203755</v>
      </c>
      <c r="O2125" s="332">
        <f t="shared" si="352"/>
        <v>32.383908836451909</v>
      </c>
      <c r="P2125" s="360"/>
      <c r="Q2125" s="360"/>
      <c r="R2125" s="353"/>
    </row>
    <row r="2126" spans="2:39" ht="16.2" customHeight="1">
      <c r="B2126" s="303" t="s">
        <v>2957</v>
      </c>
      <c r="C2126" s="307" t="s">
        <v>2961</v>
      </c>
      <c r="D2126" s="294" t="s">
        <v>161</v>
      </c>
      <c r="E2126" s="294" t="s">
        <v>2507</v>
      </c>
      <c r="F2126" s="295">
        <v>1</v>
      </c>
      <c r="G2126" s="293" t="s">
        <v>174</v>
      </c>
      <c r="H2126" s="295">
        <v>1</v>
      </c>
      <c r="I2126" s="293">
        <f t="shared" si="349"/>
        <v>32.383908836451909</v>
      </c>
      <c r="J2126" s="293">
        <v>32.383908836451909</v>
      </c>
      <c r="K2126" s="283">
        <f t="shared" si="350"/>
        <v>32.383908836451909</v>
      </c>
      <c r="L2126" s="284">
        <f t="shared" si="351"/>
        <v>32.383908836451909</v>
      </c>
      <c r="N2126" s="334">
        <v>31.138373881203755</v>
      </c>
      <c r="O2126" s="332">
        <f t="shared" si="352"/>
        <v>32.383908836451909</v>
      </c>
      <c r="P2126" s="360"/>
      <c r="Q2126" s="360"/>
    </row>
    <row r="2127" spans="2:39" ht="16.2" customHeight="1">
      <c r="B2127" s="303" t="s">
        <v>2958</v>
      </c>
      <c r="C2127" s="307" t="s">
        <v>2962</v>
      </c>
      <c r="D2127" s="294" t="s">
        <v>161</v>
      </c>
      <c r="E2127" s="294" t="s">
        <v>361</v>
      </c>
      <c r="F2127" s="295">
        <v>1</v>
      </c>
      <c r="G2127" s="293" t="s">
        <v>174</v>
      </c>
      <c r="H2127" s="295">
        <v>1</v>
      </c>
      <c r="I2127" s="293">
        <f t="shared" si="349"/>
        <v>32.383908836451909</v>
      </c>
      <c r="J2127" s="293">
        <v>32.383908836451909</v>
      </c>
      <c r="K2127" s="283">
        <f t="shared" si="350"/>
        <v>32.383908836451909</v>
      </c>
      <c r="L2127" s="284">
        <f t="shared" si="351"/>
        <v>32.383908836451909</v>
      </c>
      <c r="N2127" s="334">
        <v>31.138373881203755</v>
      </c>
      <c r="O2127" s="332">
        <f t="shared" si="352"/>
        <v>32.383908836451909</v>
      </c>
      <c r="P2127" s="360"/>
      <c r="Q2127" s="360"/>
    </row>
    <row r="2128" spans="2:39" ht="16.2" customHeight="1">
      <c r="B2128" s="303" t="s">
        <v>2959</v>
      </c>
      <c r="C2128" s="307" t="s">
        <v>2963</v>
      </c>
      <c r="D2128" s="294" t="s">
        <v>161</v>
      </c>
      <c r="E2128" s="294" t="s">
        <v>2503</v>
      </c>
      <c r="F2128" s="295">
        <v>1</v>
      </c>
      <c r="G2128" s="293" t="s">
        <v>174</v>
      </c>
      <c r="H2128" s="295">
        <v>1</v>
      </c>
      <c r="I2128" s="293">
        <f t="shared" si="349"/>
        <v>32.383908836451909</v>
      </c>
      <c r="J2128" s="293">
        <v>32.383908836451909</v>
      </c>
      <c r="K2128" s="283">
        <f t="shared" si="350"/>
        <v>32.383908836451909</v>
      </c>
      <c r="L2128" s="284">
        <f t="shared" si="351"/>
        <v>32.383908836451909</v>
      </c>
      <c r="N2128" s="334">
        <v>31.138373881203755</v>
      </c>
      <c r="O2128" s="332">
        <f t="shared" si="352"/>
        <v>32.383908836451909</v>
      </c>
      <c r="P2128" s="360"/>
      <c r="Q2128" s="360"/>
    </row>
    <row r="2129" spans="2:18" ht="16.2" customHeight="1">
      <c r="B2129" s="303" t="s">
        <v>3045</v>
      </c>
      <c r="C2129" s="307" t="s">
        <v>3043</v>
      </c>
      <c r="D2129" s="294" t="s">
        <v>161</v>
      </c>
      <c r="E2129" s="294" t="s">
        <v>3044</v>
      </c>
      <c r="F2129" s="295">
        <v>1</v>
      </c>
      <c r="G2129" s="293" t="s">
        <v>174</v>
      </c>
      <c r="H2129" s="295">
        <v>1</v>
      </c>
      <c r="I2129" s="293">
        <f t="shared" si="349"/>
        <v>32.383908836451901</v>
      </c>
      <c r="J2129" s="293">
        <v>32.383908836451901</v>
      </c>
      <c r="K2129" s="283">
        <f t="shared" si="350"/>
        <v>32.383908836451901</v>
      </c>
      <c r="L2129" s="284">
        <f t="shared" si="351"/>
        <v>32.383908836451901</v>
      </c>
      <c r="N2129" s="334">
        <v>31.138373881203751</v>
      </c>
      <c r="O2129" s="332">
        <f t="shared" si="352"/>
        <v>32.383908836451901</v>
      </c>
      <c r="P2129" s="360"/>
      <c r="Q2129" s="360"/>
    </row>
    <row r="2130" spans="2:18" ht="16.2" customHeight="1">
      <c r="B2130" s="303" t="s">
        <v>2960</v>
      </c>
      <c r="C2130" s="307" t="s">
        <v>2964</v>
      </c>
      <c r="D2130" s="294" t="s">
        <v>161</v>
      </c>
      <c r="E2130" s="294" t="s">
        <v>2565</v>
      </c>
      <c r="F2130" s="295">
        <v>1</v>
      </c>
      <c r="G2130" s="293" t="s">
        <v>174</v>
      </c>
      <c r="H2130" s="295">
        <v>1</v>
      </c>
      <c r="I2130" s="293">
        <f t="shared" si="349"/>
        <v>34.567908836451899</v>
      </c>
      <c r="J2130" s="293">
        <v>34.567908836451899</v>
      </c>
      <c r="K2130" s="283">
        <f t="shared" si="350"/>
        <v>34.567908836451899</v>
      </c>
      <c r="L2130" s="284">
        <f t="shared" si="351"/>
        <v>34.567908836451899</v>
      </c>
      <c r="N2130" s="334">
        <v>33.238373881203749</v>
      </c>
      <c r="O2130" s="332">
        <f t="shared" si="352"/>
        <v>34.567908836451899</v>
      </c>
      <c r="P2130" s="360"/>
      <c r="Q2130" s="360"/>
    </row>
    <row r="2131" spans="2:18" ht="16.2" customHeight="1">
      <c r="B2131" s="303" t="s">
        <v>3137</v>
      </c>
      <c r="C2131" s="307" t="s">
        <v>3136</v>
      </c>
      <c r="D2131" s="294" t="s">
        <v>194</v>
      </c>
      <c r="E2131" s="294" t="s">
        <v>3135</v>
      </c>
      <c r="F2131" s="295">
        <v>1</v>
      </c>
      <c r="G2131" s="293" t="s">
        <v>174</v>
      </c>
      <c r="H2131" s="295">
        <v>1</v>
      </c>
      <c r="I2131" s="293">
        <f t="shared" si="349"/>
        <v>32.388719999999999</v>
      </c>
      <c r="J2131" s="293">
        <v>32.388719999999999</v>
      </c>
      <c r="K2131" s="283">
        <f t="shared" si="350"/>
        <v>32.388719999999999</v>
      </c>
      <c r="L2131" s="284">
        <f t="shared" si="351"/>
        <v>32.388719999999999</v>
      </c>
      <c r="N2131" s="334">
        <v>31.143000000000001</v>
      </c>
      <c r="O2131" s="332">
        <f t="shared" si="352"/>
        <v>32.388719999999999</v>
      </c>
      <c r="P2131" s="360"/>
      <c r="Q2131" s="360"/>
    </row>
    <row r="2132" spans="2:18" ht="16.2" customHeight="1">
      <c r="B2132" s="303">
        <v>932003300</v>
      </c>
      <c r="C2132" s="307" t="s">
        <v>2780</v>
      </c>
      <c r="D2132" s="294" t="s">
        <v>161</v>
      </c>
      <c r="E2132" s="294" t="s">
        <v>15</v>
      </c>
      <c r="F2132" s="295">
        <v>3</v>
      </c>
      <c r="G2132" s="293" t="s">
        <v>175</v>
      </c>
      <c r="H2132" s="295">
        <v>300</v>
      </c>
      <c r="I2132" s="293">
        <f t="shared" si="349"/>
        <v>0.39499732217400002</v>
      </c>
      <c r="J2132" s="293">
        <v>118.49919665220001</v>
      </c>
      <c r="K2132" s="283">
        <f t="shared" ref="K2132:K2193" si="353">J2132</f>
        <v>118.49919665220001</v>
      </c>
      <c r="L2132" s="275">
        <f>+J2132-K2132*$D$2</f>
        <v>118.49919665220001</v>
      </c>
      <c r="N2132" s="334">
        <v>113.94153524250001</v>
      </c>
      <c r="O2132" s="332">
        <f t="shared" si="352"/>
        <v>118.49919665220001</v>
      </c>
      <c r="P2132" s="360"/>
      <c r="Q2132" s="360"/>
    </row>
    <row r="2133" spans="2:18" ht="16.2" customHeight="1">
      <c r="B2133" s="303">
        <v>932015300</v>
      </c>
      <c r="C2133" s="307" t="s">
        <v>2781</v>
      </c>
      <c r="D2133" s="294" t="s">
        <v>161</v>
      </c>
      <c r="E2133" s="294" t="s">
        <v>15</v>
      </c>
      <c r="F2133" s="295">
        <v>1</v>
      </c>
      <c r="G2133" s="293" t="s">
        <v>175</v>
      </c>
      <c r="H2133" s="295">
        <v>300</v>
      </c>
      <c r="I2133" s="293">
        <f t="shared" si="349"/>
        <v>0.36297051226800015</v>
      </c>
      <c r="J2133" s="293">
        <v>108.89115368040004</v>
      </c>
      <c r="K2133" s="283">
        <f t="shared" si="353"/>
        <v>108.89115368040004</v>
      </c>
      <c r="L2133" s="275">
        <f t="shared" ref="L2133:L2143" si="354">+J2133-K2133*$D$2</f>
        <v>108.89115368040004</v>
      </c>
      <c r="N2133" s="334">
        <v>104.70303238500003</v>
      </c>
      <c r="O2133" s="332">
        <f t="shared" si="352"/>
        <v>108.89115368040004</v>
      </c>
      <c r="P2133" s="360"/>
      <c r="Q2133" s="360"/>
    </row>
    <row r="2134" spans="2:18" ht="16.2" customHeight="1">
      <c r="B2134" s="303">
        <v>932025050</v>
      </c>
      <c r="C2134" s="307" t="s">
        <v>2782</v>
      </c>
      <c r="D2134" s="294" t="s">
        <v>161</v>
      </c>
      <c r="E2134" s="294" t="s">
        <v>15</v>
      </c>
      <c r="F2134" s="295">
        <v>1</v>
      </c>
      <c r="G2134" s="293" t="s">
        <v>175</v>
      </c>
      <c r="H2134" s="295">
        <v>300</v>
      </c>
      <c r="I2134" s="293">
        <f t="shared" si="349"/>
        <v>0.37519733333333333</v>
      </c>
      <c r="J2134" s="293">
        <v>112.5592</v>
      </c>
      <c r="K2134" s="283">
        <f t="shared" si="353"/>
        <v>112.5592</v>
      </c>
      <c r="L2134" s="275">
        <f t="shared" si="354"/>
        <v>112.5592</v>
      </c>
      <c r="N2134" s="334">
        <v>108.23</v>
      </c>
      <c r="O2134" s="332">
        <f t="shared" si="352"/>
        <v>112.5592</v>
      </c>
      <c r="P2134" s="360"/>
      <c r="Q2134" s="360"/>
    </row>
    <row r="2135" spans="2:18" ht="16.2" customHeight="1">
      <c r="B2135" s="303">
        <v>930035300</v>
      </c>
      <c r="C2135" s="307" t="s">
        <v>2783</v>
      </c>
      <c r="D2135" s="294" t="s">
        <v>161</v>
      </c>
      <c r="E2135" s="294" t="s">
        <v>15</v>
      </c>
      <c r="F2135" s="295">
        <v>1</v>
      </c>
      <c r="G2135" s="293" t="s">
        <v>175</v>
      </c>
      <c r="H2135" s="295">
        <v>300</v>
      </c>
      <c r="I2135" s="293">
        <f t="shared" si="349"/>
        <v>0.82202145425400008</v>
      </c>
      <c r="J2135" s="293">
        <v>246.60643627620001</v>
      </c>
      <c r="K2135" s="283">
        <f t="shared" si="353"/>
        <v>246.60643627620001</v>
      </c>
      <c r="L2135" s="275">
        <f t="shared" si="354"/>
        <v>246.60643627620001</v>
      </c>
      <c r="N2135" s="334">
        <v>237.1215733425</v>
      </c>
      <c r="O2135" s="332">
        <f t="shared" si="352"/>
        <v>246.60643627620001</v>
      </c>
      <c r="P2135" s="360"/>
      <c r="Q2135" s="360"/>
    </row>
    <row r="2136" spans="2:18" ht="16.2" customHeight="1">
      <c r="B2136" s="303">
        <v>930045300</v>
      </c>
      <c r="C2136" s="307" t="s">
        <v>2784</v>
      </c>
      <c r="D2136" s="294" t="s">
        <v>161</v>
      </c>
      <c r="E2136" s="294" t="s">
        <v>15</v>
      </c>
      <c r="F2136" s="295">
        <v>1</v>
      </c>
      <c r="G2136" s="293" t="s">
        <v>175</v>
      </c>
      <c r="H2136" s="295">
        <v>300</v>
      </c>
      <c r="I2136" s="293">
        <f t="shared" si="349"/>
        <v>0.96080429718000027</v>
      </c>
      <c r="J2136" s="293">
        <v>288.24128915400007</v>
      </c>
      <c r="K2136" s="283">
        <f t="shared" si="353"/>
        <v>288.24128915400007</v>
      </c>
      <c r="L2136" s="275">
        <f t="shared" si="354"/>
        <v>288.24128915400007</v>
      </c>
      <c r="N2136" s="334">
        <v>277.15508572500005</v>
      </c>
      <c r="O2136" s="332">
        <f t="shared" si="352"/>
        <v>288.24128915400007</v>
      </c>
      <c r="P2136" s="360"/>
      <c r="Q2136" s="360"/>
    </row>
    <row r="2137" spans="2:18" ht="16.2" customHeight="1">
      <c r="B2137" s="303">
        <v>930055300</v>
      </c>
      <c r="C2137" s="307" t="s">
        <v>2785</v>
      </c>
      <c r="D2137" s="294" t="s">
        <v>161</v>
      </c>
      <c r="E2137" s="294" t="s">
        <v>15</v>
      </c>
      <c r="F2137" s="295">
        <v>1</v>
      </c>
      <c r="G2137" s="293" t="s">
        <v>175</v>
      </c>
      <c r="H2137" s="295">
        <v>300</v>
      </c>
      <c r="I2137" s="293">
        <f t="shared" si="349"/>
        <v>1.217018776428</v>
      </c>
      <c r="J2137" s="293">
        <v>365.10563292840004</v>
      </c>
      <c r="K2137" s="283">
        <f t="shared" si="353"/>
        <v>365.10563292840004</v>
      </c>
      <c r="L2137" s="275">
        <f t="shared" si="354"/>
        <v>365.10563292840004</v>
      </c>
      <c r="N2137" s="334">
        <v>351.06310858500001</v>
      </c>
      <c r="O2137" s="332">
        <f t="shared" si="352"/>
        <v>365.10563292840004</v>
      </c>
      <c r="P2137" s="360"/>
      <c r="Q2137" s="360"/>
    </row>
    <row r="2138" spans="2:18" ht="16.2" customHeight="1">
      <c r="B2138" s="303">
        <v>131005300</v>
      </c>
      <c r="C2138" s="307" t="s">
        <v>2786</v>
      </c>
      <c r="D2138" s="294" t="s">
        <v>161</v>
      </c>
      <c r="E2138" s="294" t="s">
        <v>15</v>
      </c>
      <c r="F2138" s="295">
        <v>1</v>
      </c>
      <c r="G2138" s="293" t="s">
        <v>175</v>
      </c>
      <c r="H2138" s="295">
        <v>300</v>
      </c>
      <c r="I2138" s="293">
        <f t="shared" si="349"/>
        <v>0.57648257830800009</v>
      </c>
      <c r="J2138" s="293">
        <v>172.94477349240003</v>
      </c>
      <c r="K2138" s="283">
        <f t="shared" si="353"/>
        <v>172.94477349240003</v>
      </c>
      <c r="L2138" s="275">
        <f t="shared" si="354"/>
        <v>172.94477349240003</v>
      </c>
      <c r="N2138" s="334">
        <v>166.29305143500002</v>
      </c>
      <c r="O2138" s="332">
        <f t="shared" si="352"/>
        <v>172.94477349240003</v>
      </c>
      <c r="P2138" s="360"/>
      <c r="Q2138" s="360"/>
    </row>
    <row r="2139" spans="2:18" ht="16.2" customHeight="1">
      <c r="B2139" s="303">
        <v>131015300</v>
      </c>
      <c r="C2139" s="307" t="s">
        <v>2787</v>
      </c>
      <c r="D2139" s="294" t="s">
        <v>161</v>
      </c>
      <c r="E2139" s="294" t="s">
        <v>15</v>
      </c>
      <c r="F2139" s="295">
        <v>1</v>
      </c>
      <c r="G2139" s="293" t="s">
        <v>175</v>
      </c>
      <c r="H2139" s="295">
        <v>300</v>
      </c>
      <c r="I2139" s="293">
        <f t="shared" si="349"/>
        <v>0.78999464434800004</v>
      </c>
      <c r="J2139" s="293">
        <v>236.99839330440003</v>
      </c>
      <c r="K2139" s="283">
        <f t="shared" si="353"/>
        <v>236.99839330440003</v>
      </c>
      <c r="L2139" s="275">
        <f t="shared" si="354"/>
        <v>236.99839330440003</v>
      </c>
      <c r="N2139" s="334">
        <v>227.88307048500002</v>
      </c>
      <c r="O2139" s="332">
        <f t="shared" si="352"/>
        <v>236.99839330440003</v>
      </c>
      <c r="P2139" s="360"/>
      <c r="Q2139" s="360"/>
    </row>
    <row r="2140" spans="2:18" ht="16.2" customHeight="1">
      <c r="B2140" s="303">
        <v>131025300</v>
      </c>
      <c r="C2140" s="307" t="s">
        <v>2788</v>
      </c>
      <c r="D2140" s="294" t="s">
        <v>161</v>
      </c>
      <c r="E2140" s="294" t="s">
        <v>15</v>
      </c>
      <c r="F2140" s="295">
        <v>1</v>
      </c>
      <c r="G2140" s="293" t="s">
        <v>175</v>
      </c>
      <c r="H2140" s="295">
        <v>300</v>
      </c>
      <c r="I2140" s="293">
        <f t="shared" si="349"/>
        <v>0.57648257830800009</v>
      </c>
      <c r="J2140" s="293">
        <v>172.94477349240003</v>
      </c>
      <c r="K2140" s="283">
        <f t="shared" si="353"/>
        <v>172.94477349240003</v>
      </c>
      <c r="L2140" s="275">
        <f t="shared" si="354"/>
        <v>172.94477349240003</v>
      </c>
      <c r="N2140" s="334">
        <v>166.29305143500002</v>
      </c>
      <c r="O2140" s="332">
        <f t="shared" si="352"/>
        <v>172.94477349240003</v>
      </c>
      <c r="P2140" s="360"/>
      <c r="Q2140" s="360"/>
    </row>
    <row r="2141" spans="2:18" ht="16.2" customHeight="1">
      <c r="B2141" s="289" t="s">
        <v>307</v>
      </c>
      <c r="C2141" s="307" t="s">
        <v>2789</v>
      </c>
      <c r="D2141" s="294" t="s">
        <v>242</v>
      </c>
      <c r="E2141" s="294" t="s">
        <v>242</v>
      </c>
      <c r="F2141" s="295">
        <v>1</v>
      </c>
      <c r="G2141" s="293" t="s">
        <v>174</v>
      </c>
      <c r="H2141" s="295">
        <v>1</v>
      </c>
      <c r="I2141" s="293">
        <f t="shared" si="349"/>
        <v>306.67520000000002</v>
      </c>
      <c r="J2141" s="293">
        <v>306.67520000000002</v>
      </c>
      <c r="K2141" s="283">
        <f t="shared" si="353"/>
        <v>306.67520000000002</v>
      </c>
      <c r="L2141" s="275">
        <f t="shared" si="354"/>
        <v>306.67520000000002</v>
      </c>
      <c r="N2141" s="334">
        <v>294.88</v>
      </c>
      <c r="O2141" s="332">
        <f t="shared" si="352"/>
        <v>306.67520000000002</v>
      </c>
      <c r="P2141" s="360"/>
      <c r="Q2141" s="360"/>
    </row>
    <row r="2142" spans="2:18" ht="16.2" customHeight="1">
      <c r="B2142" s="289" t="s">
        <v>308</v>
      </c>
      <c r="C2142" s="307" t="s">
        <v>2790</v>
      </c>
      <c r="D2142" s="294" t="s">
        <v>242</v>
      </c>
      <c r="E2142" s="294" t="s">
        <v>242</v>
      </c>
      <c r="F2142" s="295">
        <v>1</v>
      </c>
      <c r="G2142" s="293" t="s">
        <v>288</v>
      </c>
      <c r="H2142" s="295">
        <v>1</v>
      </c>
      <c r="I2142" s="293">
        <f t="shared" si="349"/>
        <v>306.67520000000002</v>
      </c>
      <c r="J2142" s="293">
        <v>306.67520000000002</v>
      </c>
      <c r="K2142" s="283">
        <f t="shared" si="353"/>
        <v>306.67520000000002</v>
      </c>
      <c r="L2142" s="275">
        <f t="shared" si="354"/>
        <v>306.67520000000002</v>
      </c>
      <c r="N2142" s="334">
        <v>294.88</v>
      </c>
      <c r="O2142" s="332">
        <f t="shared" si="352"/>
        <v>306.67520000000002</v>
      </c>
      <c r="P2142" s="360"/>
      <c r="Q2142" s="360"/>
    </row>
    <row r="2143" spans="2:18" ht="16.2" customHeight="1">
      <c r="B2143" s="289">
        <v>131045050</v>
      </c>
      <c r="C2143" s="307" t="s">
        <v>2766</v>
      </c>
      <c r="D2143" s="294" t="s">
        <v>161</v>
      </c>
      <c r="E2143" s="294" t="s">
        <v>242</v>
      </c>
      <c r="F2143" s="295">
        <v>1</v>
      </c>
      <c r="G2143" s="293" t="s">
        <v>288</v>
      </c>
      <c r="H2143" s="295">
        <v>1</v>
      </c>
      <c r="I2143" s="293">
        <f t="shared" si="349"/>
        <v>140.29600000000002</v>
      </c>
      <c r="J2143" s="293">
        <v>140.29600000000002</v>
      </c>
      <c r="K2143" s="283">
        <f t="shared" si="353"/>
        <v>140.29600000000002</v>
      </c>
      <c r="L2143" s="275">
        <f t="shared" si="354"/>
        <v>140.29600000000002</v>
      </c>
      <c r="N2143" s="334">
        <v>134.9</v>
      </c>
      <c r="O2143" s="332">
        <f t="shared" si="352"/>
        <v>140.29600000000002</v>
      </c>
      <c r="P2143" s="360"/>
      <c r="Q2143" s="360"/>
    </row>
    <row r="2144" spans="2:18" s="8" customFormat="1" ht="16.2" customHeight="1">
      <c r="B2144" s="289" t="s">
        <v>3117</v>
      </c>
      <c r="C2144" s="307" t="s">
        <v>3118</v>
      </c>
      <c r="D2144" s="294" t="s">
        <v>161</v>
      </c>
      <c r="E2144" s="294" t="s">
        <v>4</v>
      </c>
      <c r="F2144" s="295">
        <v>24</v>
      </c>
      <c r="G2144" s="293" t="s">
        <v>288</v>
      </c>
      <c r="H2144" s="295">
        <v>24</v>
      </c>
      <c r="I2144" s="293">
        <f t="shared" si="349"/>
        <v>5.1849501706484649</v>
      </c>
      <c r="J2144" s="293">
        <v>124.43880409556316</v>
      </c>
      <c r="K2144" s="283">
        <f>I2144</f>
        <v>5.1849501706484649</v>
      </c>
      <c r="L2144" s="275">
        <f>+I2144-K2144*$D$2</f>
        <v>5.1849501706484649</v>
      </c>
      <c r="N2144" s="334"/>
      <c r="O2144" s="332">
        <v>119.65269624573379</v>
      </c>
      <c r="P2144" s="360"/>
      <c r="Q2144" s="360"/>
      <c r="R2144" s="359"/>
    </row>
    <row r="2145" spans="2:20" s="8" customFormat="1" ht="16.2" customHeight="1">
      <c r="B2145" s="289" t="s">
        <v>3119</v>
      </c>
      <c r="C2145" s="307" t="s">
        <v>3120</v>
      </c>
      <c r="D2145" s="294" t="s">
        <v>161</v>
      </c>
      <c r="E2145" s="294" t="s">
        <v>5</v>
      </c>
      <c r="F2145" s="295">
        <v>24</v>
      </c>
      <c r="G2145" s="293" t="s">
        <v>288</v>
      </c>
      <c r="H2145" s="295">
        <v>24</v>
      </c>
      <c r="I2145" s="293">
        <f t="shared" si="349"/>
        <v>5.1849501706484649</v>
      </c>
      <c r="J2145" s="293">
        <v>124.43880409556316</v>
      </c>
      <c r="K2145" s="283">
        <f t="shared" ref="K2145:K2149" si="355">I2145</f>
        <v>5.1849501706484649</v>
      </c>
      <c r="L2145" s="275">
        <f t="shared" ref="L2145:L2149" si="356">+I2145-K2145*$D$2</f>
        <v>5.1849501706484649</v>
      </c>
      <c r="N2145" s="334"/>
      <c r="O2145" s="332">
        <v>119.65269624573379</v>
      </c>
      <c r="P2145" s="360"/>
      <c r="Q2145" s="360"/>
      <c r="R2145" s="359"/>
    </row>
    <row r="2146" spans="2:20" s="8" customFormat="1" ht="16.2" customHeight="1">
      <c r="B2146" s="289" t="s">
        <v>3121</v>
      </c>
      <c r="C2146" s="307" t="s">
        <v>3122</v>
      </c>
      <c r="D2146" s="294" t="s">
        <v>161</v>
      </c>
      <c r="E2146" s="294" t="s">
        <v>3123</v>
      </c>
      <c r="F2146" s="295">
        <v>24</v>
      </c>
      <c r="G2146" s="293" t="s">
        <v>288</v>
      </c>
      <c r="H2146" s="295">
        <v>24</v>
      </c>
      <c r="I2146" s="293">
        <f t="shared" si="349"/>
        <v>5.1849501706484649</v>
      </c>
      <c r="J2146" s="293">
        <v>124.43880409556316</v>
      </c>
      <c r="K2146" s="283">
        <f t="shared" si="355"/>
        <v>5.1849501706484649</v>
      </c>
      <c r="L2146" s="275">
        <f t="shared" si="356"/>
        <v>5.1849501706484649</v>
      </c>
      <c r="N2146" s="334"/>
      <c r="O2146" s="332">
        <v>119.65269624573379</v>
      </c>
      <c r="P2146" s="360"/>
      <c r="Q2146" s="360"/>
      <c r="R2146" s="359"/>
    </row>
    <row r="2147" spans="2:20" s="8" customFormat="1" ht="16.2" customHeight="1">
      <c r="B2147" s="289" t="s">
        <v>3124</v>
      </c>
      <c r="C2147" s="307" t="s">
        <v>3125</v>
      </c>
      <c r="D2147" s="294" t="s">
        <v>161</v>
      </c>
      <c r="E2147" s="294" t="s">
        <v>3123</v>
      </c>
      <c r="F2147" s="295">
        <v>24</v>
      </c>
      <c r="G2147" s="293" t="s">
        <v>288</v>
      </c>
      <c r="H2147" s="295">
        <v>24</v>
      </c>
      <c r="I2147" s="293">
        <f t="shared" si="349"/>
        <v>6.2296000000000005</v>
      </c>
      <c r="J2147" s="293">
        <v>149.5104</v>
      </c>
      <c r="K2147" s="283">
        <f t="shared" si="355"/>
        <v>6.2296000000000005</v>
      </c>
      <c r="L2147" s="275">
        <f t="shared" si="356"/>
        <v>6.2296000000000005</v>
      </c>
      <c r="N2147" s="334"/>
      <c r="O2147" s="332">
        <v>119.65269624573379</v>
      </c>
      <c r="P2147" s="360"/>
      <c r="Q2147" s="360"/>
      <c r="R2147" s="359"/>
    </row>
    <row r="2148" spans="2:20" s="8" customFormat="1" ht="16.2" customHeight="1">
      <c r="B2148" s="289" t="s">
        <v>3126</v>
      </c>
      <c r="C2148" s="307" t="s">
        <v>3127</v>
      </c>
      <c r="D2148" s="294" t="s">
        <v>161</v>
      </c>
      <c r="E2148" s="294"/>
      <c r="F2148" s="295">
        <v>12</v>
      </c>
      <c r="G2148" s="293" t="s">
        <v>288</v>
      </c>
      <c r="H2148" s="295">
        <v>12</v>
      </c>
      <c r="I2148" s="293">
        <f t="shared" si="349"/>
        <v>8.16</v>
      </c>
      <c r="J2148" s="293">
        <v>97.92</v>
      </c>
      <c r="K2148" s="283">
        <f t="shared" si="355"/>
        <v>8.16</v>
      </c>
      <c r="L2148" s="275">
        <f t="shared" si="356"/>
        <v>8.16</v>
      </c>
      <c r="N2148" s="334"/>
      <c r="O2148" s="332">
        <v>94.194675767918085</v>
      </c>
      <c r="P2148" s="360"/>
      <c r="Q2148" s="360"/>
    </row>
    <row r="2149" spans="2:20" s="8" customFormat="1" ht="16.2" customHeight="1">
      <c r="B2149" s="289" t="s">
        <v>3128</v>
      </c>
      <c r="C2149" s="307" t="s">
        <v>3129</v>
      </c>
      <c r="D2149" s="294" t="s">
        <v>161</v>
      </c>
      <c r="E2149" s="294"/>
      <c r="F2149" s="295">
        <v>50</v>
      </c>
      <c r="G2149" s="293" t="s">
        <v>288</v>
      </c>
      <c r="H2149" s="295">
        <v>50</v>
      </c>
      <c r="I2149" s="293">
        <f t="shared" si="349"/>
        <v>9.2899999999999991</v>
      </c>
      <c r="J2149" s="293">
        <v>464.49999999999994</v>
      </c>
      <c r="K2149" s="283">
        <f t="shared" si="355"/>
        <v>9.2899999999999991</v>
      </c>
      <c r="L2149" s="275">
        <f t="shared" si="356"/>
        <v>9.2899999999999991</v>
      </c>
      <c r="N2149" s="334"/>
      <c r="O2149" s="332">
        <v>446.25000000000006</v>
      </c>
      <c r="P2149" s="360"/>
      <c r="Q2149" s="360"/>
    </row>
    <row r="2150" spans="2:20" ht="16.2" customHeight="1">
      <c r="B2150" s="295">
        <v>913490000</v>
      </c>
      <c r="C2150" s="313" t="s">
        <v>2791</v>
      </c>
      <c r="D2150" s="294" t="s">
        <v>92</v>
      </c>
      <c r="E2150" s="294" t="s">
        <v>242</v>
      </c>
      <c r="F2150" s="295">
        <v>1</v>
      </c>
      <c r="G2150" s="296" t="s">
        <v>7</v>
      </c>
      <c r="H2150" s="293">
        <v>5.8</v>
      </c>
      <c r="I2150" s="293">
        <f t="shared" ref="I2150:I2208" si="357">J2150/H2150</f>
        <v>2.3298104977056004</v>
      </c>
      <c r="J2150" s="293">
        <v>13.512900886692481</v>
      </c>
      <c r="K2150" s="275">
        <f t="shared" si="353"/>
        <v>13.512900886692481</v>
      </c>
      <c r="L2150" s="275">
        <f t="shared" ref="L2150:L2151" si="358">+J2152-K2152*$B$2</f>
        <v>27.491071539094644</v>
      </c>
      <c r="N2150" s="334">
        <v>12.993173929512</v>
      </c>
      <c r="O2150" s="332">
        <f t="shared" si="352"/>
        <v>13.512900886692481</v>
      </c>
      <c r="P2150" s="360"/>
      <c r="Q2150" s="360"/>
    </row>
    <row r="2151" spans="2:20" ht="16.2" customHeight="1">
      <c r="B2151" s="289">
        <v>913495000</v>
      </c>
      <c r="C2151" s="313" t="s">
        <v>2791</v>
      </c>
      <c r="D2151" s="294" t="s">
        <v>5</v>
      </c>
      <c r="E2151" s="294" t="s">
        <v>242</v>
      </c>
      <c r="F2151" s="295">
        <v>1</v>
      </c>
      <c r="G2151" s="293" t="s">
        <v>7</v>
      </c>
      <c r="H2151" s="293">
        <v>5.8</v>
      </c>
      <c r="I2151" s="293">
        <f t="shared" si="357"/>
        <v>2.7724971456</v>
      </c>
      <c r="J2151" s="293">
        <v>16.080483444479999</v>
      </c>
      <c r="K2151" s="275">
        <f t="shared" si="353"/>
        <v>16.080483444479999</v>
      </c>
      <c r="L2151" s="275">
        <f t="shared" si="358"/>
        <v>28.154893695473252</v>
      </c>
      <c r="N2151" s="334">
        <v>15.462003311999998</v>
      </c>
      <c r="O2151" s="332">
        <f t="shared" si="352"/>
        <v>16.080483444479999</v>
      </c>
      <c r="P2151" s="360"/>
      <c r="Q2151" s="360"/>
    </row>
    <row r="2152" spans="2:20" ht="16.2" customHeight="1">
      <c r="B2152" s="289">
        <v>612161011</v>
      </c>
      <c r="C2152" s="307" t="s">
        <v>3098</v>
      </c>
      <c r="D2152" s="294" t="s">
        <v>4</v>
      </c>
      <c r="E2152" s="294" t="s">
        <v>3050</v>
      </c>
      <c r="F2152" s="295">
        <v>1</v>
      </c>
      <c r="G2152" s="293" t="s">
        <v>7</v>
      </c>
      <c r="H2152" s="293">
        <v>5.8</v>
      </c>
      <c r="I2152" s="293">
        <f t="shared" si="357"/>
        <v>4.7398399205335595</v>
      </c>
      <c r="J2152" s="293">
        <v>27.491071539094644</v>
      </c>
      <c r="K2152" s="275">
        <f t="shared" si="353"/>
        <v>27.491071539094644</v>
      </c>
      <c r="L2152" s="275">
        <f>+J2152-K2152*$B$2</f>
        <v>27.491071539094644</v>
      </c>
      <c r="N2152" s="334">
        <v>26.43372263374485</v>
      </c>
      <c r="O2152" s="332">
        <f t="shared" si="352"/>
        <v>27.491071539094644</v>
      </c>
      <c r="P2152" s="360"/>
      <c r="Q2152" s="360"/>
    </row>
    <row r="2153" spans="2:20" ht="16.2" customHeight="1">
      <c r="B2153" s="289">
        <v>612161091</v>
      </c>
      <c r="C2153" s="307" t="s">
        <v>3098</v>
      </c>
      <c r="D2153" s="294" t="s">
        <v>81</v>
      </c>
      <c r="E2153" s="294" t="s">
        <v>3064</v>
      </c>
      <c r="F2153" s="295">
        <v>1</v>
      </c>
      <c r="G2153" s="293" t="s">
        <v>7</v>
      </c>
      <c r="H2153" s="293">
        <v>5.8</v>
      </c>
      <c r="I2153" s="293">
        <f t="shared" si="357"/>
        <v>4.8542920164609056</v>
      </c>
      <c r="J2153" s="293">
        <v>28.154893695473252</v>
      </c>
      <c r="K2153" s="275">
        <f t="shared" si="353"/>
        <v>28.154893695473252</v>
      </c>
      <c r="L2153" s="275">
        <f t="shared" ref="L2153:L2204" si="359">+J2153-K2153*$B$2</f>
        <v>28.154893695473252</v>
      </c>
      <c r="N2153" s="334">
        <v>27.072013168724279</v>
      </c>
      <c r="O2153" s="332">
        <f t="shared" si="352"/>
        <v>28.154893695473252</v>
      </c>
      <c r="P2153" s="360"/>
      <c r="Q2153" s="360"/>
    </row>
    <row r="2154" spans="2:20" ht="16.2" customHeight="1">
      <c r="B2154" s="289">
        <v>612161101</v>
      </c>
      <c r="C2154" s="307" t="s">
        <v>3098</v>
      </c>
      <c r="D2154" s="294" t="s">
        <v>81</v>
      </c>
      <c r="E2154" s="294" t="s">
        <v>3066</v>
      </c>
      <c r="F2154" s="295">
        <v>1</v>
      </c>
      <c r="G2154" s="293" t="s">
        <v>7</v>
      </c>
      <c r="H2154" s="293">
        <v>5.8</v>
      </c>
      <c r="I2154" s="293">
        <f t="shared" si="357"/>
        <v>4.7398399205335595</v>
      </c>
      <c r="J2154" s="293">
        <v>27.491071539094644</v>
      </c>
      <c r="K2154" s="275">
        <f t="shared" si="353"/>
        <v>27.491071539094644</v>
      </c>
      <c r="L2154" s="275">
        <f t="shared" si="359"/>
        <v>27.491071539094644</v>
      </c>
      <c r="N2154" s="334">
        <v>26.43372263374485</v>
      </c>
      <c r="O2154" s="332">
        <f t="shared" si="352"/>
        <v>27.491071539094644</v>
      </c>
      <c r="P2154" s="360"/>
      <c r="Q2154" s="360"/>
    </row>
    <row r="2155" spans="2:20" ht="16.2" customHeight="1">
      <c r="B2155" s="289">
        <v>612161141</v>
      </c>
      <c r="C2155" s="307" t="s">
        <v>3098</v>
      </c>
      <c r="D2155" s="294" t="s">
        <v>81</v>
      </c>
      <c r="E2155" s="294" t="s">
        <v>3074</v>
      </c>
      <c r="F2155" s="295">
        <v>1</v>
      </c>
      <c r="G2155" s="293" t="s">
        <v>7</v>
      </c>
      <c r="H2155" s="293">
        <v>5.8</v>
      </c>
      <c r="I2155" s="293">
        <f t="shared" si="357"/>
        <v>6.4130820627217258</v>
      </c>
      <c r="J2155" s="293">
        <v>37.195875963786008</v>
      </c>
      <c r="K2155" s="275">
        <f t="shared" si="353"/>
        <v>37.195875963786008</v>
      </c>
      <c r="L2155" s="275">
        <f t="shared" si="359"/>
        <v>37.195875963786008</v>
      </c>
      <c r="N2155" s="334">
        <v>35.765265349794241</v>
      </c>
      <c r="O2155" s="332">
        <f t="shared" si="352"/>
        <v>37.195875963786008</v>
      </c>
      <c r="P2155" s="360"/>
      <c r="Q2155" s="360"/>
    </row>
    <row r="2156" spans="2:20" ht="16.2" customHeight="1">
      <c r="B2156" s="289">
        <v>612161281</v>
      </c>
      <c r="C2156" s="307" t="s">
        <v>3098</v>
      </c>
      <c r="D2156" s="294" t="s">
        <v>81</v>
      </c>
      <c r="E2156" s="294" t="s">
        <v>3082</v>
      </c>
      <c r="F2156" s="295">
        <v>1</v>
      </c>
      <c r="G2156" s="293" t="s">
        <v>7</v>
      </c>
      <c r="H2156" s="293">
        <v>5.8</v>
      </c>
      <c r="I2156" s="293">
        <f t="shared" si="357"/>
        <v>6.3872003042429402</v>
      </c>
      <c r="J2156" s="293">
        <v>37.045761764609054</v>
      </c>
      <c r="K2156" s="275">
        <f t="shared" si="353"/>
        <v>37.045761764609054</v>
      </c>
      <c r="L2156" s="275">
        <f t="shared" si="359"/>
        <v>37.045761764609054</v>
      </c>
      <c r="N2156" s="334">
        <v>35.620924773662551</v>
      </c>
      <c r="O2156" s="332">
        <f t="shared" si="352"/>
        <v>37.045761764609054</v>
      </c>
      <c r="P2156" s="360"/>
      <c r="Q2156" s="360"/>
    </row>
    <row r="2157" spans="2:20" ht="16.2" customHeight="1">
      <c r="B2157" s="289">
        <v>612161071</v>
      </c>
      <c r="C2157" s="307" t="s">
        <v>3098</v>
      </c>
      <c r="D2157" s="294" t="s">
        <v>81</v>
      </c>
      <c r="E2157" s="294" t="s">
        <v>3068</v>
      </c>
      <c r="F2157" s="295">
        <v>1</v>
      </c>
      <c r="G2157" s="293" t="s">
        <v>7</v>
      </c>
      <c r="H2157" s="293">
        <v>5.8</v>
      </c>
      <c r="I2157" s="293">
        <f t="shared" si="357"/>
        <v>5.2674837403362371</v>
      </c>
      <c r="J2157" s="293">
        <v>30.551405693950173</v>
      </c>
      <c r="K2157" s="275">
        <f t="shared" si="353"/>
        <v>30.551405693950173</v>
      </c>
      <c r="L2157" s="275">
        <f t="shared" si="359"/>
        <v>30.551405693950173</v>
      </c>
      <c r="N2157" s="334">
        <v>35.574162636304322</v>
      </c>
      <c r="O2157" s="332">
        <f t="shared" si="352"/>
        <v>36.997129141756496</v>
      </c>
      <c r="P2157" s="360"/>
      <c r="Q2157" s="360"/>
      <c r="S2157" s="357"/>
      <c r="T2157" s="357"/>
    </row>
    <row r="2158" spans="2:20" ht="16.2" customHeight="1">
      <c r="B2158" s="289">
        <v>612161411</v>
      </c>
      <c r="C2158" s="307" t="s">
        <v>3098</v>
      </c>
      <c r="D2158" s="294" t="s">
        <v>81</v>
      </c>
      <c r="E2158" s="294" t="s">
        <v>3090</v>
      </c>
      <c r="F2158" s="295">
        <v>1</v>
      </c>
      <c r="G2158" s="293" t="s">
        <v>7</v>
      </c>
      <c r="H2158" s="293">
        <v>5.8</v>
      </c>
      <c r="I2158" s="293">
        <f t="shared" si="357"/>
        <v>5.8088677767819235</v>
      </c>
      <c r="J2158" s="293">
        <v>33.691433105335157</v>
      </c>
      <c r="K2158" s="275">
        <f t="shared" si="353"/>
        <v>33.691433105335157</v>
      </c>
      <c r="L2158" s="275">
        <f t="shared" si="359"/>
        <v>33.691433105335157</v>
      </c>
      <c r="N2158" s="334">
        <v>32.395608755129956</v>
      </c>
      <c r="O2158" s="332">
        <f t="shared" si="352"/>
        <v>33.691433105335157</v>
      </c>
      <c r="P2158" s="360"/>
      <c r="Q2158" s="360"/>
    </row>
    <row r="2159" spans="2:20" ht="16.2" customHeight="1">
      <c r="B2159" s="289">
        <v>612161241</v>
      </c>
      <c r="C2159" s="307" t="s">
        <v>3098</v>
      </c>
      <c r="D2159" s="294" t="s">
        <v>81</v>
      </c>
      <c r="E2159" s="294" t="s">
        <v>3078</v>
      </c>
      <c r="F2159" s="295">
        <v>1</v>
      </c>
      <c r="G2159" s="293" t="s">
        <v>7</v>
      </c>
      <c r="H2159" s="293">
        <v>5.8</v>
      </c>
      <c r="I2159" s="293">
        <f t="shared" si="357"/>
        <v>4.5186221359443737</v>
      </c>
      <c r="J2159" s="293">
        <v>26.208008388477367</v>
      </c>
      <c r="K2159" s="275">
        <f t="shared" si="353"/>
        <v>26.208008388477367</v>
      </c>
      <c r="L2159" s="275">
        <f t="shared" si="359"/>
        <v>26.208008388477367</v>
      </c>
      <c r="N2159" s="334">
        <v>25.200008065843623</v>
      </c>
      <c r="O2159" s="332">
        <f t="shared" si="352"/>
        <v>26.208008388477367</v>
      </c>
      <c r="P2159" s="360"/>
      <c r="Q2159" s="360"/>
    </row>
    <row r="2160" spans="2:20" ht="16.2" customHeight="1">
      <c r="B2160" s="295">
        <v>612161181</v>
      </c>
      <c r="C2160" s="307" t="s">
        <v>3098</v>
      </c>
      <c r="D2160" s="294" t="s">
        <v>81</v>
      </c>
      <c r="E2160" s="294" t="s">
        <v>3076</v>
      </c>
      <c r="F2160" s="295">
        <v>1</v>
      </c>
      <c r="G2160" s="296" t="s">
        <v>7</v>
      </c>
      <c r="H2160" s="293">
        <v>5.8</v>
      </c>
      <c r="I2160" s="293">
        <f t="shared" si="357"/>
        <v>6.4130820627217258</v>
      </c>
      <c r="J2160" s="293">
        <v>37.195875963786008</v>
      </c>
      <c r="K2160" s="275">
        <f t="shared" si="353"/>
        <v>37.195875963786008</v>
      </c>
      <c r="L2160" s="275">
        <f t="shared" si="359"/>
        <v>37.195875963786008</v>
      </c>
      <c r="N2160" s="334">
        <v>35.765265349794241</v>
      </c>
      <c r="O2160" s="332">
        <f t="shared" si="352"/>
        <v>37.195875963786008</v>
      </c>
      <c r="P2160" s="360"/>
      <c r="Q2160" s="360"/>
    </row>
    <row r="2161" spans="2:20" ht="16.2" customHeight="1">
      <c r="B2161" s="295">
        <v>612161111</v>
      </c>
      <c r="C2161" s="307" t="s">
        <v>3098</v>
      </c>
      <c r="D2161" s="294" t="s">
        <v>81</v>
      </c>
      <c r="E2161" s="294" t="s">
        <v>3070</v>
      </c>
      <c r="F2161" s="295">
        <v>1</v>
      </c>
      <c r="G2161" s="296" t="s">
        <v>7</v>
      </c>
      <c r="H2161" s="293">
        <v>5.8</v>
      </c>
      <c r="I2161" s="293">
        <f t="shared" si="357"/>
        <v>5.9997276503476655</v>
      </c>
      <c r="J2161" s="293">
        <v>34.798420372016459</v>
      </c>
      <c r="K2161" s="275">
        <f t="shared" si="353"/>
        <v>34.798420372016459</v>
      </c>
      <c r="L2161" s="275">
        <f t="shared" si="359"/>
        <v>34.798420372016459</v>
      </c>
      <c r="N2161" s="334">
        <v>33.460019588477365</v>
      </c>
      <c r="O2161" s="332">
        <f t="shared" si="352"/>
        <v>34.798420372016459</v>
      </c>
      <c r="P2161" s="360"/>
      <c r="Q2161" s="360"/>
    </row>
    <row r="2162" spans="2:20" ht="16.2" customHeight="1">
      <c r="B2162" s="289">
        <v>612161371</v>
      </c>
      <c r="C2162" s="307" t="s">
        <v>3098</v>
      </c>
      <c r="D2162" s="294" t="s">
        <v>81</v>
      </c>
      <c r="E2162" s="294" t="s">
        <v>3086</v>
      </c>
      <c r="F2162" s="295">
        <v>1</v>
      </c>
      <c r="G2162" s="296" t="s">
        <v>7</v>
      </c>
      <c r="H2162" s="293">
        <v>5.8</v>
      </c>
      <c r="I2162" s="293">
        <f t="shared" si="357"/>
        <v>5.3471813026652208</v>
      </c>
      <c r="J2162" s="293">
        <v>31.013651555458278</v>
      </c>
      <c r="K2162" s="275">
        <f t="shared" si="353"/>
        <v>31.013651555458278</v>
      </c>
      <c r="L2162" s="275">
        <f t="shared" si="359"/>
        <v>31.013651555458278</v>
      </c>
      <c r="N2162" s="334">
        <v>29.820818803325267</v>
      </c>
      <c r="O2162" s="332">
        <f t="shared" si="352"/>
        <v>31.013651555458278</v>
      </c>
      <c r="P2162" s="360"/>
      <c r="Q2162" s="360"/>
    </row>
    <row r="2163" spans="2:20" ht="16.2" customHeight="1">
      <c r="B2163" s="289">
        <v>612161361</v>
      </c>
      <c r="C2163" s="307" t="s">
        <v>3098</v>
      </c>
      <c r="D2163" s="294" t="s">
        <v>81</v>
      </c>
      <c r="E2163" s="294" t="s">
        <v>3084</v>
      </c>
      <c r="F2163" s="295">
        <v>1</v>
      </c>
      <c r="G2163" s="296" t="s">
        <v>7</v>
      </c>
      <c r="H2163" s="293">
        <v>5.8</v>
      </c>
      <c r="I2163" s="293">
        <f t="shared" si="357"/>
        <v>5.3471813026652208</v>
      </c>
      <c r="J2163" s="293">
        <v>31.013651555458278</v>
      </c>
      <c r="K2163" s="275">
        <f t="shared" si="353"/>
        <v>31.013651555458278</v>
      </c>
      <c r="L2163" s="275">
        <f t="shared" si="359"/>
        <v>31.013651555458278</v>
      </c>
      <c r="N2163" s="334">
        <v>29.820818803325267</v>
      </c>
      <c r="O2163" s="332">
        <f t="shared" si="352"/>
        <v>31.013651555458278</v>
      </c>
      <c r="P2163" s="360"/>
      <c r="Q2163" s="360"/>
    </row>
    <row r="2164" spans="2:20" ht="16.2" customHeight="1">
      <c r="B2164" s="289">
        <v>612161391</v>
      </c>
      <c r="C2164" s="307" t="s">
        <v>3098</v>
      </c>
      <c r="D2164" s="294" t="s">
        <v>81</v>
      </c>
      <c r="E2164" s="294" t="s">
        <v>3088</v>
      </c>
      <c r="F2164" s="295">
        <v>1</v>
      </c>
      <c r="G2164" s="296" t="s">
        <v>7</v>
      </c>
      <c r="H2164" s="293">
        <v>5.8</v>
      </c>
      <c r="I2164" s="293">
        <f t="shared" si="357"/>
        <v>5.0648018801792531</v>
      </c>
      <c r="J2164" s="293">
        <v>29.37585090503967</v>
      </c>
      <c r="K2164" s="275">
        <f t="shared" si="353"/>
        <v>29.37585090503967</v>
      </c>
      <c r="L2164" s="275">
        <f t="shared" si="359"/>
        <v>29.37585090503967</v>
      </c>
      <c r="N2164" s="334">
        <v>28.246010485615066</v>
      </c>
      <c r="O2164" s="332">
        <f t="shared" si="352"/>
        <v>29.37585090503967</v>
      </c>
      <c r="P2164" s="360"/>
      <c r="Q2164" s="360"/>
    </row>
    <row r="2165" spans="2:20" ht="16.2" customHeight="1">
      <c r="B2165" s="297">
        <v>612161051</v>
      </c>
      <c r="C2165" s="307" t="s">
        <v>3098</v>
      </c>
      <c r="D2165" s="294" t="s">
        <v>4</v>
      </c>
      <c r="E2165" s="294" t="s">
        <v>3062</v>
      </c>
      <c r="F2165" s="295">
        <v>1</v>
      </c>
      <c r="G2165" s="296" t="s">
        <v>7</v>
      </c>
      <c r="H2165" s="293">
        <v>5.8</v>
      </c>
      <c r="I2165" s="293">
        <f t="shared" si="357"/>
        <v>5.7814879563894523</v>
      </c>
      <c r="J2165" s="293">
        <v>33.532630147058825</v>
      </c>
      <c r="K2165" s="275">
        <f t="shared" ref="K2165:K2166" si="360">J2165</f>
        <v>33.532630147058825</v>
      </c>
      <c r="L2165" s="275">
        <f t="shared" ref="L2165:L2166" si="361">+J2165-K2165*$B$2</f>
        <v>33.532630147058825</v>
      </c>
      <c r="N2165" s="334">
        <v>32.242913602941179</v>
      </c>
      <c r="O2165" s="332">
        <f t="shared" si="352"/>
        <v>33.532630147058825</v>
      </c>
      <c r="P2165" s="360"/>
      <c r="Q2165" s="360"/>
    </row>
    <row r="2166" spans="2:20" ht="16.2" customHeight="1">
      <c r="B2166" s="297">
        <v>612161052</v>
      </c>
      <c r="C2166" s="307" t="s">
        <v>3098</v>
      </c>
      <c r="D2166" s="294" t="s">
        <v>81</v>
      </c>
      <c r="E2166" s="294" t="s">
        <v>3063</v>
      </c>
      <c r="F2166" s="295">
        <v>1</v>
      </c>
      <c r="G2166" s="296" t="s">
        <v>7</v>
      </c>
      <c r="H2166" s="293">
        <v>5.8</v>
      </c>
      <c r="I2166" s="293">
        <f t="shared" si="357"/>
        <v>6.276816138438134</v>
      </c>
      <c r="J2166" s="293">
        <v>36.405533602941176</v>
      </c>
      <c r="K2166" s="275">
        <f t="shared" si="360"/>
        <v>36.405533602941176</v>
      </c>
      <c r="L2166" s="275">
        <f t="shared" si="361"/>
        <v>36.405533602941176</v>
      </c>
      <c r="N2166" s="334">
        <v>35.005320772058823</v>
      </c>
      <c r="O2166" s="332">
        <f t="shared" si="352"/>
        <v>36.405533602941176</v>
      </c>
      <c r="P2166" s="360"/>
      <c r="Q2166" s="360"/>
    </row>
    <row r="2167" spans="2:20" ht="16.2" customHeight="1">
      <c r="B2167" s="289">
        <v>610151831</v>
      </c>
      <c r="C2167" s="313" t="s">
        <v>3060</v>
      </c>
      <c r="D2167" s="294"/>
      <c r="E2167" s="294"/>
      <c r="F2167" s="295">
        <v>1</v>
      </c>
      <c r="G2167" s="296" t="s">
        <v>7</v>
      </c>
      <c r="H2167" s="293">
        <v>5.8</v>
      </c>
      <c r="I2167" s="293" t="e">
        <f t="shared" si="357"/>
        <v>#N/A</v>
      </c>
      <c r="J2167" s="293" t="e">
        <v>#N/A</v>
      </c>
      <c r="K2167" s="275" t="e">
        <f t="shared" si="353"/>
        <v>#N/A</v>
      </c>
      <c r="L2167" s="275" t="e">
        <f t="shared" si="359"/>
        <v>#N/A</v>
      </c>
      <c r="N2167" s="334" t="e">
        <v>#N/A</v>
      </c>
      <c r="O2167" s="332" t="e">
        <f t="shared" si="352"/>
        <v>#N/A</v>
      </c>
      <c r="P2167" s="360"/>
      <c r="Q2167" s="360"/>
    </row>
    <row r="2168" spans="2:20" ht="16.2" customHeight="1">
      <c r="B2168" s="289">
        <v>610151011</v>
      </c>
      <c r="C2168" s="313" t="s">
        <v>3060</v>
      </c>
      <c r="D2168" s="294" t="s">
        <v>4</v>
      </c>
      <c r="E2168" s="294" t="s">
        <v>3050</v>
      </c>
      <c r="F2168" s="295">
        <v>1</v>
      </c>
      <c r="G2168" s="296" t="s">
        <v>7</v>
      </c>
      <c r="H2168" s="293">
        <v>5.8</v>
      </c>
      <c r="I2168" s="293">
        <f t="shared" si="357"/>
        <v>5.2565263464578527</v>
      </c>
      <c r="J2168" s="293">
        <v>30.487852809455546</v>
      </c>
      <c r="K2168" s="275">
        <f t="shared" si="353"/>
        <v>30.487852809455546</v>
      </c>
      <c r="L2168" s="275">
        <f t="shared" si="359"/>
        <v>30.487852809455546</v>
      </c>
      <c r="N2168" s="334">
        <v>29.315243086014949</v>
      </c>
      <c r="O2168" s="332">
        <f t="shared" si="352"/>
        <v>30.487852809455546</v>
      </c>
      <c r="P2168" s="360"/>
      <c r="Q2168" s="360"/>
    </row>
    <row r="2169" spans="2:20" ht="16.2" customHeight="1">
      <c r="B2169" s="289">
        <v>610151091</v>
      </c>
      <c r="C2169" s="313" t="s">
        <v>3060</v>
      </c>
      <c r="D2169" s="294" t="s">
        <v>81</v>
      </c>
      <c r="E2169" s="294" t="s">
        <v>3064</v>
      </c>
      <c r="F2169" s="295">
        <v>1</v>
      </c>
      <c r="G2169" s="296" t="s">
        <v>7</v>
      </c>
      <c r="H2169" s="293">
        <v>5.8</v>
      </c>
      <c r="I2169" s="293">
        <f t="shared" si="357"/>
        <v>5.4495251674286527</v>
      </c>
      <c r="J2169" s="293">
        <v>31.607245971086183</v>
      </c>
      <c r="K2169" s="275">
        <f t="shared" si="353"/>
        <v>31.607245971086183</v>
      </c>
      <c r="L2169" s="275">
        <f t="shared" si="359"/>
        <v>31.607245971086183</v>
      </c>
      <c r="N2169" s="334">
        <v>30.391582664505943</v>
      </c>
      <c r="O2169" s="332">
        <f t="shared" si="352"/>
        <v>31.607245971086183</v>
      </c>
      <c r="P2169" s="360"/>
      <c r="Q2169" s="360"/>
    </row>
    <row r="2170" spans="2:20" ht="16.2" customHeight="1">
      <c r="B2170" s="289">
        <v>610151101</v>
      </c>
      <c r="C2170" s="313" t="s">
        <v>3060</v>
      </c>
      <c r="D2170" s="294" t="s">
        <v>81</v>
      </c>
      <c r="E2170" s="294" t="s">
        <v>3066</v>
      </c>
      <c r="F2170" s="295">
        <v>1</v>
      </c>
      <c r="G2170" s="296" t="s">
        <v>7</v>
      </c>
      <c r="H2170" s="293">
        <v>5.8</v>
      </c>
      <c r="I2170" s="293">
        <f t="shared" si="357"/>
        <v>5.2565263464578527</v>
      </c>
      <c r="J2170" s="293">
        <v>30.487852809455546</v>
      </c>
      <c r="K2170" s="275">
        <f t="shared" si="353"/>
        <v>30.487852809455546</v>
      </c>
      <c r="L2170" s="275">
        <f t="shared" si="359"/>
        <v>30.487852809455546</v>
      </c>
      <c r="N2170" s="334">
        <v>29.315243086014949</v>
      </c>
      <c r="O2170" s="332">
        <f t="shared" si="352"/>
        <v>30.487852809455546</v>
      </c>
      <c r="P2170" s="360"/>
      <c r="Q2170" s="360"/>
    </row>
    <row r="2171" spans="2:20" ht="16.2" customHeight="1">
      <c r="B2171" s="289">
        <v>610151141</v>
      </c>
      <c r="C2171" s="313" t="s">
        <v>3060</v>
      </c>
      <c r="D2171" s="294" t="s">
        <v>81</v>
      </c>
      <c r="E2171" s="294" t="s">
        <v>3074</v>
      </c>
      <c r="F2171" s="295">
        <v>1</v>
      </c>
      <c r="G2171" s="296" t="s">
        <v>7</v>
      </c>
      <c r="H2171" s="293">
        <v>5.8</v>
      </c>
      <c r="I2171" s="293">
        <f t="shared" si="357"/>
        <v>5.4495251674286527</v>
      </c>
      <c r="J2171" s="293">
        <v>31.607245971086183</v>
      </c>
      <c r="K2171" s="275">
        <f t="shared" si="353"/>
        <v>31.607245971086183</v>
      </c>
      <c r="L2171" s="275">
        <f t="shared" si="359"/>
        <v>31.607245971086183</v>
      </c>
      <c r="N2171" s="334">
        <v>30.391582664505943</v>
      </c>
      <c r="O2171" s="332">
        <f t="shared" si="352"/>
        <v>31.607245971086183</v>
      </c>
      <c r="P2171" s="360"/>
      <c r="Q2171" s="360"/>
    </row>
    <row r="2172" spans="2:20" ht="16.2" customHeight="1">
      <c r="B2172" s="289">
        <v>610151281</v>
      </c>
      <c r="C2172" s="313" t="s">
        <v>3060</v>
      </c>
      <c r="D2172" s="294" t="s">
        <v>81</v>
      </c>
      <c r="E2172" s="294" t="s">
        <v>3082</v>
      </c>
      <c r="F2172" s="295">
        <v>1</v>
      </c>
      <c r="G2172" s="296" t="s">
        <v>7</v>
      </c>
      <c r="H2172" s="293">
        <v>5.8</v>
      </c>
      <c r="I2172" s="293">
        <f t="shared" si="357"/>
        <v>5.8055315308382465</v>
      </c>
      <c r="J2172" s="293">
        <v>33.672082878861829</v>
      </c>
      <c r="K2172" s="275">
        <f t="shared" si="353"/>
        <v>33.672082878861829</v>
      </c>
      <c r="L2172" s="275">
        <f t="shared" si="359"/>
        <v>33.672082878861829</v>
      </c>
      <c r="N2172" s="334">
        <v>32.377002768136371</v>
      </c>
      <c r="O2172" s="332">
        <f t="shared" si="352"/>
        <v>33.672082878861829</v>
      </c>
      <c r="P2172" s="360"/>
      <c r="Q2172" s="360"/>
    </row>
    <row r="2173" spans="2:20" ht="16.2" customHeight="1">
      <c r="B2173" s="295">
        <v>610151071</v>
      </c>
      <c r="C2173" s="313" t="s">
        <v>3060</v>
      </c>
      <c r="D2173" s="294" t="s">
        <v>81</v>
      </c>
      <c r="E2173" s="294" t="s">
        <v>3068</v>
      </c>
      <c r="F2173" s="295">
        <v>1</v>
      </c>
      <c r="G2173" s="296" t="s">
        <v>7</v>
      </c>
      <c r="H2173" s="293">
        <v>5.8</v>
      </c>
      <c r="I2173" s="293">
        <f t="shared" si="357"/>
        <v>5.7721560927721187</v>
      </c>
      <c r="J2173" s="293">
        <v>33.478505338078286</v>
      </c>
      <c r="K2173" s="275">
        <f t="shared" si="353"/>
        <v>33.478505338078286</v>
      </c>
      <c r="L2173" s="275">
        <f t="shared" si="359"/>
        <v>33.478505338078286</v>
      </c>
      <c r="N2173" s="334">
        <v>30.065825746311699</v>
      </c>
      <c r="O2173" s="332">
        <f t="shared" si="352"/>
        <v>31.268458776164167</v>
      </c>
      <c r="P2173" s="360"/>
      <c r="Q2173" s="360"/>
      <c r="S2173" s="357"/>
      <c r="T2173" s="357"/>
    </row>
    <row r="2174" spans="2:20" ht="16.2" customHeight="1">
      <c r="B2174" s="295">
        <v>610151411</v>
      </c>
      <c r="C2174" s="313" t="s">
        <v>3060</v>
      </c>
      <c r="D2174" s="294" t="s">
        <v>81</v>
      </c>
      <c r="E2174" s="294" t="s">
        <v>3090</v>
      </c>
      <c r="F2174" s="295">
        <v>1</v>
      </c>
      <c r="G2174" s="296" t="s">
        <v>7</v>
      </c>
      <c r="H2174" s="293">
        <v>5.8</v>
      </c>
      <c r="I2174" s="293">
        <f t="shared" si="357"/>
        <v>5.8055315308382465</v>
      </c>
      <c r="J2174" s="293">
        <v>33.672082878861829</v>
      </c>
      <c r="K2174" s="275">
        <f t="shared" si="353"/>
        <v>33.672082878861829</v>
      </c>
      <c r="L2174" s="275">
        <f t="shared" si="359"/>
        <v>33.672082878861829</v>
      </c>
      <c r="N2174" s="334">
        <v>32.377002768136371</v>
      </c>
      <c r="O2174" s="332">
        <f t="shared" ref="O2174:O2231" si="362">N2174*1.04</f>
        <v>33.672082878861829</v>
      </c>
      <c r="P2174" s="360"/>
      <c r="Q2174" s="360"/>
    </row>
    <row r="2175" spans="2:20" ht="16.2" customHeight="1">
      <c r="B2175" s="295">
        <v>610151241</v>
      </c>
      <c r="C2175" s="313" t="s">
        <v>3060</v>
      </c>
      <c r="D2175" s="294" t="s">
        <v>81</v>
      </c>
      <c r="E2175" s="294" t="s">
        <v>3078</v>
      </c>
      <c r="F2175" s="295">
        <v>1</v>
      </c>
      <c r="G2175" s="296" t="s">
        <v>7</v>
      </c>
      <c r="H2175" s="293">
        <v>5.8</v>
      </c>
      <c r="I2175" s="293">
        <f t="shared" si="357"/>
        <v>5.7319045899146195</v>
      </c>
      <c r="J2175" s="293">
        <v>33.245046621504791</v>
      </c>
      <c r="K2175" s="275">
        <f t="shared" si="353"/>
        <v>33.245046621504791</v>
      </c>
      <c r="L2175" s="275">
        <f t="shared" si="359"/>
        <v>33.245046621504791</v>
      </c>
      <c r="N2175" s="334">
        <v>31.966390982216144</v>
      </c>
      <c r="O2175" s="332">
        <f t="shared" si="362"/>
        <v>33.245046621504791</v>
      </c>
      <c r="P2175" s="360"/>
      <c r="Q2175" s="360"/>
    </row>
    <row r="2176" spans="2:20" ht="16.2" customHeight="1">
      <c r="B2176" s="295">
        <v>610151361</v>
      </c>
      <c r="C2176" s="313" t="s">
        <v>3060</v>
      </c>
      <c r="D2176" s="294" t="s">
        <v>81</v>
      </c>
      <c r="E2176" s="294" t="s">
        <v>3084</v>
      </c>
      <c r="F2176" s="295">
        <v>1</v>
      </c>
      <c r="G2176" s="296" t="s">
        <v>7</v>
      </c>
      <c r="H2176" s="293">
        <v>5.8</v>
      </c>
      <c r="I2176" s="293">
        <f t="shared" si="357"/>
        <v>5.7665428687466376</v>
      </c>
      <c r="J2176" s="293">
        <v>33.445948638730499</v>
      </c>
      <c r="K2176" s="275">
        <f t="shared" si="353"/>
        <v>33.445948638730499</v>
      </c>
      <c r="L2176" s="275">
        <f t="shared" si="359"/>
        <v>33.445948638730499</v>
      </c>
      <c r="N2176" s="334">
        <v>32.159565998779328</v>
      </c>
      <c r="O2176" s="332">
        <f t="shared" si="362"/>
        <v>33.445948638730499</v>
      </c>
      <c r="P2176" s="360"/>
      <c r="Q2176" s="360"/>
    </row>
    <row r="2177" spans="2:20" ht="16.2" customHeight="1">
      <c r="B2177" s="295">
        <v>610151391</v>
      </c>
      <c r="C2177" s="313" t="s">
        <v>3060</v>
      </c>
      <c r="D2177" s="294" t="s">
        <v>81</v>
      </c>
      <c r="E2177" s="294" t="s">
        <v>3088</v>
      </c>
      <c r="F2177" s="295">
        <v>1</v>
      </c>
      <c r="G2177" s="296" t="s">
        <v>7</v>
      </c>
      <c r="H2177" s="293">
        <v>5.8</v>
      </c>
      <c r="I2177" s="293">
        <f t="shared" si="357"/>
        <v>5.4841634462606725</v>
      </c>
      <c r="J2177" s="293">
        <v>31.808147988311902</v>
      </c>
      <c r="K2177" s="275">
        <f t="shared" si="353"/>
        <v>31.808147988311902</v>
      </c>
      <c r="L2177" s="275">
        <f t="shared" si="359"/>
        <v>31.808147988311902</v>
      </c>
      <c r="N2177" s="334">
        <v>30.584757681069135</v>
      </c>
      <c r="O2177" s="332">
        <f t="shared" si="362"/>
        <v>31.808147988311902</v>
      </c>
      <c r="P2177" s="360"/>
      <c r="Q2177" s="360"/>
    </row>
    <row r="2178" spans="2:20" ht="16.2" customHeight="1">
      <c r="B2178" s="295">
        <v>610151181</v>
      </c>
      <c r="C2178" s="313" t="s">
        <v>3060</v>
      </c>
      <c r="D2178" s="294" t="s">
        <v>81</v>
      </c>
      <c r="E2178" s="294" t="s">
        <v>3076</v>
      </c>
      <c r="F2178" s="295">
        <v>1</v>
      </c>
      <c r="G2178" s="296" t="s">
        <v>7</v>
      </c>
      <c r="H2178" s="293">
        <v>5.8</v>
      </c>
      <c r="I2178" s="293">
        <f t="shared" si="357"/>
        <v>5.4413956633577047</v>
      </c>
      <c r="J2178" s="293">
        <v>31.560094847474687</v>
      </c>
      <c r="K2178" s="275">
        <f t="shared" si="353"/>
        <v>31.560094847474687</v>
      </c>
      <c r="L2178" s="275">
        <f t="shared" si="359"/>
        <v>31.560094847474687</v>
      </c>
      <c r="N2178" s="334">
        <v>30.346245045648736</v>
      </c>
      <c r="O2178" s="332">
        <f t="shared" si="362"/>
        <v>31.560094847474687</v>
      </c>
      <c r="P2178" s="360"/>
      <c r="Q2178" s="360"/>
    </row>
    <row r="2179" spans="2:20" ht="16.2" customHeight="1">
      <c r="B2179" s="289">
        <v>610151111</v>
      </c>
      <c r="C2179" s="313" t="s">
        <v>3060</v>
      </c>
      <c r="D2179" s="294" t="s">
        <v>81</v>
      </c>
      <c r="E2179" s="294" t="s">
        <v>3070</v>
      </c>
      <c r="F2179" s="295">
        <v>1</v>
      </c>
      <c r="G2179" s="293" t="s">
        <v>7</v>
      </c>
      <c r="H2179" s="293">
        <v>5.8</v>
      </c>
      <c r="I2179" s="293">
        <f t="shared" si="357"/>
        <v>5.2768391208189049</v>
      </c>
      <c r="J2179" s="293">
        <v>30.60566690074965</v>
      </c>
      <c r="K2179" s="275">
        <f t="shared" si="353"/>
        <v>30.60566690074965</v>
      </c>
      <c r="L2179" s="275">
        <f t="shared" si="359"/>
        <v>30.60566690074965</v>
      </c>
      <c r="N2179" s="334">
        <v>29.428525866105431</v>
      </c>
      <c r="O2179" s="332">
        <f t="shared" si="362"/>
        <v>30.60566690074965</v>
      </c>
      <c r="P2179" s="360"/>
      <c r="Q2179" s="360"/>
    </row>
    <row r="2180" spans="2:20" ht="16.2" customHeight="1">
      <c r="B2180" s="297">
        <v>610151051</v>
      </c>
      <c r="C2180" s="313" t="s">
        <v>3060</v>
      </c>
      <c r="D2180" s="294" t="s">
        <v>4</v>
      </c>
      <c r="E2180" s="294" t="s">
        <v>3062</v>
      </c>
      <c r="F2180" s="295">
        <v>1</v>
      </c>
      <c r="G2180" s="296" t="s">
        <v>7</v>
      </c>
      <c r="H2180" s="293">
        <v>5.8</v>
      </c>
      <c r="I2180" s="293">
        <f t="shared" si="357"/>
        <v>6.1767322895537538</v>
      </c>
      <c r="J2180" s="293">
        <v>35.82504727941177</v>
      </c>
      <c r="K2180" s="275">
        <f t="shared" ref="K2180:K2181" si="363">J2180</f>
        <v>35.82504727941177</v>
      </c>
      <c r="L2180" s="275">
        <f t="shared" ref="L2180:L2181" si="364">+J2180-K2180*$B$2</f>
        <v>35.82504727941177</v>
      </c>
      <c r="N2180" s="334">
        <v>34.447160845588236</v>
      </c>
      <c r="O2180" s="332">
        <f t="shared" si="362"/>
        <v>35.82504727941177</v>
      </c>
      <c r="P2180" s="360"/>
      <c r="Q2180" s="360"/>
    </row>
    <row r="2181" spans="2:20" ht="16.2" customHeight="1">
      <c r="B2181" s="297">
        <v>610151052</v>
      </c>
      <c r="C2181" s="313" t="s">
        <v>3060</v>
      </c>
      <c r="D2181" s="294" t="s">
        <v>81</v>
      </c>
      <c r="E2181" s="294" t="s">
        <v>3063</v>
      </c>
      <c r="F2181" s="295">
        <v>1</v>
      </c>
      <c r="G2181" s="293" t="s">
        <v>7</v>
      </c>
      <c r="H2181" s="293">
        <v>5.8</v>
      </c>
      <c r="I2181" s="293">
        <f t="shared" si="357"/>
        <v>5.8915947261663302</v>
      </c>
      <c r="J2181" s="293">
        <v>34.171249411764713</v>
      </c>
      <c r="K2181" s="275">
        <f t="shared" si="363"/>
        <v>34.171249411764713</v>
      </c>
      <c r="L2181" s="275">
        <f t="shared" si="364"/>
        <v>34.171249411764713</v>
      </c>
      <c r="N2181" s="334">
        <v>32.856970588235299</v>
      </c>
      <c r="O2181" s="332">
        <f t="shared" si="362"/>
        <v>34.171249411764713</v>
      </c>
      <c r="P2181" s="360"/>
      <c r="Q2181" s="360"/>
    </row>
    <row r="2182" spans="2:20" ht="16.2" customHeight="1">
      <c r="B2182" s="289">
        <v>112421011</v>
      </c>
      <c r="C2182" s="307" t="s">
        <v>3097</v>
      </c>
      <c r="D2182" s="294" t="s">
        <v>4</v>
      </c>
      <c r="E2182" s="294" t="s">
        <v>3050</v>
      </c>
      <c r="F2182" s="295">
        <v>1</v>
      </c>
      <c r="G2182" s="293" t="s">
        <v>7</v>
      </c>
      <c r="H2182" s="293">
        <v>5.8</v>
      </c>
      <c r="I2182" s="293">
        <f t="shared" si="357"/>
        <v>7.8166609798273488</v>
      </c>
      <c r="J2182" s="293">
        <v>45.336633682998624</v>
      </c>
      <c r="K2182" s="275">
        <f t="shared" si="353"/>
        <v>45.336633682998624</v>
      </c>
      <c r="L2182" s="275">
        <f t="shared" si="359"/>
        <v>45.336633682998624</v>
      </c>
      <c r="N2182" s="334">
        <v>43.59291700288329</v>
      </c>
      <c r="O2182" s="332">
        <f t="shared" si="362"/>
        <v>45.336633682998624</v>
      </c>
      <c r="P2182" s="360"/>
      <c r="Q2182" s="360"/>
    </row>
    <row r="2183" spans="2:20" ht="16.2" customHeight="1">
      <c r="B2183" s="289">
        <v>112421091</v>
      </c>
      <c r="C2183" s="307" t="s">
        <v>3097</v>
      </c>
      <c r="D2183" s="294" t="s">
        <v>81</v>
      </c>
      <c r="E2183" s="294" t="s">
        <v>3064</v>
      </c>
      <c r="F2183" s="295">
        <v>1</v>
      </c>
      <c r="G2183" s="293" t="s">
        <v>7</v>
      </c>
      <c r="H2183" s="293">
        <v>5.8</v>
      </c>
      <c r="I2183" s="293">
        <f t="shared" si="357"/>
        <v>8.1797202373093061</v>
      </c>
      <c r="J2183" s="293">
        <v>47.442377376393978</v>
      </c>
      <c r="K2183" s="275">
        <f t="shared" si="353"/>
        <v>47.442377376393978</v>
      </c>
      <c r="L2183" s="275">
        <f t="shared" si="359"/>
        <v>47.442377376393978</v>
      </c>
      <c r="N2183" s="334">
        <v>45.617670554224979</v>
      </c>
      <c r="O2183" s="332">
        <f t="shared" si="362"/>
        <v>47.442377376393978</v>
      </c>
      <c r="P2183" s="360"/>
      <c r="Q2183" s="360"/>
    </row>
    <row r="2184" spans="2:20" ht="16.2" customHeight="1">
      <c r="B2184" s="289">
        <v>112421101</v>
      </c>
      <c r="C2184" s="307" t="s">
        <v>3097</v>
      </c>
      <c r="D2184" s="294" t="s">
        <v>81</v>
      </c>
      <c r="E2184" s="294" t="s">
        <v>3066</v>
      </c>
      <c r="F2184" s="295">
        <v>1</v>
      </c>
      <c r="G2184" s="293" t="s">
        <v>7</v>
      </c>
      <c r="H2184" s="293">
        <v>5.8</v>
      </c>
      <c r="I2184" s="293">
        <f t="shared" si="357"/>
        <v>7.8166609798273488</v>
      </c>
      <c r="J2184" s="293">
        <v>45.336633682998624</v>
      </c>
      <c r="K2184" s="275">
        <f t="shared" si="353"/>
        <v>45.336633682998624</v>
      </c>
      <c r="L2184" s="275">
        <f t="shared" si="359"/>
        <v>45.336633682998624</v>
      </c>
      <c r="N2184" s="334">
        <v>43.59291700288329</v>
      </c>
      <c r="O2184" s="332">
        <f t="shared" si="362"/>
        <v>45.336633682998624</v>
      </c>
      <c r="P2184" s="360"/>
      <c r="Q2184" s="360"/>
    </row>
    <row r="2185" spans="2:20" ht="16.2" customHeight="1">
      <c r="B2185" s="289">
        <v>112421111</v>
      </c>
      <c r="C2185" s="307" t="s">
        <v>3097</v>
      </c>
      <c r="D2185" s="294" t="s">
        <v>81</v>
      </c>
      <c r="E2185" s="294" t="s">
        <v>3070</v>
      </c>
      <c r="F2185" s="295">
        <v>1</v>
      </c>
      <c r="G2185" s="293" t="s">
        <v>7</v>
      </c>
      <c r="H2185" s="293">
        <v>5.8</v>
      </c>
      <c r="I2185" s="293">
        <f t="shared" si="357"/>
        <v>7.9379663635454492</v>
      </c>
      <c r="J2185" s="293">
        <v>46.040204908563602</v>
      </c>
      <c r="K2185" s="275">
        <f t="shared" si="353"/>
        <v>46.040204908563602</v>
      </c>
      <c r="L2185" s="275">
        <f t="shared" si="359"/>
        <v>46.040204908563602</v>
      </c>
      <c r="N2185" s="334">
        <v>44.269427796695773</v>
      </c>
      <c r="O2185" s="332">
        <f t="shared" si="362"/>
        <v>46.040204908563602</v>
      </c>
      <c r="P2185" s="360"/>
      <c r="Q2185" s="360"/>
    </row>
    <row r="2186" spans="2:20" ht="16.2" customHeight="1">
      <c r="B2186" s="289">
        <v>112421121</v>
      </c>
      <c r="C2186" s="307" t="s">
        <v>3097</v>
      </c>
      <c r="D2186" s="294" t="s">
        <v>81</v>
      </c>
      <c r="E2186" s="294" t="s">
        <v>3072</v>
      </c>
      <c r="F2186" s="295">
        <v>1</v>
      </c>
      <c r="G2186" s="293" t="s">
        <v>7</v>
      </c>
      <c r="H2186" s="293">
        <v>5.8</v>
      </c>
      <c r="I2186" s="293">
        <f t="shared" si="357"/>
        <v>8.632357841000049</v>
      </c>
      <c r="J2186" s="293">
        <v>50.067675477800279</v>
      </c>
      <c r="K2186" s="275">
        <f t="shared" si="353"/>
        <v>50.067675477800279</v>
      </c>
      <c r="L2186" s="275">
        <f t="shared" si="359"/>
        <v>50.067675477800279</v>
      </c>
      <c r="N2186" s="334">
        <v>48.141995651731037</v>
      </c>
      <c r="O2186" s="332">
        <f t="shared" si="362"/>
        <v>50.067675477800279</v>
      </c>
      <c r="P2186" s="360"/>
      <c r="Q2186" s="360"/>
    </row>
    <row r="2187" spans="2:20" ht="16.2" customHeight="1">
      <c r="B2187" s="289">
        <v>112421141</v>
      </c>
      <c r="C2187" s="307" t="s">
        <v>3097</v>
      </c>
      <c r="D2187" s="294" t="s">
        <v>81</v>
      </c>
      <c r="E2187" s="294" t="s">
        <v>3074</v>
      </c>
      <c r="F2187" s="295">
        <v>1</v>
      </c>
      <c r="G2187" s="293" t="s">
        <v>7</v>
      </c>
      <c r="H2187" s="293">
        <v>5.8</v>
      </c>
      <c r="I2187" s="293">
        <f t="shared" si="357"/>
        <v>8.1797202373093061</v>
      </c>
      <c r="J2187" s="293">
        <v>47.442377376393978</v>
      </c>
      <c r="K2187" s="275">
        <f t="shared" si="353"/>
        <v>47.442377376393978</v>
      </c>
      <c r="L2187" s="275">
        <f t="shared" si="359"/>
        <v>47.442377376393978</v>
      </c>
      <c r="N2187" s="334">
        <v>45.617670554224979</v>
      </c>
      <c r="O2187" s="332">
        <f t="shared" si="362"/>
        <v>47.442377376393978</v>
      </c>
      <c r="P2187" s="360"/>
      <c r="Q2187" s="360"/>
    </row>
    <row r="2188" spans="2:20" ht="16.2" customHeight="1">
      <c r="B2188" s="295">
        <v>112421271</v>
      </c>
      <c r="C2188" s="307" t="s">
        <v>3097</v>
      </c>
      <c r="D2188" s="294" t="s">
        <v>81</v>
      </c>
      <c r="E2188" s="294" t="s">
        <v>3080</v>
      </c>
      <c r="F2188" s="295">
        <v>1</v>
      </c>
      <c r="G2188" s="296" t="s">
        <v>7</v>
      </c>
      <c r="H2188" s="293">
        <v>5.8</v>
      </c>
      <c r="I2188" s="293">
        <f t="shared" si="357"/>
        <v>8.1797202373093061</v>
      </c>
      <c r="J2188" s="293">
        <v>47.442377376393978</v>
      </c>
      <c r="K2188" s="275">
        <f t="shared" si="353"/>
        <v>47.442377376393978</v>
      </c>
      <c r="L2188" s="275">
        <f t="shared" si="359"/>
        <v>47.442377376393978</v>
      </c>
      <c r="N2188" s="334">
        <v>45.617670554224979</v>
      </c>
      <c r="O2188" s="332">
        <f t="shared" si="362"/>
        <v>47.442377376393978</v>
      </c>
      <c r="P2188" s="360"/>
      <c r="Q2188" s="360"/>
    </row>
    <row r="2189" spans="2:20" ht="16.2" customHeight="1">
      <c r="B2189" s="295">
        <v>112421281</v>
      </c>
      <c r="C2189" s="307" t="s">
        <v>3097</v>
      </c>
      <c r="D2189" s="294" t="s">
        <v>81</v>
      </c>
      <c r="E2189" s="294" t="s">
        <v>3082</v>
      </c>
      <c r="F2189" s="295">
        <v>1</v>
      </c>
      <c r="G2189" s="296" t="s">
        <v>7</v>
      </c>
      <c r="H2189" s="293">
        <v>5.8</v>
      </c>
      <c r="I2189" s="293">
        <f t="shared" si="357"/>
        <v>8.6400479124185097</v>
      </c>
      <c r="J2189" s="293">
        <v>50.11227789202735</v>
      </c>
      <c r="K2189" s="275">
        <f t="shared" si="353"/>
        <v>50.11227789202735</v>
      </c>
      <c r="L2189" s="275">
        <f t="shared" si="359"/>
        <v>50.11227789202735</v>
      </c>
      <c r="N2189" s="334">
        <v>48.184882588487838</v>
      </c>
      <c r="O2189" s="332">
        <f t="shared" si="362"/>
        <v>50.11227789202735</v>
      </c>
      <c r="P2189" s="360"/>
      <c r="Q2189" s="360"/>
    </row>
    <row r="2190" spans="2:20" ht="16.2" customHeight="1">
      <c r="B2190" s="289">
        <v>112421071</v>
      </c>
      <c r="C2190" s="307" t="s">
        <v>3097</v>
      </c>
      <c r="D2190" s="294" t="s">
        <v>81</v>
      </c>
      <c r="E2190" s="294" t="s">
        <v>3068</v>
      </c>
      <c r="F2190" s="295">
        <v>1</v>
      </c>
      <c r="G2190" s="296" t="s">
        <v>7</v>
      </c>
      <c r="H2190" s="293">
        <v>5.8</v>
      </c>
      <c r="I2190" s="293">
        <f t="shared" si="357"/>
        <v>8.1511903301018531</v>
      </c>
      <c r="J2190" s="293">
        <v>47.276903914590747</v>
      </c>
      <c r="K2190" s="275">
        <f t="shared" si="353"/>
        <v>47.276903914590747</v>
      </c>
      <c r="L2190" s="275">
        <f t="shared" si="359"/>
        <v>47.276903914590747</v>
      </c>
      <c r="N2190" s="334">
        <v>52.914086371714198</v>
      </c>
      <c r="O2190" s="332">
        <f t="shared" si="362"/>
        <v>55.030649826582767</v>
      </c>
      <c r="P2190" s="360"/>
      <c r="Q2190" s="360"/>
      <c r="S2190" s="357"/>
      <c r="T2190" s="357"/>
    </row>
    <row r="2191" spans="2:20" ht="16.2" customHeight="1">
      <c r="B2191" s="289">
        <v>112421411</v>
      </c>
      <c r="C2191" s="307" t="s">
        <v>3097</v>
      </c>
      <c r="D2191" s="294" t="s">
        <v>81</v>
      </c>
      <c r="E2191" s="294" t="s">
        <v>3090</v>
      </c>
      <c r="F2191" s="295">
        <v>1</v>
      </c>
      <c r="G2191" s="296" t="s">
        <v>7</v>
      </c>
      <c r="H2191" s="293">
        <v>5.8</v>
      </c>
      <c r="I2191" s="293">
        <f t="shared" si="357"/>
        <v>8.5289703236869627</v>
      </c>
      <c r="J2191" s="293">
        <v>49.46802787738438</v>
      </c>
      <c r="K2191" s="275">
        <f t="shared" si="353"/>
        <v>49.46802787738438</v>
      </c>
      <c r="L2191" s="275">
        <f t="shared" si="359"/>
        <v>49.46802787738438</v>
      </c>
      <c r="N2191" s="334">
        <v>47.565411420561901</v>
      </c>
      <c r="O2191" s="332">
        <f t="shared" si="362"/>
        <v>49.46802787738438</v>
      </c>
      <c r="P2191" s="360"/>
      <c r="Q2191" s="360"/>
    </row>
    <row r="2192" spans="2:20" ht="16.2" customHeight="1">
      <c r="B2192" s="289">
        <v>112421371</v>
      </c>
      <c r="C2192" s="307" t="s">
        <v>3097</v>
      </c>
      <c r="D2192" s="294" t="s">
        <v>81</v>
      </c>
      <c r="E2192" s="294" t="s">
        <v>3086</v>
      </c>
      <c r="F2192" s="295">
        <v>1</v>
      </c>
      <c r="G2192" s="296" t="s">
        <v>7</v>
      </c>
      <c r="H2192" s="293">
        <v>5.8</v>
      </c>
      <c r="I2192" s="293">
        <f t="shared" si="357"/>
        <v>7.4362990616538509</v>
      </c>
      <c r="J2192" s="293">
        <v>43.130534557592334</v>
      </c>
      <c r="K2192" s="275">
        <f t="shared" si="353"/>
        <v>43.130534557592334</v>
      </c>
      <c r="L2192" s="275">
        <f t="shared" si="359"/>
        <v>43.130534557592334</v>
      </c>
      <c r="N2192" s="334">
        <v>41.47166784383878</v>
      </c>
      <c r="O2192" s="332">
        <f t="shared" si="362"/>
        <v>43.130534557592334</v>
      </c>
      <c r="P2192" s="360"/>
      <c r="Q2192" s="360"/>
    </row>
    <row r="2193" spans="2:20" ht="16.2" customHeight="1">
      <c r="B2193" s="289">
        <v>112421361</v>
      </c>
      <c r="C2193" s="307" t="s">
        <v>3097</v>
      </c>
      <c r="D2193" s="294" t="s">
        <v>81</v>
      </c>
      <c r="E2193" s="294" t="s">
        <v>3084</v>
      </c>
      <c r="F2193" s="295">
        <v>1</v>
      </c>
      <c r="G2193" s="296" t="s">
        <v>7</v>
      </c>
      <c r="H2193" s="293">
        <v>5.8</v>
      </c>
      <c r="I2193" s="293">
        <f t="shared" si="357"/>
        <v>7.4362990616538509</v>
      </c>
      <c r="J2193" s="293">
        <v>43.130534557592334</v>
      </c>
      <c r="K2193" s="275">
        <f t="shared" si="353"/>
        <v>43.130534557592334</v>
      </c>
      <c r="L2193" s="275">
        <f t="shared" si="359"/>
        <v>43.130534557592334</v>
      </c>
      <c r="N2193" s="334">
        <v>41.47166784383878</v>
      </c>
      <c r="O2193" s="332">
        <f t="shared" si="362"/>
        <v>43.130534557592334</v>
      </c>
      <c r="P2193" s="360"/>
      <c r="Q2193" s="360"/>
    </row>
    <row r="2194" spans="2:20" ht="16.2" customHeight="1">
      <c r="B2194" s="289">
        <v>112421391</v>
      </c>
      <c r="C2194" s="307" t="s">
        <v>3097</v>
      </c>
      <c r="D2194" s="294" t="s">
        <v>81</v>
      </c>
      <c r="E2194" s="294" t="s">
        <v>3088</v>
      </c>
      <c r="F2194" s="295">
        <v>1</v>
      </c>
      <c r="G2194" s="296" t="s">
        <v>7</v>
      </c>
      <c r="H2194" s="293">
        <v>5.8</v>
      </c>
      <c r="I2194" s="293">
        <f t="shared" si="357"/>
        <v>7.2372909991603374</v>
      </c>
      <c r="J2194" s="293">
        <v>41.976287795129956</v>
      </c>
      <c r="K2194" s="275">
        <f t="shared" ref="K2194:K2238" si="365">J2194</f>
        <v>41.976287795129956</v>
      </c>
      <c r="L2194" s="275">
        <f t="shared" si="359"/>
        <v>41.976287795129956</v>
      </c>
      <c r="N2194" s="334">
        <v>40.361815187624956</v>
      </c>
      <c r="O2194" s="332">
        <f t="shared" si="362"/>
        <v>41.976287795129956</v>
      </c>
      <c r="P2194" s="360"/>
      <c r="Q2194" s="360"/>
    </row>
    <row r="2195" spans="2:20" ht="16.2" customHeight="1">
      <c r="B2195" s="289">
        <v>112421241</v>
      </c>
      <c r="C2195" s="307" t="s">
        <v>3097</v>
      </c>
      <c r="D2195" s="294" t="s">
        <v>81</v>
      </c>
      <c r="E2195" s="294" t="s">
        <v>3078</v>
      </c>
      <c r="F2195" s="295">
        <v>1</v>
      </c>
      <c r="G2195" s="296" t="s">
        <v>7</v>
      </c>
      <c r="H2195" s="293">
        <v>5.8</v>
      </c>
      <c r="I2195" s="293">
        <f t="shared" si="357"/>
        <v>8.5750668089324975</v>
      </c>
      <c r="J2195" s="293">
        <v>49.735387491808481</v>
      </c>
      <c r="K2195" s="275">
        <f t="shared" si="365"/>
        <v>49.735387491808481</v>
      </c>
      <c r="L2195" s="275">
        <f t="shared" si="359"/>
        <v>49.735387491808481</v>
      </c>
      <c r="N2195" s="334">
        <v>47.822487972892766</v>
      </c>
      <c r="O2195" s="332">
        <f t="shared" si="362"/>
        <v>49.735387491808481</v>
      </c>
      <c r="P2195" s="360"/>
      <c r="Q2195" s="360"/>
    </row>
    <row r="2196" spans="2:20" ht="16.2" customHeight="1">
      <c r="B2196" s="289">
        <v>112421181</v>
      </c>
      <c r="C2196" s="307" t="s">
        <v>3097</v>
      </c>
      <c r="D2196" s="294" t="s">
        <v>81</v>
      </c>
      <c r="E2196" s="294" t="s">
        <v>3076</v>
      </c>
      <c r="F2196" s="295">
        <v>1</v>
      </c>
      <c r="G2196" s="296" t="s">
        <v>7</v>
      </c>
      <c r="H2196" s="293">
        <v>5.8</v>
      </c>
      <c r="I2196" s="293">
        <f t="shared" si="357"/>
        <v>7.9602126415774324</v>
      </c>
      <c r="J2196" s="293">
        <v>46.169233321149107</v>
      </c>
      <c r="K2196" s="275">
        <f t="shared" si="365"/>
        <v>46.169233321149107</v>
      </c>
      <c r="L2196" s="275">
        <f t="shared" si="359"/>
        <v>46.169233321149107</v>
      </c>
      <c r="N2196" s="334">
        <v>44.393493578027986</v>
      </c>
      <c r="O2196" s="332">
        <f t="shared" si="362"/>
        <v>46.169233321149107</v>
      </c>
      <c r="P2196" s="360"/>
      <c r="Q2196" s="360"/>
    </row>
    <row r="2197" spans="2:20" ht="16.2" customHeight="1">
      <c r="B2197" s="297">
        <v>112421051</v>
      </c>
      <c r="C2197" s="307" t="s">
        <v>3097</v>
      </c>
      <c r="D2197" s="294" t="s">
        <v>4</v>
      </c>
      <c r="E2197" s="294" t="s">
        <v>3062</v>
      </c>
      <c r="F2197" s="295">
        <v>1</v>
      </c>
      <c r="G2197" s="296" t="s">
        <v>7</v>
      </c>
      <c r="H2197" s="293">
        <v>5.8</v>
      </c>
      <c r="I2197" s="293">
        <f t="shared" si="357"/>
        <v>8.791738653651116</v>
      </c>
      <c r="J2197" s="293">
        <v>50.992084191176474</v>
      </c>
      <c r="K2197" s="275">
        <f t="shared" ref="K2197:K2198" si="366">J2197</f>
        <v>50.992084191176474</v>
      </c>
      <c r="L2197" s="275">
        <f t="shared" ref="L2197:L2198" si="367">+J2197-K2197*$B$2</f>
        <v>50.992084191176474</v>
      </c>
      <c r="N2197" s="334">
        <v>49.030850183823532</v>
      </c>
      <c r="O2197" s="332">
        <f t="shared" si="362"/>
        <v>50.992084191176474</v>
      </c>
      <c r="P2197" s="360"/>
      <c r="Q2197" s="360"/>
    </row>
    <row r="2198" spans="2:20" ht="16.2" customHeight="1">
      <c r="B2198" s="297">
        <v>112421052</v>
      </c>
      <c r="C2198" s="307" t="s">
        <v>3097</v>
      </c>
      <c r="D2198" s="294" t="s">
        <v>81</v>
      </c>
      <c r="E2198" s="294" t="s">
        <v>3063</v>
      </c>
      <c r="F2198" s="295">
        <v>1</v>
      </c>
      <c r="G2198" s="296" t="s">
        <v>7</v>
      </c>
      <c r="H2198" s="293">
        <v>5.8</v>
      </c>
      <c r="I2198" s="293">
        <f t="shared" si="357"/>
        <v>9.5661477307302238</v>
      </c>
      <c r="J2198" s="293">
        <v>55.483656838235298</v>
      </c>
      <c r="K2198" s="275">
        <f t="shared" si="366"/>
        <v>55.483656838235298</v>
      </c>
      <c r="L2198" s="275">
        <f t="shared" si="367"/>
        <v>55.483656838235298</v>
      </c>
      <c r="N2198" s="334">
        <v>53.349670036764707</v>
      </c>
      <c r="O2198" s="332">
        <f t="shared" si="362"/>
        <v>55.483656838235298</v>
      </c>
      <c r="P2198" s="360"/>
      <c r="Q2198" s="360"/>
    </row>
    <row r="2199" spans="2:20" ht="16.2" customHeight="1">
      <c r="B2199" s="295">
        <v>112431011</v>
      </c>
      <c r="C2199" s="307" t="s">
        <v>3054</v>
      </c>
      <c r="D2199" s="294" t="s">
        <v>4</v>
      </c>
      <c r="E2199" s="294" t="s">
        <v>3050</v>
      </c>
      <c r="F2199" s="295">
        <v>1</v>
      </c>
      <c r="G2199" s="296" t="s">
        <v>7</v>
      </c>
      <c r="H2199" s="293">
        <v>5.8</v>
      </c>
      <c r="I2199" s="293">
        <f t="shared" si="357"/>
        <v>11.286223459144299</v>
      </c>
      <c r="J2199" s="293">
        <v>65.460096063036929</v>
      </c>
      <c r="K2199" s="275">
        <f t="shared" si="365"/>
        <v>65.460096063036929</v>
      </c>
      <c r="L2199" s="275">
        <f t="shared" si="359"/>
        <v>65.460096063036929</v>
      </c>
      <c r="N2199" s="334">
        <v>62.942400060612435</v>
      </c>
      <c r="O2199" s="332">
        <f t="shared" si="362"/>
        <v>65.460096063036929</v>
      </c>
      <c r="P2199" s="360"/>
      <c r="Q2199" s="360"/>
    </row>
    <row r="2200" spans="2:20" ht="16.2" customHeight="1">
      <c r="B2200" s="289">
        <v>112431091</v>
      </c>
      <c r="C2200" s="307" t="s">
        <v>3054</v>
      </c>
      <c r="D2200" s="294" t="s">
        <v>81</v>
      </c>
      <c r="E2200" s="294" t="s">
        <v>3064</v>
      </c>
      <c r="F2200" s="295">
        <v>1</v>
      </c>
      <c r="G2200" s="296" t="s">
        <v>7</v>
      </c>
      <c r="H2200" s="293">
        <v>5.8</v>
      </c>
      <c r="I2200" s="293">
        <f t="shared" si="357"/>
        <v>11.649282716626256</v>
      </c>
      <c r="J2200" s="293">
        <v>67.565839756432283</v>
      </c>
      <c r="K2200" s="275">
        <f t="shared" si="365"/>
        <v>67.565839756432283</v>
      </c>
      <c r="L2200" s="275">
        <f t="shared" si="359"/>
        <v>67.565839756432283</v>
      </c>
      <c r="N2200" s="334">
        <v>64.967153611954117</v>
      </c>
      <c r="O2200" s="332">
        <f t="shared" si="362"/>
        <v>67.565839756432283</v>
      </c>
      <c r="P2200" s="360"/>
      <c r="Q2200" s="360"/>
    </row>
    <row r="2201" spans="2:20" ht="16.2" customHeight="1">
      <c r="B2201" s="289">
        <v>112431101</v>
      </c>
      <c r="C2201" s="307" t="s">
        <v>3054</v>
      </c>
      <c r="D2201" s="294" t="s">
        <v>81</v>
      </c>
      <c r="E2201" s="294" t="s">
        <v>3066</v>
      </c>
      <c r="F2201" s="295">
        <v>1</v>
      </c>
      <c r="G2201" s="296" t="s">
        <v>7</v>
      </c>
      <c r="H2201" s="293">
        <v>5.8</v>
      </c>
      <c r="I2201" s="293">
        <f t="shared" si="357"/>
        <v>11.286223459144299</v>
      </c>
      <c r="J2201" s="293">
        <v>65.460096063036929</v>
      </c>
      <c r="K2201" s="275">
        <f t="shared" si="365"/>
        <v>65.460096063036929</v>
      </c>
      <c r="L2201" s="275">
        <f t="shared" si="359"/>
        <v>65.460096063036929</v>
      </c>
      <c r="N2201" s="334">
        <v>62.942400060612435</v>
      </c>
      <c r="O2201" s="332">
        <f t="shared" si="362"/>
        <v>65.460096063036929</v>
      </c>
      <c r="P2201" s="360"/>
      <c r="Q2201" s="360"/>
    </row>
    <row r="2202" spans="2:20" ht="16.2" customHeight="1">
      <c r="B2202" s="289">
        <v>112431111</v>
      </c>
      <c r="C2202" s="307" t="s">
        <v>3054</v>
      </c>
      <c r="D2202" s="294" t="s">
        <v>81</v>
      </c>
      <c r="E2202" s="294" t="s">
        <v>3070</v>
      </c>
      <c r="F2202" s="295">
        <v>1</v>
      </c>
      <c r="G2202" s="296" t="s">
        <v>7</v>
      </c>
      <c r="H2202" s="293">
        <v>5.8</v>
      </c>
      <c r="I2202" s="293">
        <f t="shared" si="357"/>
        <v>11.407528842862401</v>
      </c>
      <c r="J2202" s="293">
        <v>66.163667288601928</v>
      </c>
      <c r="K2202" s="275">
        <f t="shared" si="365"/>
        <v>66.163667288601928</v>
      </c>
      <c r="L2202" s="275">
        <f t="shared" si="359"/>
        <v>66.163667288601928</v>
      </c>
      <c r="N2202" s="334">
        <v>63.618910854424925</v>
      </c>
      <c r="O2202" s="332">
        <f t="shared" si="362"/>
        <v>66.163667288601928</v>
      </c>
      <c r="P2202" s="360"/>
      <c r="Q2202" s="360"/>
    </row>
    <row r="2203" spans="2:20" ht="16.2" customHeight="1">
      <c r="B2203" s="289">
        <v>112431121</v>
      </c>
      <c r="C2203" s="307" t="s">
        <v>3054</v>
      </c>
      <c r="D2203" s="294" t="s">
        <v>81</v>
      </c>
      <c r="E2203" s="294" t="s">
        <v>3072</v>
      </c>
      <c r="F2203" s="295">
        <v>1</v>
      </c>
      <c r="G2203" s="296" t="s">
        <v>7</v>
      </c>
      <c r="H2203" s="293">
        <v>5.8</v>
      </c>
      <c r="I2203" s="293">
        <f t="shared" si="357"/>
        <v>12.101920320316998</v>
      </c>
      <c r="J2203" s="293">
        <v>70.191137857838584</v>
      </c>
      <c r="K2203" s="275">
        <f t="shared" si="365"/>
        <v>70.191137857838584</v>
      </c>
      <c r="L2203" s="275">
        <f t="shared" si="359"/>
        <v>70.191137857838584</v>
      </c>
      <c r="N2203" s="334">
        <v>67.491478709460168</v>
      </c>
      <c r="O2203" s="332">
        <f t="shared" si="362"/>
        <v>70.191137857838584</v>
      </c>
      <c r="P2203" s="360"/>
      <c r="Q2203" s="360"/>
    </row>
    <row r="2204" spans="2:20" ht="16.2" customHeight="1">
      <c r="B2204" s="289">
        <v>112431141</v>
      </c>
      <c r="C2204" s="307" t="s">
        <v>3054</v>
      </c>
      <c r="D2204" s="294" t="s">
        <v>81</v>
      </c>
      <c r="E2204" s="294" t="s">
        <v>3074</v>
      </c>
      <c r="F2204" s="295">
        <v>1</v>
      </c>
      <c r="G2204" s="296" t="s">
        <v>7</v>
      </c>
      <c r="H2204" s="293">
        <v>5.8</v>
      </c>
      <c r="I2204" s="293">
        <f t="shared" si="357"/>
        <v>11.649282716626256</v>
      </c>
      <c r="J2204" s="293">
        <v>67.565839756432283</v>
      </c>
      <c r="K2204" s="275">
        <f t="shared" si="365"/>
        <v>67.565839756432283</v>
      </c>
      <c r="L2204" s="275">
        <f t="shared" si="359"/>
        <v>67.565839756432283</v>
      </c>
      <c r="N2204" s="334">
        <v>64.967153611954117</v>
      </c>
      <c r="O2204" s="332">
        <f t="shared" si="362"/>
        <v>67.565839756432283</v>
      </c>
      <c r="P2204" s="360"/>
      <c r="Q2204" s="360"/>
    </row>
    <row r="2205" spans="2:20" ht="16.2" customHeight="1">
      <c r="B2205" s="289">
        <v>112431271</v>
      </c>
      <c r="C2205" s="307" t="s">
        <v>3054</v>
      </c>
      <c r="D2205" s="294" t="s">
        <v>81</v>
      </c>
      <c r="E2205" s="294" t="s">
        <v>3080</v>
      </c>
      <c r="F2205" s="295">
        <v>1</v>
      </c>
      <c r="G2205" s="296" t="s">
        <v>7</v>
      </c>
      <c r="H2205" s="293">
        <v>5.8</v>
      </c>
      <c r="I2205" s="293">
        <f t="shared" si="357"/>
        <v>11.649282716626256</v>
      </c>
      <c r="J2205" s="293">
        <v>67.565839756432283</v>
      </c>
      <c r="K2205" s="275">
        <f t="shared" si="365"/>
        <v>67.565839756432283</v>
      </c>
      <c r="L2205" s="275">
        <f t="shared" ref="L2205:L2249" si="368">+J2205-K2205*$B$2</f>
        <v>67.565839756432283</v>
      </c>
      <c r="N2205" s="334">
        <v>64.967153611954117</v>
      </c>
      <c r="O2205" s="332">
        <f t="shared" si="362"/>
        <v>67.565839756432283</v>
      </c>
      <c r="P2205" s="360"/>
      <c r="Q2205" s="360"/>
    </row>
    <row r="2206" spans="2:20" ht="16.2" customHeight="1">
      <c r="B2206" s="289">
        <v>112431281</v>
      </c>
      <c r="C2206" s="307" t="s">
        <v>3054</v>
      </c>
      <c r="D2206" s="294" t="s">
        <v>81</v>
      </c>
      <c r="E2206" s="294" t="s">
        <v>3082</v>
      </c>
      <c r="F2206" s="295">
        <v>1</v>
      </c>
      <c r="G2206" s="296" t="s">
        <v>7</v>
      </c>
      <c r="H2206" s="293">
        <v>5.8</v>
      </c>
      <c r="I2206" s="293">
        <f t="shared" si="357"/>
        <v>12.10961039173546</v>
      </c>
      <c r="J2206" s="293">
        <v>70.235740272065669</v>
      </c>
      <c r="K2206" s="275">
        <f t="shared" si="365"/>
        <v>70.235740272065669</v>
      </c>
      <c r="L2206" s="275">
        <f t="shared" si="368"/>
        <v>70.235740272065669</v>
      </c>
      <c r="N2206" s="334">
        <v>67.534365646216983</v>
      </c>
      <c r="O2206" s="332">
        <f t="shared" si="362"/>
        <v>70.235740272065669</v>
      </c>
      <c r="P2206" s="360"/>
      <c r="Q2206" s="360"/>
    </row>
    <row r="2207" spans="2:20" ht="16.2" customHeight="1">
      <c r="B2207" s="295">
        <v>112431071</v>
      </c>
      <c r="C2207" s="307" t="s">
        <v>3054</v>
      </c>
      <c r="D2207" s="294" t="s">
        <v>81</v>
      </c>
      <c r="E2207" s="294" t="s">
        <v>3068</v>
      </c>
      <c r="F2207" s="295">
        <v>1</v>
      </c>
      <c r="G2207" s="296" t="s">
        <v>7</v>
      </c>
      <c r="H2207" s="293">
        <v>5.8</v>
      </c>
      <c r="I2207" s="293">
        <f t="shared" si="357"/>
        <v>11.548570376733341</v>
      </c>
      <c r="J2207" s="293">
        <v>66.981708185053378</v>
      </c>
      <c r="K2207" s="275">
        <f t="shared" si="365"/>
        <v>66.981708185053378</v>
      </c>
      <c r="L2207" s="275">
        <f t="shared" si="368"/>
        <v>66.981708185053378</v>
      </c>
      <c r="N2207" s="334">
        <v>79.103913308050096</v>
      </c>
      <c r="O2207" s="332">
        <f t="shared" si="362"/>
        <v>82.268069840372107</v>
      </c>
      <c r="P2207" s="360"/>
      <c r="Q2207" s="360"/>
      <c r="S2207" s="357"/>
      <c r="T2207" s="357"/>
    </row>
    <row r="2208" spans="2:20" ht="16.2" customHeight="1">
      <c r="B2208" s="295">
        <v>112431411</v>
      </c>
      <c r="C2208" s="307" t="s">
        <v>3054</v>
      </c>
      <c r="D2208" s="294" t="s">
        <v>81</v>
      </c>
      <c r="E2208" s="294" t="s">
        <v>3090</v>
      </c>
      <c r="F2208" s="295">
        <v>1</v>
      </c>
      <c r="G2208" s="296" t="s">
        <v>7</v>
      </c>
      <c r="H2208" s="293">
        <v>5.8</v>
      </c>
      <c r="I2208" s="293">
        <f t="shared" si="357"/>
        <v>11.998532803003915</v>
      </c>
      <c r="J2208" s="293">
        <v>69.591490257422706</v>
      </c>
      <c r="K2208" s="275">
        <f t="shared" si="365"/>
        <v>69.591490257422706</v>
      </c>
      <c r="L2208" s="275">
        <f t="shared" si="368"/>
        <v>69.591490257422706</v>
      </c>
      <c r="N2208" s="334">
        <v>66.91489447829106</v>
      </c>
      <c r="O2208" s="332">
        <f t="shared" si="362"/>
        <v>69.591490257422706</v>
      </c>
      <c r="P2208" s="360"/>
      <c r="Q2208" s="360"/>
    </row>
    <row r="2209" spans="2:17" ht="16.2" customHeight="1">
      <c r="B2209" s="295">
        <v>112431371</v>
      </c>
      <c r="C2209" s="307" t="s">
        <v>3054</v>
      </c>
      <c r="D2209" s="294" t="s">
        <v>81</v>
      </c>
      <c r="E2209" s="294" t="s">
        <v>3086</v>
      </c>
      <c r="F2209" s="295">
        <v>1</v>
      </c>
      <c r="G2209" s="296" t="s">
        <v>7</v>
      </c>
      <c r="H2209" s="293">
        <v>5.8</v>
      </c>
      <c r="I2209" s="293">
        <f t="shared" ref="I2209:I2266" si="369">J2209/H2209</f>
        <v>10.905861540970799</v>
      </c>
      <c r="J2209" s="293">
        <v>63.253996937630632</v>
      </c>
      <c r="K2209" s="275">
        <f t="shared" si="365"/>
        <v>63.253996937630632</v>
      </c>
      <c r="L2209" s="275">
        <f t="shared" si="368"/>
        <v>63.253996937630632</v>
      </c>
      <c r="N2209" s="334">
        <v>60.821150901567911</v>
      </c>
      <c r="O2209" s="332">
        <f t="shared" si="362"/>
        <v>63.253996937630632</v>
      </c>
      <c r="P2209" s="360"/>
      <c r="Q2209" s="360"/>
    </row>
    <row r="2210" spans="2:17" ht="16.2" customHeight="1">
      <c r="B2210" s="289">
        <v>112431361</v>
      </c>
      <c r="C2210" s="307" t="s">
        <v>3054</v>
      </c>
      <c r="D2210" s="294" t="s">
        <v>81</v>
      </c>
      <c r="E2210" s="294" t="s">
        <v>3084</v>
      </c>
      <c r="F2210" s="295">
        <v>1</v>
      </c>
      <c r="G2210" s="296" t="s">
        <v>7</v>
      </c>
      <c r="H2210" s="293">
        <v>5.8</v>
      </c>
      <c r="I2210" s="293">
        <f t="shared" si="369"/>
        <v>10.905861540970799</v>
      </c>
      <c r="J2210" s="293">
        <v>63.253996937630632</v>
      </c>
      <c r="K2210" s="275">
        <f t="shared" si="365"/>
        <v>63.253996937630632</v>
      </c>
      <c r="L2210" s="275">
        <f t="shared" si="368"/>
        <v>63.253996937630632</v>
      </c>
      <c r="N2210" s="334">
        <v>60.821150901567911</v>
      </c>
      <c r="O2210" s="332">
        <f t="shared" si="362"/>
        <v>63.253996937630632</v>
      </c>
      <c r="P2210" s="360"/>
      <c r="Q2210" s="360"/>
    </row>
    <row r="2211" spans="2:17" ht="16.2" customHeight="1">
      <c r="B2211" s="289">
        <v>112431391</v>
      </c>
      <c r="C2211" s="307" t="s">
        <v>3054</v>
      </c>
      <c r="D2211" s="294" t="s">
        <v>81</v>
      </c>
      <c r="E2211" s="294" t="s">
        <v>3088</v>
      </c>
      <c r="F2211" s="295">
        <v>1</v>
      </c>
      <c r="G2211" s="296" t="s">
        <v>7</v>
      </c>
      <c r="H2211" s="293">
        <v>5.8</v>
      </c>
      <c r="I2211" s="293">
        <f t="shared" si="369"/>
        <v>10.706853478477287</v>
      </c>
      <c r="J2211" s="293">
        <v>62.099750175168261</v>
      </c>
      <c r="K2211" s="275">
        <f t="shared" si="365"/>
        <v>62.099750175168261</v>
      </c>
      <c r="L2211" s="275">
        <f t="shared" si="368"/>
        <v>62.099750175168261</v>
      </c>
      <c r="N2211" s="334">
        <v>59.711298245354094</v>
      </c>
      <c r="O2211" s="332">
        <f t="shared" si="362"/>
        <v>62.099750175168261</v>
      </c>
      <c r="P2211" s="360"/>
      <c r="Q2211" s="360"/>
    </row>
    <row r="2212" spans="2:17" ht="16.2" customHeight="1">
      <c r="B2212" s="289">
        <v>112431241</v>
      </c>
      <c r="C2212" s="307" t="s">
        <v>3054</v>
      </c>
      <c r="D2212" s="294" t="s">
        <v>81</v>
      </c>
      <c r="E2212" s="294" t="s">
        <v>3078</v>
      </c>
      <c r="F2212" s="295">
        <v>1</v>
      </c>
      <c r="G2212" s="296" t="s">
        <v>7</v>
      </c>
      <c r="H2212" s="293">
        <v>5.8</v>
      </c>
      <c r="I2212" s="293">
        <f t="shared" si="369"/>
        <v>12.044629288249448</v>
      </c>
      <c r="J2212" s="293">
        <v>69.8588498718468</v>
      </c>
      <c r="K2212" s="275">
        <f t="shared" si="365"/>
        <v>69.8588498718468</v>
      </c>
      <c r="L2212" s="275">
        <f t="shared" si="368"/>
        <v>69.8588498718468</v>
      </c>
      <c r="N2212" s="334">
        <v>67.171971030621918</v>
      </c>
      <c r="O2212" s="332">
        <f t="shared" si="362"/>
        <v>69.8588498718468</v>
      </c>
      <c r="P2212" s="360"/>
      <c r="Q2212" s="360"/>
    </row>
    <row r="2213" spans="2:17" ht="16.2" customHeight="1">
      <c r="B2213" s="289">
        <v>112431181</v>
      </c>
      <c r="C2213" s="307" t="s">
        <v>3054</v>
      </c>
      <c r="D2213" s="294" t="s">
        <v>81</v>
      </c>
      <c r="E2213" s="294" t="s">
        <v>3076</v>
      </c>
      <c r="F2213" s="295">
        <v>1</v>
      </c>
      <c r="G2213" s="296" t="s">
        <v>7</v>
      </c>
      <c r="H2213" s="293">
        <v>5.8</v>
      </c>
      <c r="I2213" s="293">
        <f t="shared" si="369"/>
        <v>11.429775120894382</v>
      </c>
      <c r="J2213" s="293">
        <v>66.292695701187412</v>
      </c>
      <c r="K2213" s="275">
        <f t="shared" si="365"/>
        <v>66.292695701187412</v>
      </c>
      <c r="L2213" s="275">
        <f t="shared" si="368"/>
        <v>66.292695701187412</v>
      </c>
      <c r="N2213" s="334">
        <v>63.742976635757131</v>
      </c>
      <c r="O2213" s="332">
        <f t="shared" si="362"/>
        <v>66.292695701187412</v>
      </c>
      <c r="P2213" s="360"/>
      <c r="Q2213" s="360"/>
    </row>
    <row r="2214" spans="2:17" ht="16.2" customHeight="1">
      <c r="B2214" s="297">
        <v>112431051</v>
      </c>
      <c r="C2214" s="307" t="s">
        <v>3054</v>
      </c>
      <c r="D2214" s="294" t="s">
        <v>4</v>
      </c>
      <c r="E2214" s="294" t="s">
        <v>3062</v>
      </c>
      <c r="F2214" s="295">
        <v>1</v>
      </c>
      <c r="G2214" s="296" t="s">
        <v>7</v>
      </c>
      <c r="H2214" s="293">
        <v>5.8</v>
      </c>
      <c r="I2214" s="293">
        <f t="shared" si="369"/>
        <v>12.528557669878296</v>
      </c>
      <c r="J2214" s="293">
        <v>72.66563448529412</v>
      </c>
      <c r="K2214" s="275">
        <f t="shared" ref="K2214:K2215" si="370">J2214</f>
        <v>72.66563448529412</v>
      </c>
      <c r="L2214" s="275">
        <f t="shared" ref="L2214:L2215" si="371">+J2214-K2214*$B$2</f>
        <v>72.66563448529412</v>
      </c>
      <c r="N2214" s="334">
        <v>69.870802389705887</v>
      </c>
      <c r="O2214" s="332">
        <f t="shared" si="362"/>
        <v>72.66563448529412</v>
      </c>
      <c r="P2214" s="360"/>
      <c r="Q2214" s="360"/>
    </row>
    <row r="2215" spans="2:17" ht="16.2" customHeight="1">
      <c r="B2215" s="297">
        <v>112431052</v>
      </c>
      <c r="C2215" s="307" t="s">
        <v>3054</v>
      </c>
      <c r="D2215" s="294" t="s">
        <v>81</v>
      </c>
      <c r="E2215" s="294" t="s">
        <v>3063</v>
      </c>
      <c r="F2215" s="295">
        <v>1</v>
      </c>
      <c r="G2215" s="296" t="s">
        <v>7</v>
      </c>
      <c r="H2215" s="293">
        <v>5.8</v>
      </c>
      <c r="I2215" s="293">
        <f t="shared" si="369"/>
        <v>12.528557669878296</v>
      </c>
      <c r="J2215" s="293">
        <v>72.66563448529412</v>
      </c>
      <c r="K2215" s="275">
        <f t="shared" si="370"/>
        <v>72.66563448529412</v>
      </c>
      <c r="L2215" s="275">
        <f t="shared" si="371"/>
        <v>72.66563448529412</v>
      </c>
      <c r="N2215" s="334">
        <v>69.870802389705887</v>
      </c>
      <c r="O2215" s="332">
        <f t="shared" si="362"/>
        <v>72.66563448529412</v>
      </c>
      <c r="P2215" s="360"/>
      <c r="Q2215" s="360"/>
    </row>
    <row r="2216" spans="2:17" ht="16.2" customHeight="1">
      <c r="B2216" s="289">
        <v>112441011</v>
      </c>
      <c r="C2216" s="307" t="s">
        <v>314</v>
      </c>
      <c r="D2216" s="294" t="s">
        <v>4</v>
      </c>
      <c r="E2216" s="294" t="s">
        <v>3050</v>
      </c>
      <c r="F2216" s="295">
        <v>1</v>
      </c>
      <c r="G2216" s="296" t="s">
        <v>7</v>
      </c>
      <c r="H2216" s="293">
        <v>5.8</v>
      </c>
      <c r="I2216" s="293">
        <f t="shared" si="369"/>
        <v>8.8046923414878062</v>
      </c>
      <c r="J2216" s="293">
        <v>51.067215580629274</v>
      </c>
      <c r="K2216" s="275">
        <f t="shared" si="365"/>
        <v>51.067215580629274</v>
      </c>
      <c r="L2216" s="275">
        <f t="shared" si="368"/>
        <v>51.067215580629274</v>
      </c>
      <c r="N2216" s="334">
        <v>49.103091904451226</v>
      </c>
      <c r="O2216" s="332">
        <f t="shared" si="362"/>
        <v>51.067215580629274</v>
      </c>
      <c r="P2216" s="360"/>
      <c r="Q2216" s="360"/>
    </row>
    <row r="2217" spans="2:17" ht="16.2" customHeight="1">
      <c r="B2217" s="289">
        <v>112441281</v>
      </c>
      <c r="C2217" s="307" t="s">
        <v>314</v>
      </c>
      <c r="D2217" s="294" t="s">
        <v>81</v>
      </c>
      <c r="E2217" s="294" t="s">
        <v>3082</v>
      </c>
      <c r="F2217" s="295">
        <v>1</v>
      </c>
      <c r="G2217" s="296" t="s">
        <v>7</v>
      </c>
      <c r="H2217" s="293">
        <v>5.8</v>
      </c>
      <c r="I2217" s="293">
        <f t="shared" si="369"/>
        <v>11.82144144405302</v>
      </c>
      <c r="J2217" s="293">
        <v>68.564360375507519</v>
      </c>
      <c r="K2217" s="275">
        <f t="shared" si="365"/>
        <v>68.564360375507519</v>
      </c>
      <c r="L2217" s="275">
        <f t="shared" si="368"/>
        <v>68.564360375507519</v>
      </c>
      <c r="N2217" s="334">
        <v>65.927269591834147</v>
      </c>
      <c r="O2217" s="332">
        <f t="shared" si="362"/>
        <v>68.564360375507519</v>
      </c>
      <c r="P2217" s="360"/>
      <c r="Q2217" s="360"/>
    </row>
    <row r="2218" spans="2:17" ht="16.2" customHeight="1">
      <c r="B2218" s="295">
        <v>112441091</v>
      </c>
      <c r="C2218" s="307" t="s">
        <v>314</v>
      </c>
      <c r="D2218" s="294" t="s">
        <v>81</v>
      </c>
      <c r="E2218" s="294" t="s">
        <v>3064</v>
      </c>
      <c r="F2218" s="295">
        <v>1</v>
      </c>
      <c r="G2218" s="296" t="s">
        <v>7</v>
      </c>
      <c r="H2218" s="293">
        <v>5.8</v>
      </c>
      <c r="I2218" s="293">
        <f t="shared" si="369"/>
        <v>10.886932979465069</v>
      </c>
      <c r="J2218" s="293">
        <v>63.144211280897402</v>
      </c>
      <c r="K2218" s="275">
        <f t="shared" si="365"/>
        <v>63.144211280897402</v>
      </c>
      <c r="L2218" s="275">
        <f t="shared" si="368"/>
        <v>63.144211280897402</v>
      </c>
      <c r="N2218" s="334">
        <v>60.715587770093656</v>
      </c>
      <c r="O2218" s="332">
        <f t="shared" si="362"/>
        <v>63.144211280897402</v>
      </c>
      <c r="P2218" s="360"/>
      <c r="Q2218" s="360"/>
    </row>
    <row r="2219" spans="2:17" ht="16.2" customHeight="1">
      <c r="B2219" s="295">
        <v>112441101</v>
      </c>
      <c r="C2219" s="307" t="s">
        <v>314</v>
      </c>
      <c r="D2219" s="294" t="s">
        <v>81</v>
      </c>
      <c r="E2219" s="294" t="s">
        <v>3066</v>
      </c>
      <c r="F2219" s="295">
        <v>1</v>
      </c>
      <c r="G2219" s="296" t="s">
        <v>7</v>
      </c>
      <c r="H2219" s="293">
        <v>5.8</v>
      </c>
      <c r="I2219" s="293">
        <f t="shared" si="369"/>
        <v>8.8046923414878062</v>
      </c>
      <c r="J2219" s="293">
        <v>51.067215580629274</v>
      </c>
      <c r="K2219" s="275">
        <f t="shared" si="365"/>
        <v>51.067215580629274</v>
      </c>
      <c r="L2219" s="275">
        <f t="shared" si="368"/>
        <v>51.067215580629274</v>
      </c>
      <c r="N2219" s="334">
        <v>49.103091904451226</v>
      </c>
      <c r="O2219" s="332">
        <f t="shared" si="362"/>
        <v>51.067215580629274</v>
      </c>
      <c r="P2219" s="360"/>
      <c r="Q2219" s="360"/>
    </row>
    <row r="2220" spans="2:17" ht="16.2" customHeight="1">
      <c r="B2220" s="295">
        <v>112441111</v>
      </c>
      <c r="C2220" s="307" t="s">
        <v>314</v>
      </c>
      <c r="D2220" s="294" t="s">
        <v>81</v>
      </c>
      <c r="E2220" s="294" t="s">
        <v>3070</v>
      </c>
      <c r="F2220" s="295">
        <v>1</v>
      </c>
      <c r="G2220" s="296" t="s">
        <v>7</v>
      </c>
      <c r="H2220" s="293">
        <v>5.8</v>
      </c>
      <c r="I2220" s="293">
        <f t="shared" si="369"/>
        <v>10.419870998956556</v>
      </c>
      <c r="J2220" s="293">
        <v>60.435251793948019</v>
      </c>
      <c r="K2220" s="275">
        <f t="shared" si="365"/>
        <v>60.435251793948019</v>
      </c>
      <c r="L2220" s="275">
        <f t="shared" si="368"/>
        <v>60.435251793948019</v>
      </c>
      <c r="N2220" s="334">
        <v>58.110819032642326</v>
      </c>
      <c r="O2220" s="332">
        <f t="shared" si="362"/>
        <v>60.435251793948019</v>
      </c>
      <c r="P2220" s="360"/>
      <c r="Q2220" s="360"/>
    </row>
    <row r="2221" spans="2:17" ht="16.2" customHeight="1">
      <c r="B2221" s="295">
        <v>112441121</v>
      </c>
      <c r="C2221" s="307" t="s">
        <v>314</v>
      </c>
      <c r="D2221" s="294" t="s">
        <v>81</v>
      </c>
      <c r="E2221" s="294" t="s">
        <v>3072</v>
      </c>
      <c r="F2221" s="295">
        <v>1</v>
      </c>
      <c r="G2221" s="296" t="s">
        <v>7</v>
      </c>
      <c r="H2221" s="293">
        <v>5.8</v>
      </c>
      <c r="I2221" s="293">
        <f t="shared" si="369"/>
        <v>11.903439577006466</v>
      </c>
      <c r="J2221" s="293">
        <v>69.039949546637501</v>
      </c>
      <c r="K2221" s="275">
        <f t="shared" si="365"/>
        <v>69.039949546637501</v>
      </c>
      <c r="L2221" s="275">
        <f t="shared" si="368"/>
        <v>69.039949546637501</v>
      </c>
      <c r="N2221" s="334">
        <v>66.384566871766822</v>
      </c>
      <c r="O2221" s="332">
        <f t="shared" si="362"/>
        <v>69.039949546637501</v>
      </c>
      <c r="P2221" s="360"/>
      <c r="Q2221" s="360"/>
    </row>
    <row r="2222" spans="2:17" ht="16.2" customHeight="1">
      <c r="B2222" s="289">
        <v>112441141</v>
      </c>
      <c r="C2222" s="307" t="s">
        <v>314</v>
      </c>
      <c r="D2222" s="294" t="s">
        <v>81</v>
      </c>
      <c r="E2222" s="294" t="s">
        <v>3074</v>
      </c>
      <c r="F2222" s="295">
        <v>1</v>
      </c>
      <c r="G2222" s="293" t="s">
        <v>7</v>
      </c>
      <c r="H2222" s="293">
        <v>5.8</v>
      </c>
      <c r="I2222" s="293">
        <f t="shared" si="369"/>
        <v>10.886932979465069</v>
      </c>
      <c r="J2222" s="293">
        <v>63.144211280897402</v>
      </c>
      <c r="K2222" s="275">
        <f t="shared" si="365"/>
        <v>63.144211280897402</v>
      </c>
      <c r="L2222" s="275">
        <f t="shared" si="368"/>
        <v>63.144211280897402</v>
      </c>
      <c r="N2222" s="334">
        <v>60.715587770093656</v>
      </c>
      <c r="O2222" s="332">
        <f t="shared" si="362"/>
        <v>63.144211280897402</v>
      </c>
      <c r="P2222" s="360"/>
      <c r="Q2222" s="360"/>
    </row>
    <row r="2223" spans="2:17" ht="16.2" customHeight="1">
      <c r="B2223" s="289">
        <v>112441271</v>
      </c>
      <c r="C2223" s="307" t="s">
        <v>314</v>
      </c>
      <c r="D2223" s="294" t="s">
        <v>81</v>
      </c>
      <c r="E2223" s="294" t="s">
        <v>3080</v>
      </c>
      <c r="F2223" s="295">
        <v>1</v>
      </c>
      <c r="G2223" s="293" t="s">
        <v>7</v>
      </c>
      <c r="H2223" s="293">
        <v>5.8</v>
      </c>
      <c r="I2223" s="293">
        <f t="shared" si="369"/>
        <v>10.886932979465069</v>
      </c>
      <c r="J2223" s="293">
        <v>63.144211280897402</v>
      </c>
      <c r="K2223" s="275">
        <f t="shared" si="365"/>
        <v>63.144211280897402</v>
      </c>
      <c r="L2223" s="275">
        <f t="shared" si="368"/>
        <v>63.144211280897402</v>
      </c>
      <c r="N2223" s="334">
        <v>60.715587770093656</v>
      </c>
      <c r="O2223" s="332">
        <f t="shared" si="362"/>
        <v>63.144211280897402</v>
      </c>
      <c r="P2223" s="360"/>
      <c r="Q2223" s="360"/>
    </row>
    <row r="2224" spans="2:17" ht="16.2" customHeight="1">
      <c r="B2224" s="289">
        <v>112441371</v>
      </c>
      <c r="C2224" s="307" t="s">
        <v>314</v>
      </c>
      <c r="D2224" s="294" t="s">
        <v>81</v>
      </c>
      <c r="E2224" s="294" t="s">
        <v>3086</v>
      </c>
      <c r="F2224" s="295">
        <v>1</v>
      </c>
      <c r="G2224" s="293" t="s">
        <v>7</v>
      </c>
      <c r="H2224" s="293">
        <v>5.8</v>
      </c>
      <c r="I2224" s="293">
        <f t="shared" si="369"/>
        <v>8.2425371349818413</v>
      </c>
      <c r="J2224" s="293">
        <v>47.806715382894673</v>
      </c>
      <c r="K2224" s="275">
        <f t="shared" si="365"/>
        <v>47.806715382894673</v>
      </c>
      <c r="L2224" s="275">
        <f t="shared" si="368"/>
        <v>47.806715382894673</v>
      </c>
      <c r="N2224" s="334">
        <v>45.967995560475643</v>
      </c>
      <c r="O2224" s="332">
        <f t="shared" si="362"/>
        <v>47.806715382894673</v>
      </c>
      <c r="P2224" s="360"/>
      <c r="Q2224" s="360"/>
    </row>
    <row r="2225" spans="2:20" ht="16.2" customHeight="1">
      <c r="B2225" s="289">
        <v>112441361</v>
      </c>
      <c r="C2225" s="307" t="s">
        <v>314</v>
      </c>
      <c r="D2225" s="294" t="s">
        <v>81</v>
      </c>
      <c r="E2225" s="294" t="s">
        <v>3084</v>
      </c>
      <c r="F2225" s="295">
        <v>1</v>
      </c>
      <c r="G2225" s="293" t="s">
        <v>7</v>
      </c>
      <c r="H2225" s="293">
        <v>5.8</v>
      </c>
      <c r="I2225" s="293">
        <f t="shared" si="369"/>
        <v>8.2425371349818413</v>
      </c>
      <c r="J2225" s="293">
        <v>47.806715382894673</v>
      </c>
      <c r="K2225" s="275">
        <f t="shared" si="365"/>
        <v>47.806715382894673</v>
      </c>
      <c r="L2225" s="275">
        <f t="shared" si="368"/>
        <v>47.806715382894673</v>
      </c>
      <c r="N2225" s="334">
        <v>45.967995560475643</v>
      </c>
      <c r="O2225" s="332">
        <f t="shared" si="362"/>
        <v>47.806715382894673</v>
      </c>
      <c r="P2225" s="360"/>
      <c r="Q2225" s="360"/>
    </row>
    <row r="2226" spans="2:20" ht="16.2" customHeight="1">
      <c r="B2226" s="289">
        <v>112441391</v>
      </c>
      <c r="C2226" s="307" t="s">
        <v>314</v>
      </c>
      <c r="D2226" s="294" t="s">
        <v>81</v>
      </c>
      <c r="E2226" s="294" t="s">
        <v>3088</v>
      </c>
      <c r="F2226" s="295">
        <v>1</v>
      </c>
      <c r="G2226" s="293" t="s">
        <v>7</v>
      </c>
      <c r="H2226" s="293">
        <v>5.8</v>
      </c>
      <c r="I2226" s="293">
        <f t="shared" si="369"/>
        <v>8.073102890000472</v>
      </c>
      <c r="J2226" s="293">
        <v>46.823996762002736</v>
      </c>
      <c r="K2226" s="275">
        <f t="shared" si="365"/>
        <v>46.823996762002736</v>
      </c>
      <c r="L2226" s="275">
        <f t="shared" si="368"/>
        <v>46.823996762002736</v>
      </c>
      <c r="N2226" s="334">
        <v>45.023073809618012</v>
      </c>
      <c r="O2226" s="332">
        <f t="shared" si="362"/>
        <v>46.823996762002736</v>
      </c>
      <c r="P2226" s="360"/>
      <c r="Q2226" s="360"/>
    </row>
    <row r="2227" spans="2:20" ht="16.2" customHeight="1">
      <c r="B2227" s="289">
        <v>112441241</v>
      </c>
      <c r="C2227" s="307" t="s">
        <v>314</v>
      </c>
      <c r="D2227" s="294" t="s">
        <v>81</v>
      </c>
      <c r="E2227" s="294" t="s">
        <v>3078</v>
      </c>
      <c r="F2227" s="295">
        <v>1</v>
      </c>
      <c r="G2227" s="293" t="s">
        <v>7</v>
      </c>
      <c r="H2227" s="293">
        <v>5.8</v>
      </c>
      <c r="I2227" s="293">
        <f t="shared" si="369"/>
        <v>11.498755061517997</v>
      </c>
      <c r="J2227" s="293">
        <v>66.69277935680438</v>
      </c>
      <c r="K2227" s="275">
        <f t="shared" si="365"/>
        <v>66.69277935680438</v>
      </c>
      <c r="L2227" s="275">
        <f t="shared" si="368"/>
        <v>66.69277935680438</v>
      </c>
      <c r="N2227" s="334">
        <v>64.127672458465753</v>
      </c>
      <c r="O2227" s="332">
        <f t="shared" si="362"/>
        <v>66.69277935680438</v>
      </c>
      <c r="P2227" s="360"/>
      <c r="Q2227" s="360"/>
    </row>
    <row r="2228" spans="2:20" ht="16.2" customHeight="1">
      <c r="B2228" s="289">
        <v>112441181</v>
      </c>
      <c r="C2228" s="307" t="s">
        <v>314</v>
      </c>
      <c r="D2228" s="294" t="s">
        <v>81</v>
      </c>
      <c r="E2228" s="294" t="s">
        <v>3076</v>
      </c>
      <c r="F2228" s="295">
        <v>1</v>
      </c>
      <c r="G2228" s="293" t="s">
        <v>7</v>
      </c>
      <c r="H2228" s="293">
        <v>5.8</v>
      </c>
      <c r="I2228" s="293">
        <f t="shared" si="369"/>
        <v>10.864950361024578</v>
      </c>
      <c r="J2228" s="293">
        <v>63.016712093942544</v>
      </c>
      <c r="K2228" s="275">
        <f t="shared" si="365"/>
        <v>63.016712093942544</v>
      </c>
      <c r="L2228" s="275">
        <f t="shared" si="368"/>
        <v>63.016712093942544</v>
      </c>
      <c r="N2228" s="334">
        <v>60.592992398021678</v>
      </c>
      <c r="O2228" s="332">
        <f t="shared" si="362"/>
        <v>63.016712093942544</v>
      </c>
      <c r="P2228" s="360"/>
      <c r="Q2228" s="360"/>
    </row>
    <row r="2229" spans="2:20" ht="16.2" customHeight="1">
      <c r="B2229" s="289">
        <v>112441071</v>
      </c>
      <c r="C2229" s="307" t="s">
        <v>314</v>
      </c>
      <c r="D2229" s="294" t="s">
        <v>81</v>
      </c>
      <c r="E2229" s="294" t="s">
        <v>3068</v>
      </c>
      <c r="F2229" s="295">
        <v>1</v>
      </c>
      <c r="G2229" s="293" t="s">
        <v>7</v>
      </c>
      <c r="H2229" s="293">
        <v>5.8</v>
      </c>
      <c r="I2229" s="293">
        <f t="shared" si="369"/>
        <v>8.7662320530126383</v>
      </c>
      <c r="J2229" s="293">
        <v>50.844145907473305</v>
      </c>
      <c r="K2229" s="275">
        <f t="shared" si="365"/>
        <v>50.844145907473305</v>
      </c>
      <c r="L2229" s="275">
        <f t="shared" si="368"/>
        <v>50.844145907473305</v>
      </c>
      <c r="N2229" s="334">
        <v>58.860482687151425</v>
      </c>
      <c r="O2229" s="332">
        <f t="shared" si="362"/>
        <v>61.214901994637486</v>
      </c>
      <c r="P2229" s="360"/>
      <c r="Q2229" s="360"/>
      <c r="S2229" s="357"/>
      <c r="T2229" s="357"/>
    </row>
    <row r="2230" spans="2:20" ht="16.2" customHeight="1">
      <c r="B2230" s="289">
        <v>112441411</v>
      </c>
      <c r="C2230" s="307" t="s">
        <v>314</v>
      </c>
      <c r="D2230" s="294" t="s">
        <v>81</v>
      </c>
      <c r="E2230" s="294" t="s">
        <v>3090</v>
      </c>
      <c r="F2230" s="295">
        <v>1</v>
      </c>
      <c r="G2230" s="293" t="s">
        <v>7</v>
      </c>
      <c r="H2230" s="293">
        <v>5.8</v>
      </c>
      <c r="I2230" s="293">
        <f t="shared" si="369"/>
        <v>11.593881244964386</v>
      </c>
      <c r="J2230" s="293">
        <v>67.244511220793441</v>
      </c>
      <c r="K2230" s="275">
        <f t="shared" si="365"/>
        <v>67.244511220793441</v>
      </c>
      <c r="L2230" s="275">
        <f t="shared" si="368"/>
        <v>67.244511220793441</v>
      </c>
      <c r="N2230" s="334">
        <v>64.658183866147539</v>
      </c>
      <c r="O2230" s="332">
        <f t="shared" si="362"/>
        <v>67.244511220793441</v>
      </c>
      <c r="P2230" s="360"/>
      <c r="Q2230" s="360"/>
    </row>
    <row r="2231" spans="2:20" ht="16.2" customHeight="1">
      <c r="B2231" s="297">
        <v>112441051</v>
      </c>
      <c r="C2231" s="307" t="s">
        <v>314</v>
      </c>
      <c r="D2231" s="294" t="s">
        <v>4</v>
      </c>
      <c r="E2231" s="294" t="s">
        <v>3062</v>
      </c>
      <c r="F2231" s="295">
        <v>1</v>
      </c>
      <c r="G2231" s="293" t="s">
        <v>7</v>
      </c>
      <c r="H2231" s="293">
        <v>5.8</v>
      </c>
      <c r="I2231" s="293">
        <f t="shared" si="369"/>
        <v>9.7634809077079119</v>
      </c>
      <c r="J2231" s="293">
        <v>56.628189264705888</v>
      </c>
      <c r="K2231" s="275">
        <f t="shared" ref="K2231:K2232" si="372">J2231</f>
        <v>56.628189264705888</v>
      </c>
      <c r="L2231" s="275">
        <f t="shared" ref="L2231:L2232" si="373">+J2231-K2231*$B$2</f>
        <v>56.628189264705888</v>
      </c>
      <c r="N2231" s="334">
        <v>54.450181985294122</v>
      </c>
      <c r="O2231" s="332">
        <f t="shared" si="362"/>
        <v>56.628189264705888</v>
      </c>
      <c r="P2231" s="360"/>
      <c r="Q2231" s="360"/>
    </row>
    <row r="2232" spans="2:20" ht="16.2" customHeight="1">
      <c r="B2232" s="297">
        <v>112441052</v>
      </c>
      <c r="C2232" s="307" t="s">
        <v>314</v>
      </c>
      <c r="D2232" s="294" t="s">
        <v>81</v>
      </c>
      <c r="E2232" s="294" t="s">
        <v>3063</v>
      </c>
      <c r="F2232" s="295">
        <v>1</v>
      </c>
      <c r="G2232" s="293" t="s">
        <v>7</v>
      </c>
      <c r="H2232" s="293">
        <v>5.8</v>
      </c>
      <c r="I2232" s="293">
        <f t="shared" si="369"/>
        <v>10.898355197768764</v>
      </c>
      <c r="J2232" s="293">
        <v>63.210460147058825</v>
      </c>
      <c r="K2232" s="275">
        <f t="shared" si="372"/>
        <v>63.210460147058825</v>
      </c>
      <c r="L2232" s="275">
        <f t="shared" si="373"/>
        <v>63.210460147058825</v>
      </c>
      <c r="N2232" s="334">
        <v>60.779288602941179</v>
      </c>
      <c r="O2232" s="332">
        <f t="shared" ref="O2232:O2289" si="374">N2232*1.04</f>
        <v>63.210460147058825</v>
      </c>
      <c r="P2232" s="360"/>
      <c r="Q2232" s="360"/>
    </row>
    <row r="2233" spans="2:20" ht="16.2" customHeight="1">
      <c r="B2233" s="295">
        <v>110301011</v>
      </c>
      <c r="C2233" s="313" t="s">
        <v>3055</v>
      </c>
      <c r="D2233" s="294" t="s">
        <v>4</v>
      </c>
      <c r="E2233" s="294" t="s">
        <v>3050</v>
      </c>
      <c r="F2233" s="295">
        <v>1</v>
      </c>
      <c r="G2233" s="296" t="s">
        <v>7</v>
      </c>
      <c r="H2233" s="293">
        <v>5.8</v>
      </c>
      <c r="I2233" s="293">
        <f t="shared" si="369"/>
        <v>8.7925420286466345</v>
      </c>
      <c r="J2233" s="293">
        <v>50.99674376615048</v>
      </c>
      <c r="K2233" s="275">
        <f t="shared" si="365"/>
        <v>50.99674376615048</v>
      </c>
      <c r="L2233" s="275">
        <f t="shared" si="368"/>
        <v>50.99674376615048</v>
      </c>
      <c r="N2233" s="334">
        <v>49.035330544375462</v>
      </c>
      <c r="O2233" s="332">
        <f t="shared" si="374"/>
        <v>50.99674376615048</v>
      </c>
      <c r="P2233" s="360"/>
      <c r="Q2233" s="360"/>
    </row>
    <row r="2234" spans="2:20" ht="16.2" customHeight="1">
      <c r="B2234" s="289">
        <v>110301091</v>
      </c>
      <c r="C2234" s="313" t="s">
        <v>3055</v>
      </c>
      <c r="D2234" s="294" t="s">
        <v>81</v>
      </c>
      <c r="E2234" s="294" t="s">
        <v>3064</v>
      </c>
      <c r="F2234" s="295">
        <v>1</v>
      </c>
      <c r="G2234" s="296" t="s">
        <v>7</v>
      </c>
      <c r="H2234" s="293">
        <v>5.8</v>
      </c>
      <c r="I2234" s="293">
        <f t="shared" si="369"/>
        <v>9.0443589101523649</v>
      </c>
      <c r="J2234" s="293">
        <v>52.45728167888371</v>
      </c>
      <c r="K2234" s="275">
        <f t="shared" si="365"/>
        <v>52.45728167888371</v>
      </c>
      <c r="L2234" s="275">
        <f t="shared" si="368"/>
        <v>52.45728167888371</v>
      </c>
      <c r="N2234" s="334">
        <v>50.439693922003563</v>
      </c>
      <c r="O2234" s="332">
        <f t="shared" si="374"/>
        <v>52.45728167888371</v>
      </c>
      <c r="P2234" s="360"/>
      <c r="Q2234" s="360"/>
    </row>
    <row r="2235" spans="2:20" ht="16.2" customHeight="1">
      <c r="B2235" s="289">
        <v>110301101</v>
      </c>
      <c r="C2235" s="313" t="s">
        <v>3055</v>
      </c>
      <c r="D2235" s="294" t="s">
        <v>81</v>
      </c>
      <c r="E2235" s="294" t="s">
        <v>3066</v>
      </c>
      <c r="F2235" s="295">
        <v>1</v>
      </c>
      <c r="G2235" s="296" t="s">
        <v>7</v>
      </c>
      <c r="H2235" s="293">
        <v>5.8</v>
      </c>
      <c r="I2235" s="293">
        <f t="shared" si="369"/>
        <v>8.7925420286466345</v>
      </c>
      <c r="J2235" s="293">
        <v>50.99674376615048</v>
      </c>
      <c r="K2235" s="275">
        <f t="shared" si="365"/>
        <v>50.99674376615048</v>
      </c>
      <c r="L2235" s="275">
        <f t="shared" si="368"/>
        <v>50.99674376615048</v>
      </c>
      <c r="N2235" s="334">
        <v>49.035330544375462</v>
      </c>
      <c r="O2235" s="332">
        <f t="shared" si="374"/>
        <v>50.99674376615048</v>
      </c>
      <c r="P2235" s="360"/>
      <c r="Q2235" s="360"/>
    </row>
    <row r="2236" spans="2:20" ht="16.2" customHeight="1">
      <c r="B2236" s="289">
        <v>110301111</v>
      </c>
      <c r="C2236" s="313" t="s">
        <v>3055</v>
      </c>
      <c r="D2236" s="294" t="s">
        <v>81</v>
      </c>
      <c r="E2236" s="294" t="s">
        <v>3070</v>
      </c>
      <c r="F2236" s="295">
        <v>1</v>
      </c>
      <c r="G2236" s="296" t="s">
        <v>7</v>
      </c>
      <c r="H2236" s="293">
        <v>5.8</v>
      </c>
      <c r="I2236" s="293">
        <f t="shared" si="369"/>
        <v>8.8190508034077073</v>
      </c>
      <c r="J2236" s="293">
        <v>51.150494659764703</v>
      </c>
      <c r="K2236" s="275">
        <f t="shared" si="365"/>
        <v>51.150494659764703</v>
      </c>
      <c r="L2236" s="275">
        <f t="shared" si="368"/>
        <v>51.150494659764703</v>
      </c>
      <c r="N2236" s="334">
        <v>49.183167942081447</v>
      </c>
      <c r="O2236" s="332">
        <f t="shared" si="374"/>
        <v>51.150494659764703</v>
      </c>
      <c r="P2236" s="360"/>
      <c r="Q2236" s="360"/>
    </row>
    <row r="2237" spans="2:20" ht="16.2" customHeight="1">
      <c r="B2237" s="289">
        <v>110301121</v>
      </c>
      <c r="C2237" s="313" t="s">
        <v>3055</v>
      </c>
      <c r="D2237" s="294" t="s">
        <v>81</v>
      </c>
      <c r="E2237" s="294" t="s">
        <v>3072</v>
      </c>
      <c r="F2237" s="295">
        <v>1</v>
      </c>
      <c r="G2237" s="296" t="s">
        <v>7</v>
      </c>
      <c r="H2237" s="293">
        <v>5.8</v>
      </c>
      <c r="I2237" s="293">
        <f t="shared" si="369"/>
        <v>9.4977545351686423</v>
      </c>
      <c r="J2237" s="293">
        <v>55.086976303978119</v>
      </c>
      <c r="K2237" s="275">
        <f t="shared" si="365"/>
        <v>55.086976303978119</v>
      </c>
      <c r="L2237" s="275">
        <f t="shared" si="368"/>
        <v>55.086976303978119</v>
      </c>
      <c r="N2237" s="334">
        <v>52.968246446132802</v>
      </c>
      <c r="O2237" s="332">
        <f t="shared" si="374"/>
        <v>55.086976303978119</v>
      </c>
      <c r="P2237" s="360"/>
      <c r="Q2237" s="360"/>
    </row>
    <row r="2238" spans="2:20" ht="16.2" customHeight="1">
      <c r="B2238" s="289">
        <v>110301141</v>
      </c>
      <c r="C2238" s="313" t="s">
        <v>3055</v>
      </c>
      <c r="D2238" s="294" t="s">
        <v>81</v>
      </c>
      <c r="E2238" s="294" t="s">
        <v>3074</v>
      </c>
      <c r="F2238" s="295">
        <v>1</v>
      </c>
      <c r="G2238" s="296" t="s">
        <v>7</v>
      </c>
      <c r="H2238" s="293">
        <v>5.8</v>
      </c>
      <c r="I2238" s="293">
        <f t="shared" si="369"/>
        <v>9.0443589101523649</v>
      </c>
      <c r="J2238" s="293">
        <v>52.45728167888371</v>
      </c>
      <c r="K2238" s="275">
        <f t="shared" si="365"/>
        <v>52.45728167888371</v>
      </c>
      <c r="L2238" s="275">
        <f t="shared" si="368"/>
        <v>52.45728167888371</v>
      </c>
      <c r="N2238" s="334">
        <v>50.439693922003563</v>
      </c>
      <c r="O2238" s="332">
        <f t="shared" si="374"/>
        <v>52.45728167888371</v>
      </c>
      <c r="P2238" s="360"/>
      <c r="Q2238" s="360"/>
    </row>
    <row r="2239" spans="2:20" ht="16.2" customHeight="1">
      <c r="B2239" s="289">
        <v>110301271</v>
      </c>
      <c r="C2239" s="313" t="s">
        <v>3055</v>
      </c>
      <c r="D2239" s="294" t="s">
        <v>81</v>
      </c>
      <c r="E2239" s="294" t="s">
        <v>3080</v>
      </c>
      <c r="F2239" s="295">
        <v>1</v>
      </c>
      <c r="G2239" s="296" t="s">
        <v>7</v>
      </c>
      <c r="H2239" s="293">
        <v>5.8</v>
      </c>
      <c r="I2239" s="293">
        <f t="shared" si="369"/>
        <v>9.0443589101523649</v>
      </c>
      <c r="J2239" s="293">
        <v>52.45728167888371</v>
      </c>
      <c r="K2239" s="275">
        <f t="shared" ref="K2239:K2285" si="375">J2239</f>
        <v>52.45728167888371</v>
      </c>
      <c r="L2239" s="275">
        <f t="shared" si="368"/>
        <v>52.45728167888371</v>
      </c>
      <c r="N2239" s="334">
        <v>50.439693922003563</v>
      </c>
      <c r="O2239" s="332">
        <f t="shared" si="374"/>
        <v>52.45728167888371</v>
      </c>
      <c r="P2239" s="360"/>
      <c r="Q2239" s="360"/>
    </row>
    <row r="2240" spans="2:20" ht="16.2" customHeight="1">
      <c r="B2240" s="289">
        <v>110301281</v>
      </c>
      <c r="C2240" s="313" t="s">
        <v>3055</v>
      </c>
      <c r="D2240" s="294" t="s">
        <v>81</v>
      </c>
      <c r="E2240" s="294" t="s">
        <v>3082</v>
      </c>
      <c r="F2240" s="295">
        <v>1</v>
      </c>
      <c r="G2240" s="296" t="s">
        <v>7</v>
      </c>
      <c r="H2240" s="293">
        <v>5.8</v>
      </c>
      <c r="I2240" s="293">
        <f t="shared" si="369"/>
        <v>9.5046865852615721</v>
      </c>
      <c r="J2240" s="293">
        <v>55.127182194517111</v>
      </c>
      <c r="K2240" s="275">
        <f t="shared" si="375"/>
        <v>55.127182194517111</v>
      </c>
      <c r="L2240" s="275">
        <f t="shared" si="368"/>
        <v>55.127182194517111</v>
      </c>
      <c r="N2240" s="334">
        <v>53.006905956266451</v>
      </c>
      <c r="O2240" s="332">
        <f t="shared" si="374"/>
        <v>55.127182194517111</v>
      </c>
      <c r="P2240" s="360"/>
      <c r="Q2240" s="360"/>
    </row>
    <row r="2241" spans="2:20" ht="16.2" customHeight="1">
      <c r="B2241" s="295">
        <v>110301371</v>
      </c>
      <c r="C2241" s="313" t="s">
        <v>3055</v>
      </c>
      <c r="D2241" s="294" t="s">
        <v>81</v>
      </c>
      <c r="E2241" s="294" t="s">
        <v>3086</v>
      </c>
      <c r="F2241" s="295">
        <v>1</v>
      </c>
      <c r="G2241" s="296" t="s">
        <v>7</v>
      </c>
      <c r="H2241" s="293">
        <v>5.8</v>
      </c>
      <c r="I2241" s="293">
        <f t="shared" si="369"/>
        <v>9.4192608776187576</v>
      </c>
      <c r="J2241" s="293">
        <v>54.631713090188789</v>
      </c>
      <c r="K2241" s="275">
        <f t="shared" si="375"/>
        <v>54.631713090188789</v>
      </c>
      <c r="L2241" s="275">
        <f t="shared" si="368"/>
        <v>54.631713090188789</v>
      </c>
      <c r="N2241" s="334">
        <v>52.53049335595076</v>
      </c>
      <c r="O2241" s="332">
        <f t="shared" si="374"/>
        <v>54.631713090188789</v>
      </c>
      <c r="P2241" s="360"/>
      <c r="Q2241" s="360"/>
    </row>
    <row r="2242" spans="2:20" ht="16.2" customHeight="1">
      <c r="B2242" s="295">
        <v>110301361</v>
      </c>
      <c r="C2242" s="313" t="s">
        <v>3055</v>
      </c>
      <c r="D2242" s="294" t="s">
        <v>81</v>
      </c>
      <c r="E2242" s="294" t="s">
        <v>3084</v>
      </c>
      <c r="F2242" s="295">
        <v>1</v>
      </c>
      <c r="G2242" s="296" t="s">
        <v>7</v>
      </c>
      <c r="H2242" s="293">
        <v>5.8</v>
      </c>
      <c r="I2242" s="293">
        <f t="shared" si="369"/>
        <v>9.4192608776187576</v>
      </c>
      <c r="J2242" s="293">
        <v>54.631713090188789</v>
      </c>
      <c r="K2242" s="275">
        <f t="shared" si="375"/>
        <v>54.631713090188789</v>
      </c>
      <c r="L2242" s="275">
        <f t="shared" si="368"/>
        <v>54.631713090188789</v>
      </c>
      <c r="N2242" s="334">
        <v>52.53049335595076</v>
      </c>
      <c r="O2242" s="332">
        <f t="shared" si="374"/>
        <v>54.631713090188789</v>
      </c>
      <c r="P2242" s="360"/>
      <c r="Q2242" s="360"/>
    </row>
    <row r="2243" spans="2:20" ht="16.2" customHeight="1">
      <c r="B2243" s="289">
        <v>110301391</v>
      </c>
      <c r="C2243" s="313" t="s">
        <v>3055</v>
      </c>
      <c r="D2243" s="294" t="s">
        <v>81</v>
      </c>
      <c r="E2243" s="294" t="s">
        <v>3088</v>
      </c>
      <c r="F2243" s="295">
        <v>1</v>
      </c>
      <c r="G2243" s="296" t="s">
        <v>7</v>
      </c>
      <c r="H2243" s="293">
        <v>5.8</v>
      </c>
      <c r="I2243" s="293">
        <f t="shared" si="369"/>
        <v>9.0508185701438766</v>
      </c>
      <c r="J2243" s="293">
        <v>52.494747706834481</v>
      </c>
      <c r="K2243" s="275">
        <f t="shared" si="375"/>
        <v>52.494747706834481</v>
      </c>
      <c r="L2243" s="275">
        <f t="shared" si="368"/>
        <v>52.494747706834481</v>
      </c>
      <c r="N2243" s="334">
        <v>50.475718948879305</v>
      </c>
      <c r="O2243" s="332">
        <f t="shared" si="374"/>
        <v>52.494747706834481</v>
      </c>
      <c r="P2243" s="360"/>
      <c r="Q2243" s="360"/>
    </row>
    <row r="2244" spans="2:20" ht="16.2" customHeight="1">
      <c r="B2244" s="289">
        <v>110301241</v>
      </c>
      <c r="C2244" s="313" t="s">
        <v>3055</v>
      </c>
      <c r="D2244" s="294" t="s">
        <v>81</v>
      </c>
      <c r="E2244" s="294" t="s">
        <v>3078</v>
      </c>
      <c r="F2244" s="295">
        <v>1</v>
      </c>
      <c r="G2244" s="296" t="s">
        <v>7</v>
      </c>
      <c r="H2244" s="293">
        <v>5.8</v>
      </c>
      <c r="I2244" s="293">
        <f t="shared" si="369"/>
        <v>9.9930061203339804</v>
      </c>
      <c r="J2244" s="293">
        <v>57.959435497937086</v>
      </c>
      <c r="K2244" s="275">
        <f t="shared" si="375"/>
        <v>57.959435497937086</v>
      </c>
      <c r="L2244" s="275">
        <f t="shared" si="368"/>
        <v>57.959435497937086</v>
      </c>
      <c r="N2244" s="334">
        <v>55.730226440324117</v>
      </c>
      <c r="O2244" s="332">
        <f t="shared" si="374"/>
        <v>57.959435497937086</v>
      </c>
      <c r="P2244" s="360"/>
      <c r="Q2244" s="360"/>
    </row>
    <row r="2245" spans="2:20" ht="16.2" customHeight="1">
      <c r="B2245" s="289">
        <v>110301181</v>
      </c>
      <c r="C2245" s="313" t="s">
        <v>3055</v>
      </c>
      <c r="D2245" s="294" t="s">
        <v>81</v>
      </c>
      <c r="E2245" s="294" t="s">
        <v>3076</v>
      </c>
      <c r="F2245" s="295">
        <v>1</v>
      </c>
      <c r="G2245" s="296" t="s">
        <v>7</v>
      </c>
      <c r="H2245" s="293">
        <v>5.8</v>
      </c>
      <c r="I2245" s="293">
        <f t="shared" si="369"/>
        <v>9.0159605749856144</v>
      </c>
      <c r="J2245" s="293">
        <v>52.292571334916559</v>
      </c>
      <c r="K2245" s="275">
        <f t="shared" si="375"/>
        <v>52.292571334916559</v>
      </c>
      <c r="L2245" s="275">
        <f t="shared" si="368"/>
        <v>52.292571334916559</v>
      </c>
      <c r="N2245" s="334">
        <v>50.281318591265922</v>
      </c>
      <c r="O2245" s="332">
        <f t="shared" si="374"/>
        <v>52.292571334916559</v>
      </c>
      <c r="P2245" s="360"/>
      <c r="Q2245" s="360"/>
    </row>
    <row r="2246" spans="2:20" ht="16.2" customHeight="1">
      <c r="B2246" s="289">
        <v>110301071</v>
      </c>
      <c r="C2246" s="313" t="s">
        <v>3055</v>
      </c>
      <c r="D2246" s="294" t="s">
        <v>81</v>
      </c>
      <c r="E2246" s="294" t="s">
        <v>3068</v>
      </c>
      <c r="F2246" s="295">
        <v>1</v>
      </c>
      <c r="G2246" s="296" t="s">
        <v>7</v>
      </c>
      <c r="H2246" s="293">
        <v>5.8</v>
      </c>
      <c r="I2246" s="293">
        <f t="shared" si="369"/>
        <v>9.1844643514541655</v>
      </c>
      <c r="J2246" s="293">
        <v>53.269893238434157</v>
      </c>
      <c r="K2246" s="275">
        <f t="shared" si="375"/>
        <v>53.269893238434157</v>
      </c>
      <c r="L2246" s="275">
        <f t="shared" si="368"/>
        <v>53.269893238434157</v>
      </c>
      <c r="N2246" s="334">
        <v>54.252281332631803</v>
      </c>
      <c r="O2246" s="332">
        <f t="shared" si="374"/>
        <v>56.422372585937076</v>
      </c>
      <c r="P2246" s="360"/>
      <c r="Q2246" s="360"/>
      <c r="S2246" s="357"/>
      <c r="T2246" s="357"/>
    </row>
    <row r="2247" spans="2:20" ht="16.2" customHeight="1">
      <c r="B2247" s="289">
        <v>110301411</v>
      </c>
      <c r="C2247" s="307" t="s">
        <v>294</v>
      </c>
      <c r="D2247" s="294" t="s">
        <v>81</v>
      </c>
      <c r="E2247" s="294" t="s">
        <v>3090</v>
      </c>
      <c r="F2247" s="295">
        <v>1</v>
      </c>
      <c r="G2247" s="296" t="s">
        <v>7</v>
      </c>
      <c r="H2247" s="293">
        <v>5.8</v>
      </c>
      <c r="I2247" s="293">
        <f t="shared" si="369"/>
        <v>9.3936089965300251</v>
      </c>
      <c r="J2247" s="293">
        <v>54.48293217987414</v>
      </c>
      <c r="K2247" s="275">
        <f t="shared" si="375"/>
        <v>54.48293217987414</v>
      </c>
      <c r="L2247" s="275">
        <f t="shared" si="368"/>
        <v>54.48293217987414</v>
      </c>
      <c r="N2247" s="334">
        <v>52.387434788340521</v>
      </c>
      <c r="O2247" s="332">
        <f t="shared" si="374"/>
        <v>54.48293217987414</v>
      </c>
      <c r="P2247" s="360"/>
      <c r="Q2247" s="360"/>
    </row>
    <row r="2248" spans="2:20" ht="16.2" customHeight="1">
      <c r="B2248" s="297">
        <v>110301051</v>
      </c>
      <c r="C2248" s="307" t="s">
        <v>294</v>
      </c>
      <c r="D2248" s="294" t="s">
        <v>4</v>
      </c>
      <c r="E2248" s="294" t="s">
        <v>3062</v>
      </c>
      <c r="F2248" s="295">
        <v>1</v>
      </c>
      <c r="G2248" s="296" t="s">
        <v>7</v>
      </c>
      <c r="H2248" s="293">
        <v>5.8</v>
      </c>
      <c r="I2248" s="293">
        <f t="shared" si="369"/>
        <v>9.9357810091277905</v>
      </c>
      <c r="J2248" s="293">
        <v>57.62752985294118</v>
      </c>
      <c r="K2248" s="275">
        <f t="shared" ref="K2248:K2249" si="376">J2248</f>
        <v>57.62752985294118</v>
      </c>
      <c r="L2248" s="275">
        <f t="shared" si="368"/>
        <v>57.62752985294118</v>
      </c>
      <c r="N2248" s="334">
        <v>55.411086397058824</v>
      </c>
      <c r="O2248" s="332">
        <f t="shared" si="374"/>
        <v>57.62752985294118</v>
      </c>
      <c r="P2248" s="360"/>
      <c r="Q2248" s="360"/>
    </row>
    <row r="2249" spans="2:20" ht="16.2" customHeight="1">
      <c r="B2249" s="297">
        <v>110301052</v>
      </c>
      <c r="C2249" s="307" t="s">
        <v>294</v>
      </c>
      <c r="D2249" s="294" t="s">
        <v>81</v>
      </c>
      <c r="E2249" s="294" t="s">
        <v>3063</v>
      </c>
      <c r="F2249" s="295">
        <v>1</v>
      </c>
      <c r="G2249" s="296" t="s">
        <v>7</v>
      </c>
      <c r="H2249" s="293">
        <v>5.8</v>
      </c>
      <c r="I2249" s="293">
        <f t="shared" si="369"/>
        <v>9.3908262170385406</v>
      </c>
      <c r="J2249" s="293">
        <v>54.466792058823529</v>
      </c>
      <c r="K2249" s="275">
        <f t="shared" si="376"/>
        <v>54.466792058823529</v>
      </c>
      <c r="L2249" s="275">
        <f t="shared" si="368"/>
        <v>54.466792058823529</v>
      </c>
      <c r="N2249" s="334">
        <v>52.371915441176469</v>
      </c>
      <c r="O2249" s="332">
        <f t="shared" si="374"/>
        <v>54.466792058823529</v>
      </c>
      <c r="P2249" s="360"/>
      <c r="Q2249" s="360"/>
    </row>
    <row r="2250" spans="2:20" ht="16.2" customHeight="1">
      <c r="B2250" s="289">
        <v>112501011</v>
      </c>
      <c r="C2250" s="307" t="s">
        <v>2508</v>
      </c>
      <c r="D2250" s="294" t="s">
        <v>4</v>
      </c>
      <c r="E2250" s="294" t="s">
        <v>3050</v>
      </c>
      <c r="F2250" s="295">
        <v>1</v>
      </c>
      <c r="G2250" s="296" t="s">
        <v>7</v>
      </c>
      <c r="H2250" s="293">
        <v>5.8</v>
      </c>
      <c r="I2250" s="293">
        <f t="shared" si="369"/>
        <v>9.3202896584631354</v>
      </c>
      <c r="J2250" s="293">
        <v>54.057680019086185</v>
      </c>
      <c r="K2250" s="275">
        <f t="shared" si="375"/>
        <v>54.057680019086185</v>
      </c>
      <c r="L2250" s="275">
        <f t="shared" ref="L2250:L2293" si="377">+J2250-K2250*$B$2</f>
        <v>54.057680019086185</v>
      </c>
      <c r="N2250" s="334">
        <v>51.97853847989056</v>
      </c>
      <c r="O2250" s="332">
        <f t="shared" si="374"/>
        <v>54.057680019086185</v>
      </c>
      <c r="P2250" s="360"/>
      <c r="Q2250" s="360"/>
    </row>
    <row r="2251" spans="2:20" ht="16.2" customHeight="1">
      <c r="B2251" s="289">
        <v>112501281</v>
      </c>
      <c r="C2251" s="307" t="s">
        <v>2508</v>
      </c>
      <c r="D2251" s="294" t="s">
        <v>81</v>
      </c>
      <c r="E2251" s="294" t="s">
        <v>3082</v>
      </c>
      <c r="F2251" s="295">
        <v>1</v>
      </c>
      <c r="G2251" s="296" t="s">
        <v>7</v>
      </c>
      <c r="H2251" s="293">
        <v>5.8</v>
      </c>
      <c r="I2251" s="293">
        <f t="shared" si="369"/>
        <v>10.180127529577812</v>
      </c>
      <c r="J2251" s="293">
        <v>59.044739671551305</v>
      </c>
      <c r="K2251" s="275">
        <f t="shared" si="375"/>
        <v>59.044739671551305</v>
      </c>
      <c r="L2251" s="275">
        <f t="shared" si="377"/>
        <v>59.044739671551305</v>
      </c>
      <c r="N2251" s="334">
        <v>56.773788145722406</v>
      </c>
      <c r="O2251" s="332">
        <f t="shared" si="374"/>
        <v>59.044739671551305</v>
      </c>
      <c r="P2251" s="360"/>
      <c r="Q2251" s="360"/>
    </row>
    <row r="2252" spans="2:20" ht="16.2" customHeight="1">
      <c r="B2252" s="289">
        <v>112501091</v>
      </c>
      <c r="C2252" s="307" t="s">
        <v>2508</v>
      </c>
      <c r="D2252" s="294" t="s">
        <v>81</v>
      </c>
      <c r="E2252" s="294" t="s">
        <v>3064</v>
      </c>
      <c r="F2252" s="295">
        <v>1</v>
      </c>
      <c r="G2252" s="296" t="s">
        <v>7</v>
      </c>
      <c r="H2252" s="293">
        <v>5.8</v>
      </c>
      <c r="I2252" s="293">
        <f t="shared" si="369"/>
        <v>9.7128678043756782</v>
      </c>
      <c r="J2252" s="293">
        <v>56.334633265378933</v>
      </c>
      <c r="K2252" s="275">
        <f t="shared" si="375"/>
        <v>56.334633265378933</v>
      </c>
      <c r="L2252" s="275">
        <f t="shared" si="377"/>
        <v>56.334633265378933</v>
      </c>
      <c r="N2252" s="334">
        <v>54.167916601325892</v>
      </c>
      <c r="O2252" s="332">
        <f t="shared" si="374"/>
        <v>56.334633265378933</v>
      </c>
      <c r="P2252" s="360"/>
      <c r="Q2252" s="360"/>
    </row>
    <row r="2253" spans="2:20" ht="16.2" customHeight="1">
      <c r="B2253" s="289">
        <v>112501101</v>
      </c>
      <c r="C2253" s="307" t="s">
        <v>2508</v>
      </c>
      <c r="D2253" s="294" t="s">
        <v>81</v>
      </c>
      <c r="E2253" s="294" t="s">
        <v>3066</v>
      </c>
      <c r="F2253" s="295">
        <v>1</v>
      </c>
      <c r="G2253" s="296" t="s">
        <v>7</v>
      </c>
      <c r="H2253" s="293">
        <v>5.8</v>
      </c>
      <c r="I2253" s="293">
        <f t="shared" si="369"/>
        <v>9.3202896584631354</v>
      </c>
      <c r="J2253" s="293">
        <v>54.057680019086185</v>
      </c>
      <c r="K2253" s="275">
        <f t="shared" si="375"/>
        <v>54.057680019086185</v>
      </c>
      <c r="L2253" s="275">
        <f t="shared" si="377"/>
        <v>54.057680019086185</v>
      </c>
      <c r="N2253" s="334">
        <v>51.97853847989056</v>
      </c>
      <c r="O2253" s="332">
        <f t="shared" si="374"/>
        <v>54.057680019086185</v>
      </c>
      <c r="P2253" s="360"/>
      <c r="Q2253" s="360"/>
    </row>
    <row r="2254" spans="2:20" ht="16.2" customHeight="1">
      <c r="B2254" s="289">
        <v>112501111</v>
      </c>
      <c r="C2254" s="307" t="s">
        <v>2508</v>
      </c>
      <c r="D2254" s="294" t="s">
        <v>81</v>
      </c>
      <c r="E2254" s="294" t="s">
        <v>3070</v>
      </c>
      <c r="F2254" s="295">
        <v>1</v>
      </c>
      <c r="G2254" s="296" t="s">
        <v>7</v>
      </c>
      <c r="H2254" s="293">
        <v>5.8</v>
      </c>
      <c r="I2254" s="293">
        <f t="shared" si="369"/>
        <v>9.4530202911458083</v>
      </c>
      <c r="J2254" s="293">
        <v>54.827517688645685</v>
      </c>
      <c r="K2254" s="275">
        <f t="shared" si="375"/>
        <v>54.827517688645685</v>
      </c>
      <c r="L2254" s="275">
        <f t="shared" si="377"/>
        <v>54.827517688645685</v>
      </c>
      <c r="N2254" s="334">
        <v>52.718767008313158</v>
      </c>
      <c r="O2254" s="332">
        <f t="shared" si="374"/>
        <v>54.827517688645685</v>
      </c>
      <c r="P2254" s="360"/>
      <c r="Q2254" s="360"/>
    </row>
    <row r="2255" spans="2:20" ht="16.2" customHeight="1">
      <c r="B2255" s="295">
        <v>112501121</v>
      </c>
      <c r="C2255" s="307" t="s">
        <v>2508</v>
      </c>
      <c r="D2255" s="294" t="s">
        <v>81</v>
      </c>
      <c r="E2255" s="294" t="s">
        <v>3072</v>
      </c>
      <c r="F2255" s="295">
        <v>1</v>
      </c>
      <c r="G2255" s="296" t="s">
        <v>7</v>
      </c>
      <c r="H2255" s="293">
        <v>5.8</v>
      </c>
      <c r="I2255" s="293">
        <f t="shared" si="369"/>
        <v>10.158141824122934</v>
      </c>
      <c r="J2255" s="293">
        <v>58.917222579913016</v>
      </c>
      <c r="K2255" s="275">
        <f t="shared" si="375"/>
        <v>58.917222579913016</v>
      </c>
      <c r="L2255" s="275">
        <f t="shared" si="377"/>
        <v>58.917222579913016</v>
      </c>
      <c r="N2255" s="334">
        <v>56.651175557608667</v>
      </c>
      <c r="O2255" s="332">
        <f t="shared" si="374"/>
        <v>58.917222579913016</v>
      </c>
      <c r="P2255" s="360"/>
      <c r="Q2255" s="360"/>
    </row>
    <row r="2256" spans="2:20" ht="16.2" customHeight="1">
      <c r="B2256" s="295">
        <v>112501141</v>
      </c>
      <c r="C2256" s="307" t="s">
        <v>2508</v>
      </c>
      <c r="D2256" s="294" t="s">
        <v>81</v>
      </c>
      <c r="E2256" s="294" t="s">
        <v>3074</v>
      </c>
      <c r="F2256" s="295">
        <v>1</v>
      </c>
      <c r="G2256" s="296" t="s">
        <v>7</v>
      </c>
      <c r="H2256" s="293">
        <v>5.8</v>
      </c>
      <c r="I2256" s="293">
        <f t="shared" si="369"/>
        <v>9.7128678043756782</v>
      </c>
      <c r="J2256" s="293">
        <v>56.334633265378933</v>
      </c>
      <c r="K2256" s="275">
        <f t="shared" si="375"/>
        <v>56.334633265378933</v>
      </c>
      <c r="L2256" s="275">
        <f t="shared" si="377"/>
        <v>56.334633265378933</v>
      </c>
      <c r="N2256" s="334">
        <v>54.167916601325892</v>
      </c>
      <c r="O2256" s="332">
        <f t="shared" si="374"/>
        <v>56.334633265378933</v>
      </c>
      <c r="P2256" s="360"/>
      <c r="Q2256" s="360"/>
    </row>
    <row r="2257" spans="2:20" ht="16.2" customHeight="1">
      <c r="B2257" s="289">
        <v>112501271</v>
      </c>
      <c r="C2257" s="307" t="s">
        <v>2508</v>
      </c>
      <c r="D2257" s="294" t="s">
        <v>81</v>
      </c>
      <c r="E2257" s="294" t="s">
        <v>3080</v>
      </c>
      <c r="F2257" s="295">
        <v>1</v>
      </c>
      <c r="G2257" s="296" t="s">
        <v>7</v>
      </c>
      <c r="H2257" s="293">
        <v>5.8</v>
      </c>
      <c r="I2257" s="293">
        <f t="shared" si="369"/>
        <v>9.7128678043756782</v>
      </c>
      <c r="J2257" s="293">
        <v>56.334633265378933</v>
      </c>
      <c r="K2257" s="275">
        <f t="shared" si="375"/>
        <v>56.334633265378933</v>
      </c>
      <c r="L2257" s="275">
        <f t="shared" si="377"/>
        <v>56.334633265378933</v>
      </c>
      <c r="N2257" s="334">
        <v>54.167916601325892</v>
      </c>
      <c r="O2257" s="332">
        <f t="shared" si="374"/>
        <v>56.334633265378933</v>
      </c>
      <c r="P2257" s="360"/>
      <c r="Q2257" s="360"/>
    </row>
    <row r="2258" spans="2:20" ht="16.2" customHeight="1">
      <c r="B2258" s="289">
        <v>112501371</v>
      </c>
      <c r="C2258" s="307" t="s">
        <v>2508</v>
      </c>
      <c r="D2258" s="294" t="s">
        <v>81</v>
      </c>
      <c r="E2258" s="294" t="s">
        <v>3086</v>
      </c>
      <c r="F2258" s="295">
        <v>1</v>
      </c>
      <c r="G2258" s="296" t="s">
        <v>7</v>
      </c>
      <c r="H2258" s="293">
        <v>5.8</v>
      </c>
      <c r="I2258" s="293">
        <f t="shared" si="369"/>
        <v>8.8124373419878292</v>
      </c>
      <c r="J2258" s="293">
        <v>51.112136583529406</v>
      </c>
      <c r="K2258" s="275">
        <f t="shared" si="375"/>
        <v>51.112136583529406</v>
      </c>
      <c r="L2258" s="275">
        <f t="shared" si="377"/>
        <v>51.112136583529406</v>
      </c>
      <c r="N2258" s="334">
        <v>49.146285176470577</v>
      </c>
      <c r="O2258" s="332">
        <f t="shared" si="374"/>
        <v>51.112136583529406</v>
      </c>
      <c r="P2258" s="360"/>
      <c r="Q2258" s="360"/>
    </row>
    <row r="2259" spans="2:20" ht="16.2" customHeight="1">
      <c r="B2259" s="289">
        <v>112501361</v>
      </c>
      <c r="C2259" s="307" t="s">
        <v>2508</v>
      </c>
      <c r="D2259" s="294" t="s">
        <v>81</v>
      </c>
      <c r="E2259" s="294" t="s">
        <v>3084</v>
      </c>
      <c r="F2259" s="295">
        <v>1</v>
      </c>
      <c r="G2259" s="296" t="s">
        <v>7</v>
      </c>
      <c r="H2259" s="293">
        <v>5.8</v>
      </c>
      <c r="I2259" s="293">
        <f t="shared" si="369"/>
        <v>8.8124373419878292</v>
      </c>
      <c r="J2259" s="293">
        <v>51.112136583529406</v>
      </c>
      <c r="K2259" s="275">
        <f t="shared" si="375"/>
        <v>51.112136583529406</v>
      </c>
      <c r="L2259" s="275">
        <f t="shared" si="377"/>
        <v>51.112136583529406</v>
      </c>
      <c r="N2259" s="334">
        <v>49.146285176470577</v>
      </c>
      <c r="O2259" s="332">
        <f t="shared" si="374"/>
        <v>51.112136583529406</v>
      </c>
      <c r="P2259" s="360"/>
      <c r="Q2259" s="360"/>
    </row>
    <row r="2260" spans="2:20" ht="16.2" customHeight="1">
      <c r="B2260" s="289">
        <v>112501391</v>
      </c>
      <c r="C2260" s="307" t="s">
        <v>2508</v>
      </c>
      <c r="D2260" s="294" t="s">
        <v>81</v>
      </c>
      <c r="E2260" s="294" t="s">
        <v>3088</v>
      </c>
      <c r="F2260" s="295">
        <v>1</v>
      </c>
      <c r="G2260" s="296" t="s">
        <v>7</v>
      </c>
      <c r="H2260" s="293">
        <v>5.8</v>
      </c>
      <c r="I2260" s="293">
        <f t="shared" si="369"/>
        <v>9.7128678043756782</v>
      </c>
      <c r="J2260" s="293">
        <v>56.334633265378933</v>
      </c>
      <c r="K2260" s="275">
        <f t="shared" si="375"/>
        <v>56.334633265378933</v>
      </c>
      <c r="L2260" s="275">
        <f t="shared" si="377"/>
        <v>56.334633265378933</v>
      </c>
      <c r="N2260" s="334">
        <v>54.167916601325892</v>
      </c>
      <c r="O2260" s="332">
        <f t="shared" si="374"/>
        <v>56.334633265378933</v>
      </c>
      <c r="P2260" s="360"/>
      <c r="Q2260" s="360"/>
    </row>
    <row r="2261" spans="2:20" ht="16.2" customHeight="1">
      <c r="B2261" s="289">
        <v>112501241</v>
      </c>
      <c r="C2261" s="307" t="s">
        <v>2508</v>
      </c>
      <c r="D2261" s="294" t="s">
        <v>81</v>
      </c>
      <c r="E2261" s="294" t="s">
        <v>3078</v>
      </c>
      <c r="F2261" s="295">
        <v>1</v>
      </c>
      <c r="G2261" s="296" t="s">
        <v>7</v>
      </c>
      <c r="H2261" s="293">
        <v>5.8</v>
      </c>
      <c r="I2261" s="293">
        <f t="shared" si="369"/>
        <v>10.137788193511016</v>
      </c>
      <c r="J2261" s="293">
        <v>58.799171522363885</v>
      </c>
      <c r="K2261" s="275">
        <f t="shared" si="375"/>
        <v>58.799171522363885</v>
      </c>
      <c r="L2261" s="275">
        <f t="shared" si="377"/>
        <v>58.799171522363885</v>
      </c>
      <c r="N2261" s="334">
        <v>56.537664925349887</v>
      </c>
      <c r="O2261" s="332">
        <f t="shared" si="374"/>
        <v>58.799171522363885</v>
      </c>
      <c r="P2261" s="360"/>
      <c r="Q2261" s="360"/>
    </row>
    <row r="2262" spans="2:20" ht="16.2" customHeight="1">
      <c r="B2262" s="289">
        <v>112501181</v>
      </c>
      <c r="C2262" s="307" t="s">
        <v>2508</v>
      </c>
      <c r="D2262" s="294" t="s">
        <v>81</v>
      </c>
      <c r="E2262" s="294" t="s">
        <v>3076</v>
      </c>
      <c r="F2262" s="295">
        <v>1</v>
      </c>
      <c r="G2262" s="296" t="s">
        <v>7</v>
      </c>
      <c r="H2262" s="293">
        <v>5.8</v>
      </c>
      <c r="I2262" s="293">
        <f t="shared" si="369"/>
        <v>9.5613294541667084</v>
      </c>
      <c r="J2262" s="293">
        <v>55.455710834166908</v>
      </c>
      <c r="K2262" s="275">
        <f t="shared" si="375"/>
        <v>55.455710834166908</v>
      </c>
      <c r="L2262" s="275">
        <f t="shared" si="377"/>
        <v>55.455710834166908</v>
      </c>
      <c r="N2262" s="334">
        <v>53.322798879006641</v>
      </c>
      <c r="O2262" s="332">
        <f t="shared" si="374"/>
        <v>55.455710834166908</v>
      </c>
      <c r="P2262" s="360"/>
      <c r="Q2262" s="360"/>
    </row>
    <row r="2263" spans="2:20" ht="16.2" customHeight="1">
      <c r="B2263" s="289">
        <v>112501071</v>
      </c>
      <c r="C2263" s="307" t="s">
        <v>2508</v>
      </c>
      <c r="D2263" s="294" t="s">
        <v>81</v>
      </c>
      <c r="E2263" s="294" t="s">
        <v>3068</v>
      </c>
      <c r="F2263" s="295">
        <v>1</v>
      </c>
      <c r="G2263" s="296" t="s">
        <v>7</v>
      </c>
      <c r="H2263" s="293">
        <v>5.8</v>
      </c>
      <c r="I2263" s="293">
        <f t="shared" si="369"/>
        <v>9.7282764756411826</v>
      </c>
      <c r="J2263" s="293">
        <v>56.424003558718859</v>
      </c>
      <c r="K2263" s="275">
        <f t="shared" si="375"/>
        <v>56.424003558718859</v>
      </c>
      <c r="L2263" s="275">
        <f t="shared" si="377"/>
        <v>56.424003558718859</v>
      </c>
      <c r="N2263" s="334">
        <v>51.921927723371574</v>
      </c>
      <c r="O2263" s="332">
        <f t="shared" si="374"/>
        <v>53.99880483230644</v>
      </c>
      <c r="P2263" s="360"/>
      <c r="Q2263" s="360"/>
      <c r="S2263" s="357"/>
      <c r="T2263" s="357"/>
    </row>
    <row r="2264" spans="2:20" ht="16.2" customHeight="1">
      <c r="B2264" s="289">
        <v>112501411</v>
      </c>
      <c r="C2264" s="307" t="s">
        <v>2508</v>
      </c>
      <c r="D2264" s="294" t="s">
        <v>81</v>
      </c>
      <c r="E2264" s="294" t="s">
        <v>3090</v>
      </c>
      <c r="F2264" s="295">
        <v>1</v>
      </c>
      <c r="G2264" s="296" t="s">
        <v>7</v>
      </c>
      <c r="H2264" s="293">
        <v>5.8</v>
      </c>
      <c r="I2264" s="293">
        <f t="shared" si="369"/>
        <v>10.051000244645499</v>
      </c>
      <c r="J2264" s="293">
        <v>58.295801418943896</v>
      </c>
      <c r="K2264" s="275">
        <f t="shared" si="375"/>
        <v>58.295801418943896</v>
      </c>
      <c r="L2264" s="275">
        <f t="shared" si="377"/>
        <v>58.295801418943896</v>
      </c>
      <c r="N2264" s="334">
        <v>56.053655210522976</v>
      </c>
      <c r="O2264" s="332">
        <f t="shared" si="374"/>
        <v>58.295801418943896</v>
      </c>
      <c r="P2264" s="360"/>
      <c r="Q2264" s="360"/>
    </row>
    <row r="2265" spans="2:20" ht="16.2" customHeight="1">
      <c r="B2265" s="297">
        <v>112501051</v>
      </c>
      <c r="C2265" s="307" t="s">
        <v>2508</v>
      </c>
      <c r="D2265" s="294" t="s">
        <v>4</v>
      </c>
      <c r="E2265" s="294" t="s">
        <v>3062</v>
      </c>
      <c r="F2265" s="295">
        <v>1</v>
      </c>
      <c r="G2265" s="296" t="s">
        <v>7</v>
      </c>
      <c r="H2265" s="293">
        <v>5.8</v>
      </c>
      <c r="I2265" s="293">
        <f t="shared" si="369"/>
        <v>10.475869700811362</v>
      </c>
      <c r="J2265" s="293">
        <v>60.760044264705897</v>
      </c>
      <c r="K2265" s="275">
        <f t="shared" ref="K2265:K2266" si="378">J2265</f>
        <v>60.760044264705897</v>
      </c>
      <c r="L2265" s="275">
        <f t="shared" ref="L2265:L2266" si="379">+J2265-K2265*$B$2</f>
        <v>60.760044264705897</v>
      </c>
      <c r="N2265" s="334">
        <v>58.42311948529413</v>
      </c>
      <c r="O2265" s="332">
        <f t="shared" si="374"/>
        <v>60.760044264705897</v>
      </c>
      <c r="P2265" s="360"/>
      <c r="Q2265" s="360"/>
    </row>
    <row r="2266" spans="2:20" ht="16.2" customHeight="1">
      <c r="B2266" s="297">
        <v>112501052</v>
      </c>
      <c r="C2266" s="307" t="s">
        <v>2508</v>
      </c>
      <c r="D2266" s="294" t="s">
        <v>81</v>
      </c>
      <c r="E2266" s="294" t="s">
        <v>3063</v>
      </c>
      <c r="F2266" s="295">
        <v>1</v>
      </c>
      <c r="G2266" s="296" t="s">
        <v>7</v>
      </c>
      <c r="H2266" s="293">
        <v>5.8</v>
      </c>
      <c r="I2266" s="293">
        <f t="shared" si="369"/>
        <v>10.445115669371198</v>
      </c>
      <c r="J2266" s="293">
        <v>60.581670882352945</v>
      </c>
      <c r="K2266" s="275">
        <f t="shared" si="378"/>
        <v>60.581670882352945</v>
      </c>
      <c r="L2266" s="275">
        <f t="shared" si="379"/>
        <v>60.581670882352945</v>
      </c>
      <c r="N2266" s="334">
        <v>58.251606617647063</v>
      </c>
      <c r="O2266" s="332">
        <f t="shared" si="374"/>
        <v>60.581670882352945</v>
      </c>
      <c r="P2266" s="360"/>
      <c r="Q2266" s="360"/>
    </row>
    <row r="2267" spans="2:20" ht="16.2" customHeight="1">
      <c r="B2267" s="289">
        <v>112601011</v>
      </c>
      <c r="C2267" s="307" t="s">
        <v>2509</v>
      </c>
      <c r="D2267" s="294" t="s">
        <v>4</v>
      </c>
      <c r="E2267" s="294" t="s">
        <v>3050</v>
      </c>
      <c r="F2267" s="295">
        <v>1</v>
      </c>
      <c r="G2267" s="296" t="s">
        <v>7</v>
      </c>
      <c r="H2267" s="293">
        <v>5.8</v>
      </c>
      <c r="I2267" s="293">
        <f t="shared" ref="I2267:I2323" si="380">J2267/H2267</f>
        <v>14.006432421997262</v>
      </c>
      <c r="J2267" s="293">
        <v>81.237308047584122</v>
      </c>
      <c r="K2267" s="275">
        <f t="shared" si="375"/>
        <v>81.237308047584122</v>
      </c>
      <c r="L2267" s="275">
        <f t="shared" si="377"/>
        <v>81.237308047584122</v>
      </c>
      <c r="N2267" s="334">
        <v>78.112796199600112</v>
      </c>
      <c r="O2267" s="332">
        <f t="shared" si="374"/>
        <v>81.237308047584122</v>
      </c>
      <c r="P2267" s="360"/>
      <c r="Q2267" s="360"/>
    </row>
    <row r="2268" spans="2:20" ht="16.2" customHeight="1">
      <c r="B2268" s="289">
        <v>112601281</v>
      </c>
      <c r="C2268" s="307" t="s">
        <v>2509</v>
      </c>
      <c r="D2268" s="294" t="s">
        <v>81</v>
      </c>
      <c r="E2268" s="294" t="s">
        <v>3082</v>
      </c>
      <c r="F2268" s="295">
        <v>1</v>
      </c>
      <c r="G2268" s="296" t="s">
        <v>7</v>
      </c>
      <c r="H2268" s="293">
        <v>5.8</v>
      </c>
      <c r="I2268" s="293">
        <f t="shared" si="380"/>
        <v>14.743888299395254</v>
      </c>
      <c r="J2268" s="293">
        <v>85.514552136492469</v>
      </c>
      <c r="K2268" s="275">
        <f t="shared" si="375"/>
        <v>85.514552136492469</v>
      </c>
      <c r="L2268" s="275">
        <f t="shared" si="377"/>
        <v>85.514552136492469</v>
      </c>
      <c r="N2268" s="334">
        <v>82.22553090047353</v>
      </c>
      <c r="O2268" s="332">
        <f t="shared" si="374"/>
        <v>85.514552136492469</v>
      </c>
      <c r="P2268" s="360"/>
      <c r="Q2268" s="360"/>
    </row>
    <row r="2269" spans="2:20" ht="16.2" customHeight="1">
      <c r="B2269" s="289">
        <v>112601091</v>
      </c>
      <c r="C2269" s="307" t="s">
        <v>2509</v>
      </c>
      <c r="D2269" s="294" t="s">
        <v>81</v>
      </c>
      <c r="E2269" s="294" t="s">
        <v>3064</v>
      </c>
      <c r="F2269" s="295">
        <v>1</v>
      </c>
      <c r="G2269" s="296" t="s">
        <v>7</v>
      </c>
      <c r="H2269" s="293">
        <v>5.8</v>
      </c>
      <c r="I2269" s="293">
        <f t="shared" si="380"/>
        <v>14.276628574193124</v>
      </c>
      <c r="J2269" s="293">
        <v>82.804445730320111</v>
      </c>
      <c r="K2269" s="275">
        <f t="shared" si="375"/>
        <v>82.804445730320111</v>
      </c>
      <c r="L2269" s="275">
        <f t="shared" si="377"/>
        <v>82.804445730320111</v>
      </c>
      <c r="N2269" s="334">
        <v>79.619659356077022</v>
      </c>
      <c r="O2269" s="332">
        <f t="shared" si="374"/>
        <v>82.804445730320111</v>
      </c>
      <c r="P2269" s="360"/>
      <c r="Q2269" s="360"/>
    </row>
    <row r="2270" spans="2:20" ht="16.2" customHeight="1">
      <c r="B2270" s="289">
        <v>112601101</v>
      </c>
      <c r="C2270" s="307" t="s">
        <v>2509</v>
      </c>
      <c r="D2270" s="294" t="s">
        <v>81</v>
      </c>
      <c r="E2270" s="294" t="s">
        <v>3066</v>
      </c>
      <c r="F2270" s="295">
        <v>1</v>
      </c>
      <c r="G2270" s="296" t="s">
        <v>7</v>
      </c>
      <c r="H2270" s="293">
        <v>5.8</v>
      </c>
      <c r="I2270" s="293">
        <f t="shared" si="380"/>
        <v>14.006432421997262</v>
      </c>
      <c r="J2270" s="293">
        <v>81.237308047584122</v>
      </c>
      <c r="K2270" s="275">
        <f t="shared" si="375"/>
        <v>81.237308047584122</v>
      </c>
      <c r="L2270" s="275">
        <f t="shared" si="377"/>
        <v>81.237308047584122</v>
      </c>
      <c r="N2270" s="334">
        <v>78.112796199600112</v>
      </c>
      <c r="O2270" s="332">
        <f t="shared" si="374"/>
        <v>81.237308047584122</v>
      </c>
      <c r="P2270" s="360"/>
      <c r="Q2270" s="360"/>
    </row>
    <row r="2271" spans="2:20" ht="16.2" customHeight="1">
      <c r="B2271" s="289">
        <v>112601111</v>
      </c>
      <c r="C2271" s="307" t="s">
        <v>2509</v>
      </c>
      <c r="D2271" s="294" t="s">
        <v>81</v>
      </c>
      <c r="E2271" s="294" t="s">
        <v>3070</v>
      </c>
      <c r="F2271" s="295">
        <v>1</v>
      </c>
      <c r="G2271" s="296" t="s">
        <v>7</v>
      </c>
      <c r="H2271" s="293">
        <v>5.8</v>
      </c>
      <c r="I2271" s="293">
        <f t="shared" si="380"/>
        <v>14.034874700429263</v>
      </c>
      <c r="J2271" s="293">
        <v>81.402273262489729</v>
      </c>
      <c r="K2271" s="275">
        <f t="shared" si="375"/>
        <v>81.402273262489729</v>
      </c>
      <c r="L2271" s="275">
        <f t="shared" si="377"/>
        <v>81.402273262489729</v>
      </c>
      <c r="N2271" s="334">
        <v>78.271416598547816</v>
      </c>
      <c r="O2271" s="332">
        <f t="shared" si="374"/>
        <v>81.402273262489729</v>
      </c>
      <c r="P2271" s="360"/>
      <c r="Q2271" s="360"/>
    </row>
    <row r="2272" spans="2:20" ht="16.2" customHeight="1">
      <c r="B2272" s="289">
        <v>112601121</v>
      </c>
      <c r="C2272" s="307" t="s">
        <v>2509</v>
      </c>
      <c r="D2272" s="294" t="s">
        <v>81</v>
      </c>
      <c r="E2272" s="294" t="s">
        <v>3072</v>
      </c>
      <c r="F2272" s="295">
        <v>1</v>
      </c>
      <c r="G2272" s="296" t="s">
        <v>7</v>
      </c>
      <c r="H2272" s="293">
        <v>5.8</v>
      </c>
      <c r="I2272" s="293">
        <f t="shared" si="380"/>
        <v>14.726031492157301</v>
      </c>
      <c r="J2272" s="293">
        <v>85.410982654512338</v>
      </c>
      <c r="K2272" s="275">
        <f t="shared" si="375"/>
        <v>85.410982654512338</v>
      </c>
      <c r="L2272" s="275">
        <f t="shared" si="377"/>
        <v>85.410982654512338</v>
      </c>
      <c r="N2272" s="334">
        <v>82.125944860108021</v>
      </c>
      <c r="O2272" s="332">
        <f t="shared" si="374"/>
        <v>85.410982654512338</v>
      </c>
      <c r="P2272" s="360"/>
      <c r="Q2272" s="360"/>
    </row>
    <row r="2273" spans="2:20" ht="16.2" customHeight="1">
      <c r="B2273" s="289">
        <v>112601141</v>
      </c>
      <c r="C2273" s="307" t="s">
        <v>2509</v>
      </c>
      <c r="D2273" s="294" t="s">
        <v>81</v>
      </c>
      <c r="E2273" s="294" t="s">
        <v>3074</v>
      </c>
      <c r="F2273" s="295">
        <v>1</v>
      </c>
      <c r="G2273" s="296" t="s">
        <v>7</v>
      </c>
      <c r="H2273" s="293">
        <v>5.8</v>
      </c>
      <c r="I2273" s="293">
        <f t="shared" si="380"/>
        <v>14.276628574193124</v>
      </c>
      <c r="J2273" s="293">
        <v>82.804445730320111</v>
      </c>
      <c r="K2273" s="275">
        <f t="shared" si="375"/>
        <v>82.804445730320111</v>
      </c>
      <c r="L2273" s="275">
        <f t="shared" si="377"/>
        <v>82.804445730320111</v>
      </c>
      <c r="N2273" s="334">
        <v>79.619659356077022</v>
      </c>
      <c r="O2273" s="332">
        <f t="shared" si="374"/>
        <v>82.804445730320111</v>
      </c>
      <c r="P2273" s="360"/>
      <c r="Q2273" s="360"/>
    </row>
    <row r="2274" spans="2:20" ht="16.2" customHeight="1">
      <c r="B2274" s="289">
        <v>112601271</v>
      </c>
      <c r="C2274" s="307" t="s">
        <v>2509</v>
      </c>
      <c r="D2274" s="294" t="s">
        <v>81</v>
      </c>
      <c r="E2274" s="294" t="s">
        <v>3080</v>
      </c>
      <c r="F2274" s="295">
        <v>1</v>
      </c>
      <c r="G2274" s="296" t="s">
        <v>7</v>
      </c>
      <c r="H2274" s="293">
        <v>5.8</v>
      </c>
      <c r="I2274" s="293">
        <f t="shared" si="380"/>
        <v>14.276628574193124</v>
      </c>
      <c r="J2274" s="293">
        <v>82.804445730320111</v>
      </c>
      <c r="K2274" s="275">
        <f t="shared" si="375"/>
        <v>82.804445730320111</v>
      </c>
      <c r="L2274" s="275">
        <f t="shared" si="377"/>
        <v>82.804445730320111</v>
      </c>
      <c r="N2274" s="334">
        <v>79.619659356077022</v>
      </c>
      <c r="O2274" s="332">
        <f t="shared" si="374"/>
        <v>82.804445730320111</v>
      </c>
      <c r="P2274" s="360"/>
      <c r="Q2274" s="360"/>
    </row>
    <row r="2275" spans="2:20" ht="16.2" customHeight="1">
      <c r="B2275" s="289">
        <v>112601371</v>
      </c>
      <c r="C2275" s="307" t="s">
        <v>2509</v>
      </c>
      <c r="D2275" s="294" t="s">
        <v>81</v>
      </c>
      <c r="E2275" s="294" t="s">
        <v>3086</v>
      </c>
      <c r="F2275" s="295">
        <v>1</v>
      </c>
      <c r="G2275" s="296" t="s">
        <v>7</v>
      </c>
      <c r="H2275" s="293">
        <v>5.8</v>
      </c>
      <c r="I2275" s="293">
        <f t="shared" si="380"/>
        <v>13.543556037503658</v>
      </c>
      <c r="J2275" s="293">
        <v>78.552625017521208</v>
      </c>
      <c r="K2275" s="275">
        <f t="shared" si="375"/>
        <v>78.552625017521208</v>
      </c>
      <c r="L2275" s="275">
        <f t="shared" si="377"/>
        <v>78.552625017521208</v>
      </c>
      <c r="N2275" s="334">
        <v>75.531370209155</v>
      </c>
      <c r="O2275" s="332">
        <f t="shared" si="374"/>
        <v>78.552625017521208</v>
      </c>
      <c r="P2275" s="360"/>
      <c r="Q2275" s="360"/>
    </row>
    <row r="2276" spans="2:20" ht="16.2" customHeight="1">
      <c r="B2276" s="295">
        <v>112601361</v>
      </c>
      <c r="C2276" s="307" t="s">
        <v>2509</v>
      </c>
      <c r="D2276" s="294" t="s">
        <v>81</v>
      </c>
      <c r="E2276" s="294" t="s">
        <v>3084</v>
      </c>
      <c r="F2276" s="295">
        <v>1</v>
      </c>
      <c r="G2276" s="296" t="s">
        <v>7</v>
      </c>
      <c r="H2276" s="293">
        <v>5.8</v>
      </c>
      <c r="I2276" s="293">
        <f t="shared" si="380"/>
        <v>13.543556037503658</v>
      </c>
      <c r="J2276" s="293">
        <v>78.552625017521208</v>
      </c>
      <c r="K2276" s="275">
        <f t="shared" si="375"/>
        <v>78.552625017521208</v>
      </c>
      <c r="L2276" s="275">
        <f t="shared" si="377"/>
        <v>78.552625017521208</v>
      </c>
      <c r="N2276" s="334">
        <v>75.531370209155</v>
      </c>
      <c r="O2276" s="332">
        <f t="shared" si="374"/>
        <v>78.552625017521208</v>
      </c>
      <c r="P2276" s="360"/>
      <c r="Q2276" s="360"/>
    </row>
    <row r="2277" spans="2:20" ht="16.2" customHeight="1">
      <c r="B2277" s="295">
        <v>112601391</v>
      </c>
      <c r="C2277" s="307" t="s">
        <v>2509</v>
      </c>
      <c r="D2277" s="294" t="s">
        <v>81</v>
      </c>
      <c r="E2277" s="294" t="s">
        <v>3088</v>
      </c>
      <c r="F2277" s="295">
        <v>1</v>
      </c>
      <c r="G2277" s="296" t="s">
        <v>7</v>
      </c>
      <c r="H2277" s="293">
        <v>5.8</v>
      </c>
      <c r="I2277" s="293">
        <f t="shared" si="380"/>
        <v>13.344547975010141</v>
      </c>
      <c r="J2277" s="293">
        <v>77.398378255058816</v>
      </c>
      <c r="K2277" s="275">
        <f t="shared" si="375"/>
        <v>77.398378255058816</v>
      </c>
      <c r="L2277" s="275">
        <f t="shared" si="377"/>
        <v>77.398378255058816</v>
      </c>
      <c r="N2277" s="334">
        <v>74.421517552941168</v>
      </c>
      <c r="O2277" s="332">
        <f t="shared" si="374"/>
        <v>77.398378255058816</v>
      </c>
      <c r="P2277" s="360"/>
      <c r="Q2277" s="360"/>
    </row>
    <row r="2278" spans="2:20" ht="16.2" customHeight="1">
      <c r="B2278" s="295">
        <v>112601241</v>
      </c>
      <c r="C2278" s="307" t="s">
        <v>2509</v>
      </c>
      <c r="D2278" s="294" t="s">
        <v>81</v>
      </c>
      <c r="E2278" s="294" t="s">
        <v>3078</v>
      </c>
      <c r="F2278" s="295">
        <v>1</v>
      </c>
      <c r="G2278" s="296" t="s">
        <v>7</v>
      </c>
      <c r="H2278" s="293">
        <v>5.8</v>
      </c>
      <c r="I2278" s="293">
        <f t="shared" si="380"/>
        <v>14.671975145816312</v>
      </c>
      <c r="J2278" s="293">
        <v>85.097455845734601</v>
      </c>
      <c r="K2278" s="275">
        <f t="shared" si="375"/>
        <v>85.097455845734601</v>
      </c>
      <c r="L2278" s="275">
        <f t="shared" si="377"/>
        <v>85.097455845734601</v>
      </c>
      <c r="N2278" s="334">
        <v>81.824476774744809</v>
      </c>
      <c r="O2278" s="332">
        <f t="shared" si="374"/>
        <v>85.097455845734601</v>
      </c>
      <c r="P2278" s="360"/>
      <c r="Q2278" s="360"/>
    </row>
    <row r="2279" spans="2:20" ht="16.2" customHeight="1">
      <c r="B2279" s="289">
        <v>112601181</v>
      </c>
      <c r="C2279" s="307" t="s">
        <v>2509</v>
      </c>
      <c r="D2279" s="294" t="s">
        <v>81</v>
      </c>
      <c r="E2279" s="294" t="s">
        <v>3076</v>
      </c>
      <c r="F2279" s="295">
        <v>1</v>
      </c>
      <c r="G2279" s="296" t="s">
        <v>7</v>
      </c>
      <c r="H2279" s="293">
        <v>5.8</v>
      </c>
      <c r="I2279" s="293">
        <f t="shared" si="380"/>
        <v>14.292448149682537</v>
      </c>
      <c r="J2279" s="293">
        <v>82.896199268158711</v>
      </c>
      <c r="K2279" s="275">
        <f t="shared" si="375"/>
        <v>82.896199268158711</v>
      </c>
      <c r="L2279" s="275">
        <f t="shared" si="377"/>
        <v>82.896199268158711</v>
      </c>
      <c r="N2279" s="334">
        <v>79.70788391169107</v>
      </c>
      <c r="O2279" s="332">
        <f t="shared" si="374"/>
        <v>82.896199268158711</v>
      </c>
      <c r="P2279" s="360"/>
      <c r="Q2279" s="360"/>
    </row>
    <row r="2280" spans="2:20" ht="16.2" customHeight="1">
      <c r="B2280" s="289">
        <v>112601071</v>
      </c>
      <c r="C2280" s="307" t="s">
        <v>2509</v>
      </c>
      <c r="D2280" s="294" t="s">
        <v>81</v>
      </c>
      <c r="E2280" s="294" t="s">
        <v>3068</v>
      </c>
      <c r="F2280" s="295">
        <v>1</v>
      </c>
      <c r="G2280" s="296" t="s">
        <v>7</v>
      </c>
      <c r="H2280" s="293">
        <v>5.8</v>
      </c>
      <c r="I2280" s="293">
        <f t="shared" si="380"/>
        <v>14.379546570131303</v>
      </c>
      <c r="J2280" s="293">
        <v>83.401370106761561</v>
      </c>
      <c r="K2280" s="275">
        <f t="shared" si="375"/>
        <v>83.401370106761561</v>
      </c>
      <c r="L2280" s="275">
        <f t="shared" si="377"/>
        <v>83.401370106761561</v>
      </c>
      <c r="N2280" s="334">
        <v>96.492544350205193</v>
      </c>
      <c r="O2280" s="332">
        <f t="shared" si="374"/>
        <v>100.35224612421341</v>
      </c>
      <c r="P2280" s="360"/>
      <c r="Q2280" s="360"/>
      <c r="S2280" s="357"/>
      <c r="T2280" s="357"/>
    </row>
    <row r="2281" spans="2:20" ht="16.2" customHeight="1">
      <c r="B2281" s="289">
        <v>112601411</v>
      </c>
      <c r="C2281" s="307" t="s">
        <v>2509</v>
      </c>
      <c r="D2281" s="294" t="s">
        <v>81</v>
      </c>
      <c r="E2281" s="294" t="s">
        <v>3090</v>
      </c>
      <c r="F2281" s="295">
        <v>1</v>
      </c>
      <c r="G2281" s="296" t="s">
        <v>7</v>
      </c>
      <c r="H2281" s="293">
        <v>5.8</v>
      </c>
      <c r="I2281" s="293">
        <f t="shared" si="380"/>
        <v>14.625889646387096</v>
      </c>
      <c r="J2281" s="293">
        <v>84.830159949045154</v>
      </c>
      <c r="K2281" s="275">
        <f t="shared" si="375"/>
        <v>84.830159949045154</v>
      </c>
      <c r="L2281" s="275">
        <f t="shared" si="377"/>
        <v>84.830159949045154</v>
      </c>
      <c r="N2281" s="334">
        <v>81.567461489466496</v>
      </c>
      <c r="O2281" s="332">
        <f t="shared" si="374"/>
        <v>84.830159949045154</v>
      </c>
      <c r="P2281" s="360"/>
      <c r="Q2281" s="360"/>
    </row>
    <row r="2282" spans="2:20" ht="16.2" customHeight="1">
      <c r="B2282" s="297">
        <v>112601051</v>
      </c>
      <c r="C2282" s="307" t="s">
        <v>2509</v>
      </c>
      <c r="D2282" s="294" t="s">
        <v>4</v>
      </c>
      <c r="E2282" s="294" t="s">
        <v>3062</v>
      </c>
      <c r="F2282" s="295">
        <v>1</v>
      </c>
      <c r="G2282" s="296" t="s">
        <v>7</v>
      </c>
      <c r="H2282" s="293">
        <v>5.8</v>
      </c>
      <c r="I2282" s="293">
        <f t="shared" si="380"/>
        <v>15.528155552738335</v>
      </c>
      <c r="J2282" s="293">
        <v>90.063302205882337</v>
      </c>
      <c r="K2282" s="275">
        <f t="shared" ref="K2282:K2283" si="381">J2282</f>
        <v>90.063302205882337</v>
      </c>
      <c r="L2282" s="275">
        <f t="shared" ref="L2282:L2283" si="382">+J2282-K2282*$B$2</f>
        <v>90.063302205882337</v>
      </c>
      <c r="N2282" s="334">
        <v>86.599329044117624</v>
      </c>
      <c r="O2282" s="332">
        <f t="shared" si="374"/>
        <v>90.063302205882337</v>
      </c>
      <c r="P2282" s="360"/>
      <c r="Q2282" s="360"/>
    </row>
    <row r="2283" spans="2:20" ht="16.2" customHeight="1">
      <c r="B2283" s="297">
        <v>112601052</v>
      </c>
      <c r="C2283" s="307" t="s">
        <v>2509</v>
      </c>
      <c r="D2283" s="294" t="s">
        <v>81</v>
      </c>
      <c r="E2283" s="294" t="s">
        <v>3063</v>
      </c>
      <c r="F2283" s="295">
        <v>1</v>
      </c>
      <c r="G2283" s="296" t="s">
        <v>7</v>
      </c>
      <c r="H2283" s="293">
        <v>5.8</v>
      </c>
      <c r="I2283" s="293">
        <f t="shared" si="380"/>
        <v>15.528155552738335</v>
      </c>
      <c r="J2283" s="293">
        <v>90.063302205882337</v>
      </c>
      <c r="K2283" s="275">
        <f t="shared" si="381"/>
        <v>90.063302205882337</v>
      </c>
      <c r="L2283" s="275">
        <f t="shared" si="382"/>
        <v>90.063302205882337</v>
      </c>
      <c r="N2283" s="334">
        <v>86.599329044117624</v>
      </c>
      <c r="O2283" s="332">
        <f t="shared" si="374"/>
        <v>90.063302205882337</v>
      </c>
      <c r="P2283" s="360"/>
      <c r="Q2283" s="360"/>
    </row>
    <row r="2284" spans="2:20" ht="16.2" customHeight="1">
      <c r="B2284" s="289">
        <v>112511011</v>
      </c>
      <c r="C2284" s="313" t="s">
        <v>3056</v>
      </c>
      <c r="D2284" s="294" t="s">
        <v>4</v>
      </c>
      <c r="E2284" s="294" t="s">
        <v>3050</v>
      </c>
      <c r="F2284" s="295">
        <v>1</v>
      </c>
      <c r="G2284" s="296" t="s">
        <v>7</v>
      </c>
      <c r="H2284" s="293">
        <v>5.8</v>
      </c>
      <c r="I2284" s="293">
        <f t="shared" si="380"/>
        <v>6.2439315165885194</v>
      </c>
      <c r="J2284" s="293">
        <v>36.214802796213412</v>
      </c>
      <c r="K2284" s="275">
        <f t="shared" si="375"/>
        <v>36.214802796213412</v>
      </c>
      <c r="L2284" s="275">
        <f t="shared" si="377"/>
        <v>36.214802796213412</v>
      </c>
      <c r="N2284" s="334">
        <v>34.821925765589818</v>
      </c>
      <c r="O2284" s="332">
        <f t="shared" si="374"/>
        <v>36.214802796213412</v>
      </c>
      <c r="P2284" s="360"/>
      <c r="Q2284" s="360"/>
    </row>
    <row r="2285" spans="2:20" ht="16.2" customHeight="1">
      <c r="B2285" s="289">
        <v>112511281</v>
      </c>
      <c r="C2285" s="313" t="s">
        <v>2792</v>
      </c>
      <c r="D2285" s="294" t="s">
        <v>81</v>
      </c>
      <c r="E2285" s="294" t="s">
        <v>3082</v>
      </c>
      <c r="F2285" s="295">
        <v>1</v>
      </c>
      <c r="G2285" s="296" t="s">
        <v>7</v>
      </c>
      <c r="H2285" s="293">
        <v>5.8</v>
      </c>
      <c r="I2285" s="293">
        <f t="shared" si="380"/>
        <v>6.8315298736732872</v>
      </c>
      <c r="J2285" s="293">
        <v>39.622873267305067</v>
      </c>
      <c r="K2285" s="275">
        <f t="shared" si="375"/>
        <v>39.622873267305067</v>
      </c>
      <c r="L2285" s="275">
        <f t="shared" si="377"/>
        <v>39.622873267305067</v>
      </c>
      <c r="N2285" s="334">
        <v>38.098916603177948</v>
      </c>
      <c r="O2285" s="332">
        <f t="shared" si="374"/>
        <v>39.622873267305067</v>
      </c>
      <c r="P2285" s="360"/>
      <c r="Q2285" s="360"/>
    </row>
    <row r="2286" spans="2:20" ht="16.2" customHeight="1">
      <c r="B2286" s="289">
        <v>112511091</v>
      </c>
      <c r="C2286" s="313" t="s">
        <v>2793</v>
      </c>
      <c r="D2286" s="294" t="s">
        <v>81</v>
      </c>
      <c r="E2286" s="294" t="s">
        <v>3064</v>
      </c>
      <c r="F2286" s="295">
        <v>1</v>
      </c>
      <c r="G2286" s="296" t="s">
        <v>7</v>
      </c>
      <c r="H2286" s="293">
        <v>5.8</v>
      </c>
      <c r="I2286" s="293">
        <f t="shared" si="380"/>
        <v>6.4755235102636917</v>
      </c>
      <c r="J2286" s="293">
        <v>37.55803635952941</v>
      </c>
      <c r="K2286" s="275">
        <f t="shared" ref="K2286:K2330" si="383">J2286</f>
        <v>37.55803635952941</v>
      </c>
      <c r="L2286" s="275">
        <f t="shared" si="377"/>
        <v>37.55803635952941</v>
      </c>
      <c r="N2286" s="334">
        <v>36.113496499547509</v>
      </c>
      <c r="O2286" s="332">
        <f t="shared" si="374"/>
        <v>37.55803635952941</v>
      </c>
      <c r="P2286" s="360"/>
      <c r="Q2286" s="360"/>
    </row>
    <row r="2287" spans="2:20" ht="16.2" customHeight="1">
      <c r="B2287" s="289">
        <v>112511101</v>
      </c>
      <c r="C2287" s="313" t="s">
        <v>2794</v>
      </c>
      <c r="D2287" s="294" t="s">
        <v>81</v>
      </c>
      <c r="E2287" s="294" t="s">
        <v>3066</v>
      </c>
      <c r="F2287" s="295">
        <v>1</v>
      </c>
      <c r="G2287" s="296" t="s">
        <v>7</v>
      </c>
      <c r="H2287" s="293">
        <v>5.8</v>
      </c>
      <c r="I2287" s="293">
        <f t="shared" si="380"/>
        <v>7.0240453187263556</v>
      </c>
      <c r="J2287" s="293">
        <v>40.73946284861286</v>
      </c>
      <c r="K2287" s="275">
        <f t="shared" si="383"/>
        <v>40.73946284861286</v>
      </c>
      <c r="L2287" s="275">
        <f t="shared" si="377"/>
        <v>40.73946284861286</v>
      </c>
      <c r="N2287" s="334">
        <v>39.172560431358519</v>
      </c>
      <c r="O2287" s="332">
        <f t="shared" si="374"/>
        <v>40.73946284861286</v>
      </c>
      <c r="P2287" s="360"/>
      <c r="Q2287" s="360"/>
    </row>
    <row r="2288" spans="2:20" ht="16.2" customHeight="1">
      <c r="B2288" s="289">
        <v>112511111</v>
      </c>
      <c r="C2288" s="313" t="s">
        <v>2795</v>
      </c>
      <c r="D2288" s="294" t="s">
        <v>81</v>
      </c>
      <c r="E2288" s="294" t="s">
        <v>3070</v>
      </c>
      <c r="F2288" s="295">
        <v>1</v>
      </c>
      <c r="G2288" s="296" t="s">
        <v>7</v>
      </c>
      <c r="H2288" s="293">
        <v>5.8</v>
      </c>
      <c r="I2288" s="293">
        <f t="shared" si="380"/>
        <v>6.268309042985047</v>
      </c>
      <c r="J2288" s="293">
        <v>36.356192449313269</v>
      </c>
      <c r="K2288" s="275">
        <f t="shared" si="383"/>
        <v>36.356192449313269</v>
      </c>
      <c r="L2288" s="275">
        <f t="shared" si="377"/>
        <v>36.356192449313269</v>
      </c>
      <c r="N2288" s="334">
        <v>34.957877355108913</v>
      </c>
      <c r="O2288" s="332">
        <f t="shared" si="374"/>
        <v>36.356192449313269</v>
      </c>
      <c r="P2288" s="360"/>
      <c r="Q2288" s="360"/>
    </row>
    <row r="2289" spans="2:20" ht="16.2" customHeight="1">
      <c r="B2289" s="289">
        <v>112511121</v>
      </c>
      <c r="C2289" s="313" t="s">
        <v>2796</v>
      </c>
      <c r="D2289" s="294" t="s">
        <v>81</v>
      </c>
      <c r="E2289" s="294" t="s">
        <v>3072</v>
      </c>
      <c r="F2289" s="295">
        <v>1</v>
      </c>
      <c r="G2289" s="296" t="s">
        <v>7</v>
      </c>
      <c r="H2289" s="293">
        <v>5.8</v>
      </c>
      <c r="I2289" s="293">
        <f t="shared" si="380"/>
        <v>6.9297760289523094</v>
      </c>
      <c r="J2289" s="293">
        <v>40.192700967923393</v>
      </c>
      <c r="K2289" s="275">
        <f t="shared" si="383"/>
        <v>40.192700967923393</v>
      </c>
      <c r="L2289" s="275">
        <f t="shared" si="377"/>
        <v>40.192700967923393</v>
      </c>
      <c r="N2289" s="334">
        <v>38.646827853772493</v>
      </c>
      <c r="O2289" s="332">
        <f t="shared" si="374"/>
        <v>40.192700967923393</v>
      </c>
      <c r="P2289" s="360"/>
      <c r="Q2289" s="360"/>
    </row>
    <row r="2290" spans="2:20" ht="16.2" customHeight="1">
      <c r="B2290" s="289">
        <v>112511141</v>
      </c>
      <c r="C2290" s="313" t="s">
        <v>2797</v>
      </c>
      <c r="D2290" s="294" t="s">
        <v>81</v>
      </c>
      <c r="E2290" s="294" t="s">
        <v>3074</v>
      </c>
      <c r="F2290" s="295">
        <v>1</v>
      </c>
      <c r="G2290" s="296" t="s">
        <v>7</v>
      </c>
      <c r="H2290" s="293">
        <v>5.8</v>
      </c>
      <c r="I2290" s="293">
        <f t="shared" si="380"/>
        <v>6.4755235102636917</v>
      </c>
      <c r="J2290" s="293">
        <v>37.55803635952941</v>
      </c>
      <c r="K2290" s="275">
        <f t="shared" si="383"/>
        <v>37.55803635952941</v>
      </c>
      <c r="L2290" s="275">
        <f t="shared" si="377"/>
        <v>37.55803635952941</v>
      </c>
      <c r="N2290" s="334">
        <v>36.113496499547509</v>
      </c>
      <c r="O2290" s="332">
        <f t="shared" ref="O2290:O2345" si="384">N2290*1.04</f>
        <v>37.55803635952941</v>
      </c>
      <c r="P2290" s="360"/>
      <c r="Q2290" s="360"/>
    </row>
    <row r="2291" spans="2:20" ht="16.2" customHeight="1">
      <c r="B2291" s="289">
        <v>112511271</v>
      </c>
      <c r="C2291" s="313" t="s">
        <v>2798</v>
      </c>
      <c r="D2291" s="294" t="s">
        <v>81</v>
      </c>
      <c r="E2291" s="294" t="s">
        <v>3080</v>
      </c>
      <c r="F2291" s="295">
        <v>1</v>
      </c>
      <c r="G2291" s="296" t="s">
        <v>7</v>
      </c>
      <c r="H2291" s="293">
        <v>5.8</v>
      </c>
      <c r="I2291" s="293">
        <f t="shared" si="380"/>
        <v>6.4755235102636917</v>
      </c>
      <c r="J2291" s="293">
        <v>37.55803635952941</v>
      </c>
      <c r="K2291" s="275">
        <f t="shared" si="383"/>
        <v>37.55803635952941</v>
      </c>
      <c r="L2291" s="275">
        <f t="shared" si="377"/>
        <v>37.55803635952941</v>
      </c>
      <c r="N2291" s="334">
        <v>36.113496499547509</v>
      </c>
      <c r="O2291" s="332">
        <f t="shared" si="384"/>
        <v>37.55803635952941</v>
      </c>
      <c r="P2291" s="360"/>
      <c r="Q2291" s="360"/>
    </row>
    <row r="2292" spans="2:20" ht="16.2" customHeight="1">
      <c r="B2292" s="289">
        <v>112511371</v>
      </c>
      <c r="C2292" s="313" t="s">
        <v>2799</v>
      </c>
      <c r="D2292" s="294" t="s">
        <v>81</v>
      </c>
      <c r="E2292" s="294" t="s">
        <v>3086</v>
      </c>
      <c r="F2292" s="295">
        <v>1</v>
      </c>
      <c r="G2292" s="296" t="s">
        <v>7</v>
      </c>
      <c r="H2292" s="293">
        <v>5.8</v>
      </c>
      <c r="I2292" s="293">
        <f t="shared" si="380"/>
        <v>6.5027573489013655</v>
      </c>
      <c r="J2292" s="293">
        <v>37.715992623627919</v>
      </c>
      <c r="K2292" s="275">
        <f t="shared" si="383"/>
        <v>37.715992623627919</v>
      </c>
      <c r="L2292" s="275">
        <f t="shared" si="377"/>
        <v>37.715992623627919</v>
      </c>
      <c r="N2292" s="334">
        <v>36.265377522719149</v>
      </c>
      <c r="O2292" s="332">
        <f t="shared" si="384"/>
        <v>37.715992623627919</v>
      </c>
      <c r="P2292" s="360"/>
      <c r="Q2292" s="360"/>
    </row>
    <row r="2293" spans="2:20" ht="16.2" customHeight="1">
      <c r="B2293" s="289">
        <v>112511361</v>
      </c>
      <c r="C2293" s="313" t="s">
        <v>2800</v>
      </c>
      <c r="D2293" s="294" t="s">
        <v>81</v>
      </c>
      <c r="E2293" s="294" t="s">
        <v>3084</v>
      </c>
      <c r="F2293" s="295">
        <v>1</v>
      </c>
      <c r="G2293" s="296" t="s">
        <v>7</v>
      </c>
      <c r="H2293" s="293">
        <v>5.8</v>
      </c>
      <c r="I2293" s="293">
        <f t="shared" si="380"/>
        <v>6.5027573489013655</v>
      </c>
      <c r="J2293" s="293">
        <v>37.715992623627919</v>
      </c>
      <c r="K2293" s="275">
        <f t="shared" si="383"/>
        <v>37.715992623627919</v>
      </c>
      <c r="L2293" s="275">
        <f t="shared" si="377"/>
        <v>37.715992623627919</v>
      </c>
      <c r="N2293" s="334">
        <v>36.265377522719149</v>
      </c>
      <c r="O2293" s="332">
        <f t="shared" si="384"/>
        <v>37.715992623627919</v>
      </c>
      <c r="P2293" s="360"/>
      <c r="Q2293" s="360"/>
    </row>
    <row r="2294" spans="2:20" ht="16.2" customHeight="1">
      <c r="B2294" s="289">
        <v>112511391</v>
      </c>
      <c r="C2294" s="313" t="s">
        <v>2801</v>
      </c>
      <c r="D2294" s="294" t="s">
        <v>81</v>
      </c>
      <c r="E2294" s="294" t="s">
        <v>3088</v>
      </c>
      <c r="F2294" s="295">
        <v>1</v>
      </c>
      <c r="G2294" s="296" t="s">
        <v>7</v>
      </c>
      <c r="H2294" s="293">
        <v>5.8</v>
      </c>
      <c r="I2294" s="293">
        <f t="shared" si="380"/>
        <v>6.2203779264153978</v>
      </c>
      <c r="J2294" s="293">
        <v>36.078191973209307</v>
      </c>
      <c r="K2294" s="275">
        <f t="shared" si="383"/>
        <v>36.078191973209307</v>
      </c>
      <c r="L2294" s="275">
        <f t="shared" ref="L2294:L2339" si="385">+J2294-K2294*$B$2</f>
        <v>36.078191973209307</v>
      </c>
      <c r="N2294" s="334">
        <v>34.690569205008948</v>
      </c>
      <c r="O2294" s="332">
        <f t="shared" si="384"/>
        <v>36.078191973209307</v>
      </c>
      <c r="P2294" s="360"/>
      <c r="Q2294" s="360"/>
    </row>
    <row r="2295" spans="2:20" ht="16.2" customHeight="1">
      <c r="B2295" s="289">
        <v>112511241</v>
      </c>
      <c r="C2295" s="313" t="s">
        <v>2802</v>
      </c>
      <c r="D2295" s="294" t="s">
        <v>81</v>
      </c>
      <c r="E2295" s="294" t="s">
        <v>3078</v>
      </c>
      <c r="F2295" s="295">
        <v>1</v>
      </c>
      <c r="G2295" s="296" t="s">
        <v>7</v>
      </c>
      <c r="H2295" s="293">
        <v>5.8</v>
      </c>
      <c r="I2295" s="293">
        <f t="shared" si="380"/>
        <v>6.8143810144101122</v>
      </c>
      <c r="J2295" s="293">
        <v>39.523409883578651</v>
      </c>
      <c r="K2295" s="275">
        <f t="shared" si="383"/>
        <v>39.523409883578651</v>
      </c>
      <c r="L2295" s="275">
        <f t="shared" si="385"/>
        <v>39.523409883578651</v>
      </c>
      <c r="N2295" s="334">
        <v>38.003278734210241</v>
      </c>
      <c r="O2295" s="332">
        <f t="shared" si="384"/>
        <v>39.523409883578651</v>
      </c>
      <c r="P2295" s="360"/>
      <c r="Q2295" s="360"/>
    </row>
    <row r="2296" spans="2:20" ht="16.2" customHeight="1">
      <c r="B2296" s="289">
        <v>112511181</v>
      </c>
      <c r="C2296" s="313" t="s">
        <v>2803</v>
      </c>
      <c r="D2296" s="294" t="s">
        <v>81</v>
      </c>
      <c r="E2296" s="294" t="s">
        <v>3076</v>
      </c>
      <c r="F2296" s="295">
        <v>1</v>
      </c>
      <c r="G2296" s="296" t="s">
        <v>7</v>
      </c>
      <c r="H2296" s="293">
        <v>5.8</v>
      </c>
      <c r="I2296" s="293">
        <f t="shared" si="380"/>
        <v>7.5839813903372804</v>
      </c>
      <c r="J2296" s="293">
        <v>43.987092063956226</v>
      </c>
      <c r="K2296" s="275">
        <f t="shared" si="383"/>
        <v>43.987092063956226</v>
      </c>
      <c r="L2296" s="275">
        <f t="shared" si="385"/>
        <v>43.987092063956226</v>
      </c>
      <c r="N2296" s="334">
        <v>42.295280830727137</v>
      </c>
      <c r="O2296" s="332">
        <f t="shared" si="384"/>
        <v>43.987092063956226</v>
      </c>
      <c r="P2296" s="360"/>
      <c r="Q2296" s="360"/>
    </row>
    <row r="2297" spans="2:20" ht="16.2" customHeight="1">
      <c r="B2297" s="289">
        <v>112511071</v>
      </c>
      <c r="C2297" s="313" t="s">
        <v>2804</v>
      </c>
      <c r="D2297" s="294" t="s">
        <v>81</v>
      </c>
      <c r="E2297" s="294" t="s">
        <v>3068</v>
      </c>
      <c r="F2297" s="295">
        <v>1</v>
      </c>
      <c r="G2297" s="296" t="s">
        <v>7</v>
      </c>
      <c r="H2297" s="293">
        <v>5.8</v>
      </c>
      <c r="I2297" s="293">
        <f t="shared" si="380"/>
        <v>7.9148637869677261</v>
      </c>
      <c r="J2297" s="293">
        <v>45.90620996441281</v>
      </c>
      <c r="K2297" s="275">
        <f t="shared" si="383"/>
        <v>45.90620996441281</v>
      </c>
      <c r="L2297" s="275">
        <f t="shared" si="385"/>
        <v>45.90620996441281</v>
      </c>
      <c r="N2297" s="334">
        <v>40.301222072692823</v>
      </c>
      <c r="O2297" s="332">
        <f t="shared" si="384"/>
        <v>41.913270955600538</v>
      </c>
      <c r="P2297" s="360"/>
      <c r="Q2297" s="360"/>
      <c r="S2297" s="357"/>
      <c r="T2297" s="357"/>
    </row>
    <row r="2298" spans="2:20" ht="16.2" customHeight="1">
      <c r="B2298" s="289">
        <v>112511411</v>
      </c>
      <c r="C2298" s="313" t="s">
        <v>2805</v>
      </c>
      <c r="D2298" s="294" t="s">
        <v>81</v>
      </c>
      <c r="E2298" s="294" t="s">
        <v>3090</v>
      </c>
      <c r="F2298" s="295">
        <v>1</v>
      </c>
      <c r="G2298" s="296" t="s">
        <v>7</v>
      </c>
      <c r="H2298" s="293">
        <v>5.8</v>
      </c>
      <c r="I2298" s="293">
        <f t="shared" si="380"/>
        <v>6.7296034699297138</v>
      </c>
      <c r="J2298" s="293">
        <v>39.031700125592337</v>
      </c>
      <c r="K2298" s="275">
        <f t="shared" si="383"/>
        <v>39.031700125592337</v>
      </c>
      <c r="L2298" s="275">
        <f t="shared" si="385"/>
        <v>39.031700125592337</v>
      </c>
      <c r="N2298" s="334">
        <v>37.530480889992631</v>
      </c>
      <c r="O2298" s="332">
        <f t="shared" si="384"/>
        <v>39.031700125592337</v>
      </c>
      <c r="P2298" s="360"/>
      <c r="Q2298" s="360"/>
    </row>
    <row r="2299" spans="2:20" ht="16.2" customHeight="1">
      <c r="B2299" s="297">
        <v>112511051</v>
      </c>
      <c r="C2299" s="308" t="s">
        <v>3024</v>
      </c>
      <c r="D2299" s="294" t="s">
        <v>4</v>
      </c>
      <c r="E2299" s="294" t="s">
        <v>3062</v>
      </c>
      <c r="F2299" s="295">
        <v>1</v>
      </c>
      <c r="G2299" s="296" t="s">
        <v>7</v>
      </c>
      <c r="H2299" s="293">
        <v>5.8</v>
      </c>
      <c r="I2299" s="293">
        <f t="shared" si="380"/>
        <v>8.2163586206896557</v>
      </c>
      <c r="J2299" s="293">
        <v>47.654880000000006</v>
      </c>
      <c r="K2299" s="275">
        <f t="shared" ref="K2299" si="386">J2299</f>
        <v>47.654880000000006</v>
      </c>
      <c r="L2299" s="275">
        <f t="shared" ref="L2299" si="387">+J2299-K2299*$B$2</f>
        <v>47.654880000000006</v>
      </c>
      <c r="N2299" s="334">
        <v>45.822000000000003</v>
      </c>
      <c r="O2299" s="332">
        <f t="shared" si="384"/>
        <v>47.654880000000006</v>
      </c>
      <c r="P2299" s="360"/>
      <c r="Q2299" s="360"/>
    </row>
    <row r="2300" spans="2:20" ht="16.2" customHeight="1">
      <c r="B2300" s="295">
        <v>312331011</v>
      </c>
      <c r="C2300" s="313" t="s">
        <v>3057</v>
      </c>
      <c r="D2300" s="294" t="s">
        <v>4</v>
      </c>
      <c r="E2300" s="294" t="s">
        <v>3050</v>
      </c>
      <c r="F2300" s="295">
        <v>1</v>
      </c>
      <c r="G2300" s="296" t="s">
        <v>7</v>
      </c>
      <c r="H2300" s="293">
        <v>5.8</v>
      </c>
      <c r="I2300" s="293">
        <f t="shared" si="380"/>
        <v>4.806052948580593</v>
      </c>
      <c r="J2300" s="293">
        <v>27.875107101767441</v>
      </c>
      <c r="K2300" s="275">
        <f t="shared" si="383"/>
        <v>27.875107101767441</v>
      </c>
      <c r="L2300" s="275">
        <f t="shared" si="385"/>
        <v>27.875107101767441</v>
      </c>
      <c r="N2300" s="334">
        <v>26.802987597853306</v>
      </c>
      <c r="O2300" s="332">
        <f t="shared" si="384"/>
        <v>27.875107101767441</v>
      </c>
      <c r="P2300" s="360"/>
      <c r="Q2300" s="360"/>
    </row>
    <row r="2301" spans="2:20" ht="16.2" customHeight="1">
      <c r="B2301" s="295">
        <v>312331281</v>
      </c>
      <c r="C2301" s="313" t="s">
        <v>2806</v>
      </c>
      <c r="D2301" s="294" t="s">
        <v>81</v>
      </c>
      <c r="E2301" s="294" t="s">
        <v>3082</v>
      </c>
      <c r="F2301" s="295">
        <v>1</v>
      </c>
      <c r="G2301" s="296" t="s">
        <v>7</v>
      </c>
      <c r="H2301" s="293">
        <v>5.8</v>
      </c>
      <c r="I2301" s="293">
        <f t="shared" si="380"/>
        <v>5.3255502303467139</v>
      </c>
      <c r="J2301" s="293">
        <v>30.888191336010941</v>
      </c>
      <c r="K2301" s="275">
        <f t="shared" si="383"/>
        <v>30.888191336010941</v>
      </c>
      <c r="L2301" s="275">
        <f t="shared" si="385"/>
        <v>30.888191336010941</v>
      </c>
      <c r="N2301" s="334">
        <v>29.700183976933594</v>
      </c>
      <c r="O2301" s="332">
        <f t="shared" si="384"/>
        <v>30.888191336010941</v>
      </c>
      <c r="P2301" s="360"/>
      <c r="Q2301" s="360"/>
    </row>
    <row r="2302" spans="2:20" ht="16.2" customHeight="1">
      <c r="B2302" s="289">
        <v>312331091</v>
      </c>
      <c r="C2302" s="313" t="s">
        <v>2807</v>
      </c>
      <c r="D2302" s="294" t="s">
        <v>81</v>
      </c>
      <c r="E2302" s="294" t="s">
        <v>3064</v>
      </c>
      <c r="F2302" s="295">
        <v>1</v>
      </c>
      <c r="G2302" s="296" t="s">
        <v>7</v>
      </c>
      <c r="H2302" s="293">
        <v>5.8</v>
      </c>
      <c r="I2302" s="293">
        <f t="shared" si="380"/>
        <v>4.9806724988612663</v>
      </c>
      <c r="J2302" s="293">
        <v>28.887900493395346</v>
      </c>
      <c r="K2302" s="275">
        <f t="shared" si="383"/>
        <v>28.887900493395346</v>
      </c>
      <c r="L2302" s="275">
        <f t="shared" si="385"/>
        <v>28.887900493395346</v>
      </c>
      <c r="N2302" s="334">
        <v>27.776827397495524</v>
      </c>
      <c r="O2302" s="332">
        <f t="shared" si="384"/>
        <v>28.887900493395346</v>
      </c>
      <c r="P2302" s="360"/>
      <c r="Q2302" s="360"/>
    </row>
    <row r="2303" spans="2:20" ht="16.2" customHeight="1">
      <c r="B2303" s="289">
        <v>312331101</v>
      </c>
      <c r="C2303" s="313" t="s">
        <v>2808</v>
      </c>
      <c r="D2303" s="294" t="s">
        <v>81</v>
      </c>
      <c r="E2303" s="294" t="s">
        <v>3066</v>
      </c>
      <c r="F2303" s="295">
        <v>1</v>
      </c>
      <c r="G2303" s="296" t="s">
        <v>7</v>
      </c>
      <c r="H2303" s="293">
        <v>5.8</v>
      </c>
      <c r="I2303" s="293">
        <f t="shared" si="380"/>
        <v>5.2889784478437667</v>
      </c>
      <c r="J2303" s="293">
        <v>30.676074997493846</v>
      </c>
      <c r="K2303" s="275">
        <f t="shared" si="383"/>
        <v>30.676074997493846</v>
      </c>
      <c r="L2303" s="275">
        <f t="shared" si="385"/>
        <v>30.676074997493846</v>
      </c>
      <c r="N2303" s="334">
        <v>29.496225959128697</v>
      </c>
      <c r="O2303" s="332">
        <f t="shared" si="384"/>
        <v>30.676074997493846</v>
      </c>
      <c r="P2303" s="360"/>
      <c r="Q2303" s="360"/>
    </row>
    <row r="2304" spans="2:20" ht="16.2" customHeight="1">
      <c r="B2304" s="289">
        <v>312331111</v>
      </c>
      <c r="C2304" s="313" t="s">
        <v>2809</v>
      </c>
      <c r="D2304" s="294" t="s">
        <v>81</v>
      </c>
      <c r="E2304" s="294" t="s">
        <v>3070</v>
      </c>
      <c r="F2304" s="295">
        <v>1</v>
      </c>
      <c r="G2304" s="296" t="s">
        <v>7</v>
      </c>
      <c r="H2304" s="293">
        <v>5.8</v>
      </c>
      <c r="I2304" s="293">
        <f t="shared" si="380"/>
        <v>4.8244322192707196</v>
      </c>
      <c r="J2304" s="293">
        <v>27.981706871770175</v>
      </c>
      <c r="K2304" s="275">
        <f t="shared" si="383"/>
        <v>27.981706871770175</v>
      </c>
      <c r="L2304" s="275">
        <f t="shared" si="385"/>
        <v>27.981706871770175</v>
      </c>
      <c r="N2304" s="334">
        <v>26.905487376702091</v>
      </c>
      <c r="O2304" s="332">
        <f t="shared" si="384"/>
        <v>27.981706871770175</v>
      </c>
      <c r="P2304" s="360"/>
      <c r="Q2304" s="360"/>
    </row>
    <row r="2305" spans="2:20" ht="16.2" customHeight="1">
      <c r="B2305" s="289">
        <v>312331121</v>
      </c>
      <c r="C2305" s="313" t="s">
        <v>2810</v>
      </c>
      <c r="D2305" s="294" t="s">
        <v>81</v>
      </c>
      <c r="E2305" s="294" t="s">
        <v>3072</v>
      </c>
      <c r="F2305" s="295">
        <v>1</v>
      </c>
      <c r="G2305" s="296" t="s">
        <v>7</v>
      </c>
      <c r="H2305" s="293">
        <v>5.8</v>
      </c>
      <c r="I2305" s="293">
        <f t="shared" si="380"/>
        <v>5.3157948254615777</v>
      </c>
      <c r="J2305" s="293">
        <v>30.831609987677151</v>
      </c>
      <c r="K2305" s="275">
        <f t="shared" si="383"/>
        <v>30.831609987677151</v>
      </c>
      <c r="L2305" s="275">
        <f t="shared" si="385"/>
        <v>30.831609987677151</v>
      </c>
      <c r="N2305" s="334">
        <v>29.645778834304952</v>
      </c>
      <c r="O2305" s="332">
        <f t="shared" si="384"/>
        <v>30.831609987677151</v>
      </c>
      <c r="P2305" s="360"/>
      <c r="Q2305" s="360"/>
    </row>
    <row r="2306" spans="2:20" ht="16.2" customHeight="1">
      <c r="B2306" s="289">
        <v>312331141</v>
      </c>
      <c r="C2306" s="313" t="s">
        <v>2811</v>
      </c>
      <c r="D2306" s="294" t="s">
        <v>81</v>
      </c>
      <c r="E2306" s="294" t="s">
        <v>3074</v>
      </c>
      <c r="F2306" s="295">
        <v>1</v>
      </c>
      <c r="G2306" s="296" t="s">
        <v>7</v>
      </c>
      <c r="H2306" s="293">
        <v>5.8</v>
      </c>
      <c r="I2306" s="293">
        <f t="shared" si="380"/>
        <v>4.9806724988612663</v>
      </c>
      <c r="J2306" s="293">
        <v>28.887900493395346</v>
      </c>
      <c r="K2306" s="275">
        <f t="shared" si="383"/>
        <v>28.887900493395346</v>
      </c>
      <c r="L2306" s="275">
        <f t="shared" si="385"/>
        <v>28.887900493395346</v>
      </c>
      <c r="N2306" s="334">
        <v>27.776827397495524</v>
      </c>
      <c r="O2306" s="332">
        <f t="shared" si="384"/>
        <v>28.887900493395346</v>
      </c>
      <c r="P2306" s="360"/>
      <c r="Q2306" s="360"/>
    </row>
    <row r="2307" spans="2:20" ht="16.2" customHeight="1">
      <c r="B2307" s="289">
        <v>312331271</v>
      </c>
      <c r="C2307" s="313" t="s">
        <v>2812</v>
      </c>
      <c r="D2307" s="294" t="s">
        <v>81</v>
      </c>
      <c r="E2307" s="294" t="s">
        <v>3080</v>
      </c>
      <c r="F2307" s="295">
        <v>1</v>
      </c>
      <c r="G2307" s="296" t="s">
        <v>7</v>
      </c>
      <c r="H2307" s="293">
        <v>5.8</v>
      </c>
      <c r="I2307" s="293">
        <f t="shared" si="380"/>
        <v>4.9806724988612663</v>
      </c>
      <c r="J2307" s="293">
        <v>28.887900493395346</v>
      </c>
      <c r="K2307" s="275">
        <f t="shared" si="383"/>
        <v>28.887900493395346</v>
      </c>
      <c r="L2307" s="275">
        <f t="shared" si="385"/>
        <v>28.887900493395346</v>
      </c>
      <c r="N2307" s="334">
        <v>27.776827397495524</v>
      </c>
      <c r="O2307" s="332">
        <f t="shared" si="384"/>
        <v>28.887900493395346</v>
      </c>
      <c r="P2307" s="360"/>
      <c r="Q2307" s="360"/>
    </row>
    <row r="2308" spans="2:20" ht="16.2" customHeight="1">
      <c r="B2308" s="289">
        <v>312331371</v>
      </c>
      <c r="C2308" s="313" t="s">
        <v>2813</v>
      </c>
      <c r="D2308" s="294" t="s">
        <v>81</v>
      </c>
      <c r="E2308" s="294" t="s">
        <v>3086</v>
      </c>
      <c r="F2308" s="295">
        <v>1</v>
      </c>
      <c r="G2308" s="296" t="s">
        <v>7</v>
      </c>
      <c r="H2308" s="293">
        <v>5.8</v>
      </c>
      <c r="I2308" s="293">
        <f t="shared" si="380"/>
        <v>6.0210183177998973</v>
      </c>
      <c r="J2308" s="293">
        <v>34.921906243239405</v>
      </c>
      <c r="K2308" s="275">
        <f t="shared" si="383"/>
        <v>34.921906243239405</v>
      </c>
      <c r="L2308" s="275">
        <f t="shared" si="385"/>
        <v>34.921906243239405</v>
      </c>
      <c r="N2308" s="334">
        <v>33.578756003114812</v>
      </c>
      <c r="O2308" s="332">
        <f t="shared" si="384"/>
        <v>34.921906243239405</v>
      </c>
      <c r="P2308" s="360"/>
      <c r="Q2308" s="360"/>
    </row>
    <row r="2309" spans="2:20" ht="16.2" customHeight="1">
      <c r="B2309" s="289">
        <v>312331361</v>
      </c>
      <c r="C2309" s="313" t="s">
        <v>2814</v>
      </c>
      <c r="D2309" s="294" t="s">
        <v>81</v>
      </c>
      <c r="E2309" s="294" t="s">
        <v>3084</v>
      </c>
      <c r="F2309" s="295">
        <v>1</v>
      </c>
      <c r="G2309" s="296" t="s">
        <v>7</v>
      </c>
      <c r="H2309" s="293">
        <v>5.8</v>
      </c>
      <c r="I2309" s="293">
        <f t="shared" si="380"/>
        <v>6.0210183177998973</v>
      </c>
      <c r="J2309" s="293">
        <v>34.921906243239405</v>
      </c>
      <c r="K2309" s="275">
        <f t="shared" si="383"/>
        <v>34.921906243239405</v>
      </c>
      <c r="L2309" s="275">
        <f t="shared" si="385"/>
        <v>34.921906243239405</v>
      </c>
      <c r="N2309" s="334">
        <v>33.578756003114812</v>
      </c>
      <c r="O2309" s="332">
        <f t="shared" si="384"/>
        <v>34.921906243239405</v>
      </c>
      <c r="P2309" s="360"/>
      <c r="Q2309" s="360"/>
    </row>
    <row r="2310" spans="2:20" ht="16.2" customHeight="1">
      <c r="B2310" s="289">
        <v>312331391</v>
      </c>
      <c r="C2310" s="313" t="s">
        <v>2815</v>
      </c>
      <c r="D2310" s="294" t="s">
        <v>81</v>
      </c>
      <c r="E2310" s="294" t="s">
        <v>3088</v>
      </c>
      <c r="F2310" s="295">
        <v>1</v>
      </c>
      <c r="G2310" s="296" t="s">
        <v>7</v>
      </c>
      <c r="H2310" s="293">
        <v>5.8</v>
      </c>
      <c r="I2310" s="293">
        <f t="shared" si="380"/>
        <v>5.6256717461767076</v>
      </c>
      <c r="J2310" s="293">
        <v>32.628896127824902</v>
      </c>
      <c r="K2310" s="275">
        <f t="shared" si="383"/>
        <v>32.628896127824902</v>
      </c>
      <c r="L2310" s="275">
        <f t="shared" si="385"/>
        <v>32.628896127824902</v>
      </c>
      <c r="N2310" s="334">
        <v>31.373938584447018</v>
      </c>
      <c r="O2310" s="332">
        <f t="shared" si="384"/>
        <v>32.628896127824902</v>
      </c>
      <c r="P2310" s="360"/>
      <c r="Q2310" s="360"/>
    </row>
    <row r="2311" spans="2:20" ht="16.2" customHeight="1">
      <c r="B2311" s="295">
        <v>312331241</v>
      </c>
      <c r="C2311" s="313" t="s">
        <v>2816</v>
      </c>
      <c r="D2311" s="294" t="s">
        <v>81</v>
      </c>
      <c r="E2311" s="294" t="s">
        <v>3078</v>
      </c>
      <c r="F2311" s="295">
        <v>1</v>
      </c>
      <c r="G2311" s="296" t="s">
        <v>7</v>
      </c>
      <c r="H2311" s="293">
        <v>5.8</v>
      </c>
      <c r="I2311" s="293">
        <f t="shared" si="380"/>
        <v>5.2361586430152363</v>
      </c>
      <c r="J2311" s="293">
        <v>30.369720129488368</v>
      </c>
      <c r="K2311" s="275">
        <f t="shared" si="383"/>
        <v>30.369720129488368</v>
      </c>
      <c r="L2311" s="275">
        <f t="shared" si="385"/>
        <v>30.369720129488368</v>
      </c>
      <c r="N2311" s="334">
        <v>29.201653970661891</v>
      </c>
      <c r="O2311" s="332">
        <f t="shared" si="384"/>
        <v>30.369720129488368</v>
      </c>
      <c r="P2311" s="360"/>
      <c r="Q2311" s="360"/>
    </row>
    <row r="2312" spans="2:20" ht="16.2" customHeight="1">
      <c r="B2312" s="295">
        <v>312331181</v>
      </c>
      <c r="C2312" s="313" t="s">
        <v>2817</v>
      </c>
      <c r="D2312" s="294" t="s">
        <v>81</v>
      </c>
      <c r="E2312" s="294" t="s">
        <v>3076</v>
      </c>
      <c r="F2312" s="295">
        <v>1</v>
      </c>
      <c r="G2312" s="296" t="s">
        <v>7</v>
      </c>
      <c r="H2312" s="293">
        <v>5.8</v>
      </c>
      <c r="I2312" s="293">
        <f t="shared" si="380"/>
        <v>5.5831346654162948</v>
      </c>
      <c r="J2312" s="293">
        <v>32.382181059414506</v>
      </c>
      <c r="K2312" s="275">
        <f t="shared" si="383"/>
        <v>32.382181059414506</v>
      </c>
      <c r="L2312" s="275">
        <f t="shared" si="385"/>
        <v>32.382181059414506</v>
      </c>
      <c r="N2312" s="334">
        <v>31.136712557129329</v>
      </c>
      <c r="O2312" s="332">
        <f t="shared" si="384"/>
        <v>32.382181059414506</v>
      </c>
      <c r="P2312" s="360"/>
      <c r="Q2312" s="360"/>
    </row>
    <row r="2313" spans="2:20" ht="16.2" customHeight="1">
      <c r="B2313" s="295">
        <v>312331071</v>
      </c>
      <c r="C2313" s="313" t="s">
        <v>2818</v>
      </c>
      <c r="D2313" s="294" t="s">
        <v>81</v>
      </c>
      <c r="E2313" s="294" t="s">
        <v>3068</v>
      </c>
      <c r="F2313" s="295">
        <v>1</v>
      </c>
      <c r="G2313" s="296" t="s">
        <v>7</v>
      </c>
      <c r="H2313" s="293">
        <v>5.8</v>
      </c>
      <c r="I2313" s="293">
        <f t="shared" si="380"/>
        <v>5.7632654313412672</v>
      </c>
      <c r="J2313" s="293">
        <v>33.426939501779351</v>
      </c>
      <c r="K2313" s="275">
        <f t="shared" si="383"/>
        <v>33.426939501779351</v>
      </c>
      <c r="L2313" s="275">
        <f t="shared" si="385"/>
        <v>33.426939501779351</v>
      </c>
      <c r="N2313" s="334">
        <v>29.439615202609701</v>
      </c>
      <c r="O2313" s="332">
        <f t="shared" si="384"/>
        <v>30.617199810714091</v>
      </c>
      <c r="P2313" s="360"/>
      <c r="Q2313" s="360"/>
      <c r="S2313" s="357"/>
      <c r="T2313" s="357"/>
    </row>
    <row r="2314" spans="2:20" ht="16.2" customHeight="1">
      <c r="B2314" s="289">
        <v>312331411</v>
      </c>
      <c r="C2314" s="313" t="s">
        <v>2819</v>
      </c>
      <c r="D2314" s="294" t="s">
        <v>81</v>
      </c>
      <c r="E2314" s="294" t="s">
        <v>3090</v>
      </c>
      <c r="F2314" s="295">
        <v>1</v>
      </c>
      <c r="G2314" s="296" t="s">
        <v>7</v>
      </c>
      <c r="H2314" s="293">
        <v>5.8</v>
      </c>
      <c r="I2314" s="293">
        <f t="shared" si="380"/>
        <v>5.2443870194329927</v>
      </c>
      <c r="J2314" s="293">
        <v>30.417444712711355</v>
      </c>
      <c r="K2314" s="275">
        <f t="shared" si="383"/>
        <v>30.417444712711355</v>
      </c>
      <c r="L2314" s="275">
        <f t="shared" si="385"/>
        <v>30.417444712711355</v>
      </c>
      <c r="N2314" s="334">
        <v>29.247542992991686</v>
      </c>
      <c r="O2314" s="332">
        <f t="shared" si="384"/>
        <v>30.417444712711355</v>
      </c>
      <c r="P2314" s="360"/>
      <c r="Q2314" s="360"/>
    </row>
    <row r="2315" spans="2:20" ht="16.2" customHeight="1">
      <c r="B2315" s="297">
        <v>312331051</v>
      </c>
      <c r="C2315" s="308" t="s">
        <v>3026</v>
      </c>
      <c r="D2315" s="294" t="s">
        <v>4</v>
      </c>
      <c r="E2315" s="294" t="s">
        <v>3062</v>
      </c>
      <c r="F2315" s="295">
        <v>1</v>
      </c>
      <c r="G2315" s="296" t="s">
        <v>7</v>
      </c>
      <c r="H2315" s="293">
        <v>5.8</v>
      </c>
      <c r="I2315" s="293">
        <f t="shared" si="380"/>
        <v>6.0606000000000009</v>
      </c>
      <c r="J2315" s="293">
        <v>35.151480000000006</v>
      </c>
      <c r="K2315" s="275">
        <f t="shared" ref="K2315" si="388">J2315</f>
        <v>35.151480000000006</v>
      </c>
      <c r="L2315" s="275">
        <f t="shared" ref="L2315" si="389">+J2315-K2315*$B$2</f>
        <v>35.151480000000006</v>
      </c>
      <c r="N2315" s="334">
        <v>33.799500000000002</v>
      </c>
      <c r="O2315" s="332">
        <f t="shared" si="384"/>
        <v>35.151480000000006</v>
      </c>
      <c r="P2315" s="360"/>
      <c r="Q2315" s="360"/>
    </row>
    <row r="2316" spans="2:20" ht="16.2" customHeight="1">
      <c r="B2316" s="289">
        <v>110311011</v>
      </c>
      <c r="C2316" s="307" t="s">
        <v>295</v>
      </c>
      <c r="D2316" s="294" t="s">
        <v>4</v>
      </c>
      <c r="E2316" s="294" t="s">
        <v>3050</v>
      </c>
      <c r="F2316" s="295">
        <v>1</v>
      </c>
      <c r="G2316" s="296" t="s">
        <v>7</v>
      </c>
      <c r="H2316" s="293">
        <v>5.8</v>
      </c>
      <c r="I2316" s="293">
        <f t="shared" si="380"/>
        <v>11.36705709556866</v>
      </c>
      <c r="J2316" s="293">
        <v>65.928931154298226</v>
      </c>
      <c r="K2316" s="275">
        <f t="shared" si="383"/>
        <v>65.928931154298226</v>
      </c>
      <c r="L2316" s="275">
        <f t="shared" si="385"/>
        <v>65.928931154298226</v>
      </c>
      <c r="N2316" s="334">
        <v>63.393203032979059</v>
      </c>
      <c r="O2316" s="332">
        <f t="shared" si="384"/>
        <v>65.928931154298226</v>
      </c>
      <c r="P2316" s="360"/>
      <c r="Q2316" s="360"/>
    </row>
    <row r="2317" spans="2:20" ht="16.2" customHeight="1">
      <c r="B2317" s="289">
        <v>110311091</v>
      </c>
      <c r="C2317" s="307" t="s">
        <v>295</v>
      </c>
      <c r="D2317" s="294" t="s">
        <v>81</v>
      </c>
      <c r="E2317" s="294" t="s">
        <v>3064</v>
      </c>
      <c r="F2317" s="295">
        <v>1</v>
      </c>
      <c r="G2317" s="296" t="s">
        <v>7</v>
      </c>
      <c r="H2317" s="293">
        <v>5.8</v>
      </c>
      <c r="I2317" s="293">
        <f t="shared" si="380"/>
        <v>11.783628264306804</v>
      </c>
      <c r="J2317" s="293">
        <v>68.345043932979465</v>
      </c>
      <c r="K2317" s="275">
        <f t="shared" si="383"/>
        <v>68.345043932979465</v>
      </c>
      <c r="L2317" s="275">
        <f t="shared" si="385"/>
        <v>68.345043932979465</v>
      </c>
      <c r="N2317" s="334">
        <v>65.716388397095642</v>
      </c>
      <c r="O2317" s="332">
        <f t="shared" si="384"/>
        <v>68.345043932979465</v>
      </c>
      <c r="P2317" s="360"/>
      <c r="Q2317" s="360"/>
    </row>
    <row r="2318" spans="2:20" ht="16.2" customHeight="1">
      <c r="B2318" s="289">
        <v>110311101</v>
      </c>
      <c r="C2318" s="307" t="s">
        <v>295</v>
      </c>
      <c r="D2318" s="294" t="s">
        <v>81</v>
      </c>
      <c r="E2318" s="294" t="s">
        <v>3066</v>
      </c>
      <c r="F2318" s="295">
        <v>1</v>
      </c>
      <c r="G2318" s="296" t="s">
        <v>7</v>
      </c>
      <c r="H2318" s="293">
        <v>5.8</v>
      </c>
      <c r="I2318" s="293">
        <f t="shared" si="380"/>
        <v>11.373978159845278</v>
      </c>
      <c r="J2318" s="293">
        <v>65.969073327102606</v>
      </c>
      <c r="K2318" s="275">
        <f t="shared" si="383"/>
        <v>65.969073327102606</v>
      </c>
      <c r="L2318" s="275">
        <f t="shared" si="385"/>
        <v>65.969073327102606</v>
      </c>
      <c r="N2318" s="334">
        <v>63.431801276060192</v>
      </c>
      <c r="O2318" s="332">
        <f t="shared" si="384"/>
        <v>65.969073327102606</v>
      </c>
      <c r="P2318" s="360"/>
      <c r="Q2318" s="360"/>
    </row>
    <row r="2319" spans="2:20" ht="16.2" customHeight="1">
      <c r="B2319" s="289">
        <v>110311111</v>
      </c>
      <c r="C2319" s="307" t="s">
        <v>295</v>
      </c>
      <c r="D2319" s="294" t="s">
        <v>81</v>
      </c>
      <c r="E2319" s="294" t="s">
        <v>3070</v>
      </c>
      <c r="F2319" s="295">
        <v>1</v>
      </c>
      <c r="G2319" s="296" t="s">
        <v>7</v>
      </c>
      <c r="H2319" s="293">
        <v>5.8</v>
      </c>
      <c r="I2319" s="293">
        <f t="shared" si="380"/>
        <v>11.40648519031275</v>
      </c>
      <c r="J2319" s="293">
        <v>66.157614103813955</v>
      </c>
      <c r="K2319" s="275">
        <f t="shared" si="383"/>
        <v>66.157614103813955</v>
      </c>
      <c r="L2319" s="275">
        <f t="shared" si="385"/>
        <v>66.157614103813955</v>
      </c>
      <c r="N2319" s="334">
        <v>63.613090484436491</v>
      </c>
      <c r="O2319" s="332">
        <f t="shared" si="384"/>
        <v>66.157614103813955</v>
      </c>
      <c r="P2319" s="360"/>
      <c r="Q2319" s="360"/>
    </row>
    <row r="2320" spans="2:20" ht="16.2" customHeight="1">
      <c r="B2320" s="289">
        <v>110311121</v>
      </c>
      <c r="C2320" s="307" t="s">
        <v>295</v>
      </c>
      <c r="D2320" s="294" t="s">
        <v>81</v>
      </c>
      <c r="E2320" s="294" t="s">
        <v>3072</v>
      </c>
      <c r="F2320" s="295">
        <v>1</v>
      </c>
      <c r="G2320" s="296" t="s">
        <v>7</v>
      </c>
      <c r="H2320" s="293">
        <v>5.8</v>
      </c>
      <c r="I2320" s="293">
        <f t="shared" si="380"/>
        <v>12.344256442345392</v>
      </c>
      <c r="J2320" s="293">
        <v>71.596687365603273</v>
      </c>
      <c r="K2320" s="275">
        <f t="shared" si="383"/>
        <v>71.596687365603273</v>
      </c>
      <c r="L2320" s="275">
        <f t="shared" si="385"/>
        <v>71.596687365603273</v>
      </c>
      <c r="N2320" s="334">
        <v>68.842968620772382</v>
      </c>
      <c r="O2320" s="332">
        <f t="shared" si="384"/>
        <v>71.596687365603273</v>
      </c>
      <c r="P2320" s="360"/>
      <c r="Q2320" s="360"/>
    </row>
    <row r="2321" spans="2:20" ht="16.2" customHeight="1">
      <c r="B2321" s="289">
        <v>110311141</v>
      </c>
      <c r="C2321" s="307" t="s">
        <v>295</v>
      </c>
      <c r="D2321" s="294" t="s">
        <v>81</v>
      </c>
      <c r="E2321" s="294" t="s">
        <v>3074</v>
      </c>
      <c r="F2321" s="295">
        <v>1</v>
      </c>
      <c r="G2321" s="296" t="s">
        <v>7</v>
      </c>
      <c r="H2321" s="293">
        <v>5.8</v>
      </c>
      <c r="I2321" s="293">
        <f t="shared" si="380"/>
        <v>11.783628264306804</v>
      </c>
      <c r="J2321" s="293">
        <v>68.345043932979465</v>
      </c>
      <c r="K2321" s="275">
        <f t="shared" si="383"/>
        <v>68.345043932979465</v>
      </c>
      <c r="L2321" s="275">
        <f t="shared" si="385"/>
        <v>68.345043932979465</v>
      </c>
      <c r="N2321" s="334">
        <v>65.716388397095642</v>
      </c>
      <c r="O2321" s="332">
        <f t="shared" si="384"/>
        <v>68.345043932979465</v>
      </c>
      <c r="P2321" s="360"/>
      <c r="Q2321" s="360"/>
    </row>
    <row r="2322" spans="2:20" ht="16.2" customHeight="1">
      <c r="B2322" s="295">
        <v>110311271</v>
      </c>
      <c r="C2322" s="307" t="s">
        <v>295</v>
      </c>
      <c r="D2322" s="294" t="s">
        <v>81</v>
      </c>
      <c r="E2322" s="294" t="s">
        <v>3080</v>
      </c>
      <c r="F2322" s="295">
        <v>1</v>
      </c>
      <c r="G2322" s="296" t="s">
        <v>7</v>
      </c>
      <c r="H2322" s="293">
        <v>5.8</v>
      </c>
      <c r="I2322" s="293">
        <f t="shared" si="380"/>
        <v>11.783628264306804</v>
      </c>
      <c r="J2322" s="293">
        <v>68.345043932979465</v>
      </c>
      <c r="K2322" s="275">
        <f t="shared" si="383"/>
        <v>68.345043932979465</v>
      </c>
      <c r="L2322" s="275">
        <f t="shared" si="385"/>
        <v>68.345043932979465</v>
      </c>
      <c r="N2322" s="334">
        <v>65.716388397095642</v>
      </c>
      <c r="O2322" s="332">
        <f t="shared" si="384"/>
        <v>68.345043932979465</v>
      </c>
      <c r="P2322" s="360"/>
      <c r="Q2322" s="360"/>
    </row>
    <row r="2323" spans="2:20" ht="16.2" customHeight="1">
      <c r="B2323" s="295">
        <v>110311281</v>
      </c>
      <c r="C2323" s="307" t="s">
        <v>295</v>
      </c>
      <c r="D2323" s="294" t="s">
        <v>81</v>
      </c>
      <c r="E2323" s="294" t="s">
        <v>3082</v>
      </c>
      <c r="F2323" s="295">
        <v>1</v>
      </c>
      <c r="G2323" s="296" t="s">
        <v>7</v>
      </c>
      <c r="H2323" s="293">
        <v>5.8</v>
      </c>
      <c r="I2323" s="293">
        <f t="shared" si="380"/>
        <v>12.26548813938771</v>
      </c>
      <c r="J2323" s="293">
        <v>71.139831208448712</v>
      </c>
      <c r="K2323" s="275">
        <f t="shared" si="383"/>
        <v>71.139831208448712</v>
      </c>
      <c r="L2323" s="275">
        <f t="shared" si="385"/>
        <v>71.139831208448712</v>
      </c>
      <c r="N2323" s="334">
        <v>68.403683854277602</v>
      </c>
      <c r="O2323" s="332">
        <f t="shared" si="384"/>
        <v>71.139831208448712</v>
      </c>
      <c r="P2323" s="360"/>
      <c r="Q2323" s="360"/>
    </row>
    <row r="2324" spans="2:20" ht="16.2" customHeight="1">
      <c r="B2324" s="289">
        <v>110311371</v>
      </c>
      <c r="C2324" s="307" t="s">
        <v>295</v>
      </c>
      <c r="D2324" s="294" t="s">
        <v>81</v>
      </c>
      <c r="E2324" s="294" t="s">
        <v>3086</v>
      </c>
      <c r="F2324" s="295">
        <v>1</v>
      </c>
      <c r="G2324" s="296" t="s">
        <v>7</v>
      </c>
      <c r="H2324" s="293">
        <v>5.8</v>
      </c>
      <c r="I2324" s="293">
        <f t="shared" ref="I2324:I2380" si="390">J2324/H2324</f>
        <v>12.099964845013444</v>
      </c>
      <c r="J2324" s="293">
        <v>70.179796101077969</v>
      </c>
      <c r="K2324" s="275">
        <f t="shared" si="383"/>
        <v>70.179796101077969</v>
      </c>
      <c r="L2324" s="275">
        <f t="shared" si="385"/>
        <v>70.179796101077969</v>
      </c>
      <c r="N2324" s="334">
        <v>67.480573174113431</v>
      </c>
      <c r="O2324" s="332">
        <f t="shared" si="384"/>
        <v>70.179796101077969</v>
      </c>
      <c r="P2324" s="360"/>
      <c r="Q2324" s="360"/>
    </row>
    <row r="2325" spans="2:20" ht="16.2" customHeight="1">
      <c r="B2325" s="289">
        <v>110311361</v>
      </c>
      <c r="C2325" s="307" t="s">
        <v>295</v>
      </c>
      <c r="D2325" s="294" t="s">
        <v>81</v>
      </c>
      <c r="E2325" s="294" t="s">
        <v>3084</v>
      </c>
      <c r="F2325" s="295">
        <v>1</v>
      </c>
      <c r="G2325" s="296" t="s">
        <v>7</v>
      </c>
      <c r="H2325" s="293">
        <v>5.8</v>
      </c>
      <c r="I2325" s="293">
        <f t="shared" si="390"/>
        <v>12.099964845013444</v>
      </c>
      <c r="J2325" s="293">
        <v>70.179796101077969</v>
      </c>
      <c r="K2325" s="275">
        <f t="shared" si="383"/>
        <v>70.179796101077969</v>
      </c>
      <c r="L2325" s="275">
        <f t="shared" si="385"/>
        <v>70.179796101077969</v>
      </c>
      <c r="N2325" s="334">
        <v>67.480573174113431</v>
      </c>
      <c r="O2325" s="332">
        <f t="shared" si="384"/>
        <v>70.179796101077969</v>
      </c>
      <c r="P2325" s="360"/>
      <c r="Q2325" s="360"/>
    </row>
    <row r="2326" spans="2:20" ht="16.2" customHeight="1">
      <c r="B2326" s="289">
        <v>110311391</v>
      </c>
      <c r="C2326" s="307" t="s">
        <v>295</v>
      </c>
      <c r="D2326" s="294" t="s">
        <v>81</v>
      </c>
      <c r="E2326" s="294" t="s">
        <v>3088</v>
      </c>
      <c r="F2326" s="295">
        <v>1</v>
      </c>
      <c r="G2326" s="296" t="s">
        <v>7</v>
      </c>
      <c r="H2326" s="293">
        <v>5.8</v>
      </c>
      <c r="I2326" s="293">
        <f t="shared" si="390"/>
        <v>11.783628264306804</v>
      </c>
      <c r="J2326" s="293">
        <v>68.345043932979465</v>
      </c>
      <c r="K2326" s="275">
        <f t="shared" si="383"/>
        <v>68.345043932979465</v>
      </c>
      <c r="L2326" s="275">
        <f t="shared" si="385"/>
        <v>68.345043932979465</v>
      </c>
      <c r="N2326" s="334">
        <v>65.716388397095642</v>
      </c>
      <c r="O2326" s="332">
        <f t="shared" si="384"/>
        <v>68.345043932979465</v>
      </c>
      <c r="P2326" s="360"/>
      <c r="Q2326" s="360"/>
    </row>
    <row r="2327" spans="2:20" ht="16.2" customHeight="1">
      <c r="B2327" s="289">
        <v>110311241</v>
      </c>
      <c r="C2327" s="307" t="s">
        <v>295</v>
      </c>
      <c r="D2327" s="294" t="s">
        <v>81</v>
      </c>
      <c r="E2327" s="294" t="s">
        <v>3078</v>
      </c>
      <c r="F2327" s="295">
        <v>1</v>
      </c>
      <c r="G2327" s="296" t="s">
        <v>7</v>
      </c>
      <c r="H2327" s="293">
        <v>5.8</v>
      </c>
      <c r="I2327" s="293">
        <f t="shared" si="390"/>
        <v>14.623187135574323</v>
      </c>
      <c r="J2327" s="293">
        <v>84.814485386331071</v>
      </c>
      <c r="K2327" s="275">
        <f t="shared" si="383"/>
        <v>84.814485386331071</v>
      </c>
      <c r="L2327" s="275">
        <f t="shared" si="385"/>
        <v>84.814485386331071</v>
      </c>
      <c r="N2327" s="334">
        <v>81.5523897945491</v>
      </c>
      <c r="O2327" s="332">
        <f t="shared" si="384"/>
        <v>84.814485386331071</v>
      </c>
      <c r="P2327" s="360"/>
      <c r="Q2327" s="360"/>
    </row>
    <row r="2328" spans="2:20" ht="16.2" customHeight="1">
      <c r="B2328" s="289">
        <v>110311181</v>
      </c>
      <c r="C2328" s="307" t="s">
        <v>295</v>
      </c>
      <c r="D2328" s="294" t="s">
        <v>81</v>
      </c>
      <c r="E2328" s="294" t="s">
        <v>3076</v>
      </c>
      <c r="F2328" s="295">
        <v>1</v>
      </c>
      <c r="G2328" s="296" t="s">
        <v>7</v>
      </c>
      <c r="H2328" s="293">
        <v>5.8</v>
      </c>
      <c r="I2328" s="293">
        <f t="shared" si="390"/>
        <v>11.769775149937262</v>
      </c>
      <c r="J2328" s="293">
        <v>68.264695869636114</v>
      </c>
      <c r="K2328" s="275">
        <f t="shared" si="383"/>
        <v>68.264695869636114</v>
      </c>
      <c r="L2328" s="275">
        <f t="shared" si="385"/>
        <v>68.264695869636114</v>
      </c>
      <c r="N2328" s="334">
        <v>65.639130643880875</v>
      </c>
      <c r="O2328" s="332">
        <f t="shared" si="384"/>
        <v>68.264695869636114</v>
      </c>
      <c r="P2328" s="360"/>
      <c r="Q2328" s="360"/>
    </row>
    <row r="2329" spans="2:20" ht="16.2" customHeight="1">
      <c r="B2329" s="289">
        <v>110311071</v>
      </c>
      <c r="C2329" s="307" t="s">
        <v>295</v>
      </c>
      <c r="D2329" s="294" t="s">
        <v>81</v>
      </c>
      <c r="E2329" s="294" t="s">
        <v>3068</v>
      </c>
      <c r="F2329" s="295">
        <v>1</v>
      </c>
      <c r="G2329" s="296" t="s">
        <v>7</v>
      </c>
      <c r="H2329" s="293">
        <v>5.8</v>
      </c>
      <c r="I2329" s="293">
        <f t="shared" si="390"/>
        <v>11.713645846116087</v>
      </c>
      <c r="J2329" s="293">
        <v>67.939145907473304</v>
      </c>
      <c r="K2329" s="275">
        <f t="shared" si="383"/>
        <v>67.939145907473304</v>
      </c>
      <c r="L2329" s="275">
        <f t="shared" si="385"/>
        <v>67.939145907473304</v>
      </c>
      <c r="N2329" s="334">
        <v>70.375931541618428</v>
      </c>
      <c r="O2329" s="332">
        <f t="shared" si="384"/>
        <v>73.19096880328317</v>
      </c>
      <c r="P2329" s="360"/>
      <c r="Q2329" s="360"/>
      <c r="S2329" s="357"/>
      <c r="T2329" s="357"/>
    </row>
    <row r="2330" spans="2:20" ht="16.2" customHeight="1">
      <c r="B2330" s="289">
        <v>110311411</v>
      </c>
      <c r="C2330" s="307" t="s">
        <v>295</v>
      </c>
      <c r="D2330" s="294" t="s">
        <v>81</v>
      </c>
      <c r="E2330" s="294" t="s">
        <v>3090</v>
      </c>
      <c r="F2330" s="295">
        <v>1</v>
      </c>
      <c r="G2330" s="296" t="s">
        <v>7</v>
      </c>
      <c r="H2330" s="293">
        <v>5.8</v>
      </c>
      <c r="I2330" s="293">
        <f t="shared" si="390"/>
        <v>12.217381249757066</v>
      </c>
      <c r="J2330" s="293">
        <v>70.860811248590977</v>
      </c>
      <c r="K2330" s="275">
        <f t="shared" si="383"/>
        <v>70.860811248590977</v>
      </c>
      <c r="L2330" s="275">
        <f t="shared" si="385"/>
        <v>70.860811248590977</v>
      </c>
      <c r="N2330" s="334">
        <v>68.135395431337471</v>
      </c>
      <c r="O2330" s="332">
        <f t="shared" si="384"/>
        <v>70.860811248590977</v>
      </c>
      <c r="P2330" s="360"/>
      <c r="Q2330" s="360"/>
    </row>
    <row r="2331" spans="2:20" ht="16.2" customHeight="1">
      <c r="B2331" s="297">
        <v>110311051</v>
      </c>
      <c r="C2331" s="307" t="s">
        <v>295</v>
      </c>
      <c r="D2331" s="294" t="s">
        <v>4</v>
      </c>
      <c r="E2331" s="294" t="s">
        <v>3062</v>
      </c>
      <c r="F2331" s="295">
        <v>1</v>
      </c>
      <c r="G2331" s="296" t="s">
        <v>7</v>
      </c>
      <c r="H2331" s="293">
        <v>5.8</v>
      </c>
      <c r="I2331" s="293">
        <f t="shared" si="390"/>
        <v>12.91992227434077</v>
      </c>
      <c r="J2331" s="293">
        <v>74.935549191176463</v>
      </c>
      <c r="K2331" s="275">
        <f t="shared" ref="K2331:K2332" si="391">J2331</f>
        <v>74.935549191176463</v>
      </c>
      <c r="L2331" s="275">
        <f t="shared" si="385"/>
        <v>74.935549191176463</v>
      </c>
      <c r="N2331" s="334">
        <v>72.053412683823524</v>
      </c>
      <c r="O2331" s="332">
        <f t="shared" si="384"/>
        <v>74.935549191176463</v>
      </c>
      <c r="P2331" s="360"/>
      <c r="Q2331" s="360"/>
    </row>
    <row r="2332" spans="2:20" ht="16.2" customHeight="1">
      <c r="B2332" s="297">
        <v>110311052</v>
      </c>
      <c r="C2332" s="307" t="s">
        <v>295</v>
      </c>
      <c r="D2332" s="294" t="s">
        <v>81</v>
      </c>
      <c r="E2332" s="294" t="s">
        <v>3063</v>
      </c>
      <c r="F2332" s="295">
        <v>1</v>
      </c>
      <c r="G2332" s="296" t="s">
        <v>7</v>
      </c>
      <c r="H2332" s="293">
        <v>5.8</v>
      </c>
      <c r="I2332" s="293">
        <f t="shared" si="390"/>
        <v>12.345230971095335</v>
      </c>
      <c r="J2332" s="293">
        <v>71.602339632352937</v>
      </c>
      <c r="K2332" s="275">
        <f t="shared" si="391"/>
        <v>71.602339632352937</v>
      </c>
      <c r="L2332" s="275">
        <f t="shared" si="385"/>
        <v>71.602339632352937</v>
      </c>
      <c r="N2332" s="334">
        <v>68.848403492647051</v>
      </c>
      <c r="O2332" s="332">
        <f t="shared" si="384"/>
        <v>71.602339632352937</v>
      </c>
      <c r="P2332" s="360"/>
      <c r="Q2332" s="360"/>
    </row>
    <row r="2333" spans="2:20" ht="16.2" customHeight="1">
      <c r="B2333" s="289">
        <v>110331011</v>
      </c>
      <c r="C2333" s="313" t="s">
        <v>3058</v>
      </c>
      <c r="D2333" s="294" t="s">
        <v>4</v>
      </c>
      <c r="E2333" s="294" t="s">
        <v>3050</v>
      </c>
      <c r="F2333" s="295">
        <v>1</v>
      </c>
      <c r="G2333" s="296" t="s">
        <v>7</v>
      </c>
      <c r="H2333" s="293">
        <v>5.8</v>
      </c>
      <c r="I2333" s="293">
        <f t="shared" si="390"/>
        <v>9.7532956084041711</v>
      </c>
      <c r="J2333" s="293">
        <v>56.569114528744194</v>
      </c>
      <c r="K2333" s="275">
        <f t="shared" ref="K2333:K2376" si="392">J2333</f>
        <v>56.569114528744194</v>
      </c>
      <c r="L2333" s="275">
        <f t="shared" si="385"/>
        <v>56.569114528744194</v>
      </c>
      <c r="N2333" s="334">
        <v>54.393379354561723</v>
      </c>
      <c r="O2333" s="332">
        <f t="shared" si="384"/>
        <v>56.569114528744194</v>
      </c>
      <c r="P2333" s="360"/>
      <c r="Q2333" s="360"/>
    </row>
    <row r="2334" spans="2:20" ht="16.2" customHeight="1">
      <c r="B2334" s="295">
        <v>110331091</v>
      </c>
      <c r="C2334" s="313" t="s">
        <v>3058</v>
      </c>
      <c r="D2334" s="294" t="s">
        <v>81</v>
      </c>
      <c r="E2334" s="294" t="s">
        <v>3064</v>
      </c>
      <c r="F2334" s="295">
        <v>1</v>
      </c>
      <c r="G2334" s="296" t="s">
        <v>7</v>
      </c>
      <c r="H2334" s="293">
        <v>5.8</v>
      </c>
      <c r="I2334" s="293">
        <f t="shared" si="390"/>
        <v>10.145873754316714</v>
      </c>
      <c r="J2334" s="293">
        <v>58.846067775036943</v>
      </c>
      <c r="K2334" s="275">
        <f t="shared" si="392"/>
        <v>58.846067775036943</v>
      </c>
      <c r="L2334" s="275">
        <f t="shared" si="385"/>
        <v>58.846067775036943</v>
      </c>
      <c r="N2334" s="334">
        <v>56.582757475997056</v>
      </c>
      <c r="O2334" s="332">
        <f t="shared" si="384"/>
        <v>58.846067775036943</v>
      </c>
      <c r="P2334" s="360"/>
      <c r="Q2334" s="360"/>
    </row>
    <row r="2335" spans="2:20" ht="16.2" customHeight="1">
      <c r="B2335" s="295">
        <v>110331281</v>
      </c>
      <c r="C2335" s="313" t="s">
        <v>3058</v>
      </c>
      <c r="D2335" s="294" t="s">
        <v>81</v>
      </c>
      <c r="E2335" s="294" t="s">
        <v>3082</v>
      </c>
      <c r="F2335" s="295">
        <v>1</v>
      </c>
      <c r="G2335" s="296" t="s">
        <v>7</v>
      </c>
      <c r="H2335" s="293">
        <v>5.8</v>
      </c>
      <c r="I2335" s="293">
        <f t="shared" si="390"/>
        <v>10.613133479518845</v>
      </c>
      <c r="J2335" s="293">
        <v>61.5561741812093</v>
      </c>
      <c r="K2335" s="275">
        <f t="shared" si="392"/>
        <v>61.5561741812093</v>
      </c>
      <c r="L2335" s="275">
        <f t="shared" si="385"/>
        <v>61.5561741812093</v>
      </c>
      <c r="N2335" s="334">
        <v>59.188629020393556</v>
      </c>
      <c r="O2335" s="332">
        <f t="shared" si="384"/>
        <v>61.5561741812093</v>
      </c>
      <c r="P2335" s="360"/>
      <c r="Q2335" s="360"/>
    </row>
    <row r="2336" spans="2:20" ht="16.2" customHeight="1">
      <c r="B2336" s="295">
        <v>110331101</v>
      </c>
      <c r="C2336" s="313" t="s">
        <v>3058</v>
      </c>
      <c r="D2336" s="294" t="s">
        <v>81</v>
      </c>
      <c r="E2336" s="294" t="s">
        <v>3066</v>
      </c>
      <c r="F2336" s="295">
        <v>1</v>
      </c>
      <c r="G2336" s="296" t="s">
        <v>7</v>
      </c>
      <c r="H2336" s="293">
        <v>5.8</v>
      </c>
      <c r="I2336" s="293">
        <f t="shared" si="390"/>
        <v>9.7532956084041711</v>
      </c>
      <c r="J2336" s="293">
        <v>56.569114528744194</v>
      </c>
      <c r="K2336" s="275">
        <f t="shared" si="392"/>
        <v>56.569114528744194</v>
      </c>
      <c r="L2336" s="275">
        <f t="shared" si="385"/>
        <v>56.569114528744194</v>
      </c>
      <c r="N2336" s="334">
        <v>54.393379354561723</v>
      </c>
      <c r="O2336" s="332">
        <f t="shared" si="384"/>
        <v>56.569114528744194</v>
      </c>
      <c r="P2336" s="360"/>
      <c r="Q2336" s="360"/>
    </row>
    <row r="2337" spans="2:20" ht="16.2" customHeight="1">
      <c r="B2337" s="289">
        <v>110331111</v>
      </c>
      <c r="C2337" s="313" t="s">
        <v>3058</v>
      </c>
      <c r="D2337" s="294" t="s">
        <v>81</v>
      </c>
      <c r="E2337" s="294" t="s">
        <v>3070</v>
      </c>
      <c r="F2337" s="295">
        <v>1</v>
      </c>
      <c r="G2337" s="296" t="s">
        <v>7</v>
      </c>
      <c r="H2337" s="293">
        <v>5.8</v>
      </c>
      <c r="I2337" s="293">
        <f t="shared" si="390"/>
        <v>9.886026241086844</v>
      </c>
      <c r="J2337" s="293">
        <v>57.338952198303694</v>
      </c>
      <c r="K2337" s="275">
        <f t="shared" si="392"/>
        <v>57.338952198303694</v>
      </c>
      <c r="L2337" s="275">
        <f t="shared" si="385"/>
        <v>57.338952198303694</v>
      </c>
      <c r="N2337" s="334">
        <v>55.133607882984322</v>
      </c>
      <c r="O2337" s="332">
        <f t="shared" si="384"/>
        <v>57.338952198303694</v>
      </c>
      <c r="P2337" s="360"/>
      <c r="Q2337" s="360"/>
    </row>
    <row r="2338" spans="2:20" ht="16.2" customHeight="1">
      <c r="B2338" s="289">
        <v>110331121</v>
      </c>
      <c r="C2338" s="313" t="s">
        <v>3058</v>
      </c>
      <c r="D2338" s="294" t="s">
        <v>81</v>
      </c>
      <c r="E2338" s="294" t="s">
        <v>3072</v>
      </c>
      <c r="F2338" s="295">
        <v>1</v>
      </c>
      <c r="G2338" s="296" t="s">
        <v>7</v>
      </c>
      <c r="H2338" s="293">
        <v>5.8</v>
      </c>
      <c r="I2338" s="293">
        <f t="shared" si="390"/>
        <v>10.597654464335109</v>
      </c>
      <c r="J2338" s="293">
        <v>61.466395893143634</v>
      </c>
      <c r="K2338" s="275">
        <f t="shared" si="392"/>
        <v>61.466395893143634</v>
      </c>
      <c r="L2338" s="275">
        <f t="shared" si="385"/>
        <v>61.466395893143634</v>
      </c>
      <c r="N2338" s="334">
        <v>59.10230374340734</v>
      </c>
      <c r="O2338" s="332">
        <f t="shared" si="384"/>
        <v>61.466395893143634</v>
      </c>
      <c r="P2338" s="360"/>
      <c r="Q2338" s="360"/>
    </row>
    <row r="2339" spans="2:20" ht="16.2" customHeight="1">
      <c r="B2339" s="289">
        <v>110331141</v>
      </c>
      <c r="C2339" s="313" t="s">
        <v>3058</v>
      </c>
      <c r="D2339" s="294" t="s">
        <v>81</v>
      </c>
      <c r="E2339" s="294" t="s">
        <v>3074</v>
      </c>
      <c r="F2339" s="295">
        <v>1</v>
      </c>
      <c r="G2339" s="296" t="s">
        <v>7</v>
      </c>
      <c r="H2339" s="293">
        <v>5.8</v>
      </c>
      <c r="I2339" s="293">
        <f t="shared" si="390"/>
        <v>10.145873754316714</v>
      </c>
      <c r="J2339" s="293">
        <v>58.846067775036943</v>
      </c>
      <c r="K2339" s="275">
        <f t="shared" si="392"/>
        <v>58.846067775036943</v>
      </c>
      <c r="L2339" s="275">
        <f t="shared" si="385"/>
        <v>58.846067775036943</v>
      </c>
      <c r="N2339" s="334">
        <v>56.582757475997056</v>
      </c>
      <c r="O2339" s="332">
        <f t="shared" si="384"/>
        <v>58.846067775036943</v>
      </c>
      <c r="P2339" s="360"/>
      <c r="Q2339" s="360"/>
    </row>
    <row r="2340" spans="2:20" ht="16.2" customHeight="1">
      <c r="B2340" s="289">
        <v>110331271</v>
      </c>
      <c r="C2340" s="313" t="s">
        <v>3058</v>
      </c>
      <c r="D2340" s="294" t="s">
        <v>81</v>
      </c>
      <c r="E2340" s="294" t="s">
        <v>3080</v>
      </c>
      <c r="F2340" s="295">
        <v>1</v>
      </c>
      <c r="G2340" s="296" t="s">
        <v>7</v>
      </c>
      <c r="H2340" s="293">
        <v>5.8</v>
      </c>
      <c r="I2340" s="293">
        <f t="shared" si="390"/>
        <v>10.145873754316714</v>
      </c>
      <c r="J2340" s="293">
        <v>58.846067775036943</v>
      </c>
      <c r="K2340" s="275">
        <f t="shared" si="392"/>
        <v>58.846067775036943</v>
      </c>
      <c r="L2340" s="275">
        <f t="shared" ref="L2340:L2385" si="393">+J2340-K2340*$B$2</f>
        <v>58.846067775036943</v>
      </c>
      <c r="N2340" s="334">
        <v>56.582757475997056</v>
      </c>
      <c r="O2340" s="332">
        <f t="shared" si="384"/>
        <v>58.846067775036943</v>
      </c>
      <c r="P2340" s="360"/>
      <c r="Q2340" s="360"/>
    </row>
    <row r="2341" spans="2:20" ht="16.2" customHeight="1">
      <c r="B2341" s="289">
        <v>110331371</v>
      </c>
      <c r="C2341" s="313" t="s">
        <v>3058</v>
      </c>
      <c r="D2341" s="294" t="s">
        <v>81</v>
      </c>
      <c r="E2341" s="294" t="s">
        <v>3086</v>
      </c>
      <c r="F2341" s="295">
        <v>1</v>
      </c>
      <c r="G2341" s="296" t="s">
        <v>7</v>
      </c>
      <c r="H2341" s="293">
        <v>5.8</v>
      </c>
      <c r="I2341" s="293">
        <f t="shared" si="390"/>
        <v>10.418838332223215</v>
      </c>
      <c r="J2341" s="293">
        <v>60.429262326894651</v>
      </c>
      <c r="K2341" s="275">
        <f t="shared" si="392"/>
        <v>60.429262326894651</v>
      </c>
      <c r="L2341" s="275">
        <f t="shared" si="393"/>
        <v>60.429262326894651</v>
      </c>
      <c r="N2341" s="334">
        <v>58.105059929706393</v>
      </c>
      <c r="O2341" s="332">
        <f t="shared" si="384"/>
        <v>60.429262326894651</v>
      </c>
      <c r="P2341" s="360"/>
      <c r="Q2341" s="360"/>
    </row>
    <row r="2342" spans="2:20" ht="16.2" customHeight="1">
      <c r="B2342" s="289">
        <v>110331361</v>
      </c>
      <c r="C2342" s="313" t="s">
        <v>3058</v>
      </c>
      <c r="D2342" s="294" t="s">
        <v>81</v>
      </c>
      <c r="E2342" s="294" t="s">
        <v>3084</v>
      </c>
      <c r="F2342" s="295">
        <v>1</v>
      </c>
      <c r="G2342" s="296" t="s">
        <v>7</v>
      </c>
      <c r="H2342" s="293">
        <v>5.8</v>
      </c>
      <c r="I2342" s="293">
        <f t="shared" si="390"/>
        <v>10.418838332223215</v>
      </c>
      <c r="J2342" s="293">
        <v>60.429262326894651</v>
      </c>
      <c r="K2342" s="275">
        <f t="shared" si="392"/>
        <v>60.429262326894651</v>
      </c>
      <c r="L2342" s="275">
        <f t="shared" si="393"/>
        <v>60.429262326894651</v>
      </c>
      <c r="N2342" s="334">
        <v>58.105059929706393</v>
      </c>
      <c r="O2342" s="332">
        <f t="shared" si="384"/>
        <v>60.429262326894651</v>
      </c>
      <c r="P2342" s="360"/>
      <c r="Q2342" s="360"/>
    </row>
    <row r="2343" spans="2:20" ht="16.2" customHeight="1">
      <c r="B2343" s="295">
        <v>110331391</v>
      </c>
      <c r="C2343" s="313" t="s">
        <v>3058</v>
      </c>
      <c r="D2343" s="294" t="s">
        <v>81</v>
      </c>
      <c r="E2343" s="294" t="s">
        <v>3088</v>
      </c>
      <c r="F2343" s="295">
        <v>1</v>
      </c>
      <c r="G2343" s="296" t="s">
        <v>7</v>
      </c>
      <c r="H2343" s="293">
        <v>5.8</v>
      </c>
      <c r="I2343" s="293">
        <f t="shared" si="390"/>
        <v>10.023491760600026</v>
      </c>
      <c r="J2343" s="293">
        <v>58.136252211480148</v>
      </c>
      <c r="K2343" s="275">
        <f t="shared" si="392"/>
        <v>58.136252211480148</v>
      </c>
      <c r="L2343" s="275">
        <f t="shared" si="393"/>
        <v>58.136252211480148</v>
      </c>
      <c r="N2343" s="334">
        <v>55.900242511038599</v>
      </c>
      <c r="O2343" s="332">
        <f t="shared" si="384"/>
        <v>58.136252211480148</v>
      </c>
      <c r="P2343" s="360"/>
      <c r="Q2343" s="360"/>
    </row>
    <row r="2344" spans="2:20" ht="16.2" customHeight="1">
      <c r="B2344" s="295">
        <v>110331241</v>
      </c>
      <c r="C2344" s="313" t="s">
        <v>3058</v>
      </c>
      <c r="D2344" s="294" t="s">
        <v>81</v>
      </c>
      <c r="E2344" s="294" t="s">
        <v>3078</v>
      </c>
      <c r="F2344" s="295">
        <v>1</v>
      </c>
      <c r="G2344" s="296" t="s">
        <v>7</v>
      </c>
      <c r="H2344" s="293">
        <v>5.8</v>
      </c>
      <c r="I2344" s="293">
        <f t="shared" si="390"/>
        <v>10.57079414345205</v>
      </c>
      <c r="J2344" s="293">
        <v>61.310606032021887</v>
      </c>
      <c r="K2344" s="275">
        <f t="shared" si="392"/>
        <v>61.310606032021887</v>
      </c>
      <c r="L2344" s="275">
        <f t="shared" si="393"/>
        <v>61.310606032021887</v>
      </c>
      <c r="N2344" s="334">
        <v>58.952505800021044</v>
      </c>
      <c r="O2344" s="332">
        <f t="shared" si="384"/>
        <v>61.310606032021887</v>
      </c>
      <c r="P2344" s="360"/>
      <c r="Q2344" s="360"/>
    </row>
    <row r="2345" spans="2:20" ht="16.2" customHeight="1">
      <c r="B2345" s="295">
        <v>110331181</v>
      </c>
      <c r="C2345" s="313" t="s">
        <v>3058</v>
      </c>
      <c r="D2345" s="294" t="s">
        <v>81</v>
      </c>
      <c r="E2345" s="294" t="s">
        <v>3076</v>
      </c>
      <c r="F2345" s="295">
        <v>1</v>
      </c>
      <c r="G2345" s="296" t="s">
        <v>7</v>
      </c>
      <c r="H2345" s="293">
        <v>5.8</v>
      </c>
      <c r="I2345" s="293">
        <f t="shared" si="390"/>
        <v>9.0861928986688056</v>
      </c>
      <c r="J2345" s="293">
        <v>52.699918812279073</v>
      </c>
      <c r="K2345" s="275">
        <f t="shared" si="392"/>
        <v>52.699918812279073</v>
      </c>
      <c r="L2345" s="275">
        <f t="shared" si="393"/>
        <v>52.699918812279073</v>
      </c>
      <c r="N2345" s="334">
        <v>50.672998857960643</v>
      </c>
      <c r="O2345" s="332">
        <f t="shared" si="384"/>
        <v>52.699918812279073</v>
      </c>
      <c r="P2345" s="360"/>
      <c r="Q2345" s="360"/>
    </row>
    <row r="2346" spans="2:20" ht="16.2" customHeight="1">
      <c r="B2346" s="295">
        <v>110331071</v>
      </c>
      <c r="C2346" s="313" t="s">
        <v>3058</v>
      </c>
      <c r="D2346" s="294" t="s">
        <v>81</v>
      </c>
      <c r="E2346" s="294" t="s">
        <v>3068</v>
      </c>
      <c r="F2346" s="295">
        <v>1</v>
      </c>
      <c r="G2346" s="296" t="s">
        <v>7</v>
      </c>
      <c r="H2346" s="293">
        <v>5.8</v>
      </c>
      <c r="I2346" s="293">
        <f t="shared" si="390"/>
        <v>10.201785495152778</v>
      </c>
      <c r="J2346" s="293">
        <v>59.170355871886116</v>
      </c>
      <c r="K2346" s="275">
        <f t="shared" si="392"/>
        <v>59.170355871886116</v>
      </c>
      <c r="L2346" s="275">
        <f t="shared" si="393"/>
        <v>59.170355871886116</v>
      </c>
      <c r="N2346" s="334">
        <v>60.46053303049564</v>
      </c>
      <c r="O2346" s="332">
        <f t="shared" ref="O2346:O2403" si="394">N2346*1.04</f>
        <v>62.878954351715464</v>
      </c>
      <c r="P2346" s="360"/>
      <c r="Q2346" s="360"/>
      <c r="S2346" s="357"/>
      <c r="T2346" s="357"/>
    </row>
    <row r="2347" spans="2:20" ht="16.2" customHeight="1">
      <c r="B2347" s="295">
        <v>110331411</v>
      </c>
      <c r="C2347" s="313" t="s">
        <v>3058</v>
      </c>
      <c r="D2347" s="294" t="s">
        <v>81</v>
      </c>
      <c r="E2347" s="294" t="s">
        <v>3090</v>
      </c>
      <c r="F2347" s="295">
        <v>1</v>
      </c>
      <c r="G2347" s="296" t="s">
        <v>7</v>
      </c>
      <c r="H2347" s="293">
        <v>5.8</v>
      </c>
      <c r="I2347" s="293">
        <f t="shared" si="390"/>
        <v>10.482028747650364</v>
      </c>
      <c r="J2347" s="293">
        <v>60.795766736372116</v>
      </c>
      <c r="K2347" s="275">
        <f t="shared" si="392"/>
        <v>60.795766736372116</v>
      </c>
      <c r="L2347" s="275">
        <f t="shared" si="393"/>
        <v>60.795766736372116</v>
      </c>
      <c r="N2347" s="334">
        <v>58.457468015742414</v>
      </c>
      <c r="O2347" s="332">
        <f t="shared" si="394"/>
        <v>60.795766736372116</v>
      </c>
      <c r="P2347" s="360"/>
      <c r="Q2347" s="360"/>
    </row>
    <row r="2348" spans="2:20" ht="16.2" customHeight="1">
      <c r="B2348" s="297">
        <v>110331051</v>
      </c>
      <c r="C2348" s="313" t="s">
        <v>3058</v>
      </c>
      <c r="D2348" s="294" t="s">
        <v>4</v>
      </c>
      <c r="E2348" s="294" t="s">
        <v>3062</v>
      </c>
      <c r="F2348" s="295">
        <v>1</v>
      </c>
      <c r="G2348" s="296" t="s">
        <v>7</v>
      </c>
      <c r="H2348" s="293">
        <v>5.8</v>
      </c>
      <c r="I2348" s="293">
        <f t="shared" si="390"/>
        <v>11.02016345081136</v>
      </c>
      <c r="J2348" s="293">
        <v>63.916948014705888</v>
      </c>
      <c r="K2348" s="275">
        <f t="shared" ref="K2348:K2349" si="395">J2348</f>
        <v>63.916948014705888</v>
      </c>
      <c r="L2348" s="275">
        <f t="shared" ref="L2348:L2349" si="396">+J2348-K2348*$B$2</f>
        <v>63.916948014705888</v>
      </c>
      <c r="N2348" s="334">
        <v>61.458603860294119</v>
      </c>
      <c r="O2348" s="332">
        <f t="shared" si="394"/>
        <v>63.916948014705888</v>
      </c>
      <c r="P2348" s="360"/>
      <c r="Q2348" s="360"/>
    </row>
    <row r="2349" spans="2:20" ht="16.2" customHeight="1">
      <c r="B2349" s="297">
        <v>110331052</v>
      </c>
      <c r="C2349" s="313" t="s">
        <v>3058</v>
      </c>
      <c r="D2349" s="294" t="s">
        <v>81</v>
      </c>
      <c r="E2349" s="294" t="s">
        <v>3063</v>
      </c>
      <c r="F2349" s="295">
        <v>1</v>
      </c>
      <c r="G2349" s="296" t="s">
        <v>7</v>
      </c>
      <c r="H2349" s="293">
        <v>5.8</v>
      </c>
      <c r="I2349" s="293">
        <f t="shared" si="390"/>
        <v>10.5106107505071</v>
      </c>
      <c r="J2349" s="293">
        <v>60.961542352941173</v>
      </c>
      <c r="K2349" s="275">
        <f t="shared" si="395"/>
        <v>60.961542352941173</v>
      </c>
      <c r="L2349" s="275">
        <f t="shared" si="396"/>
        <v>60.961542352941173</v>
      </c>
      <c r="N2349" s="334">
        <v>58.616867647058818</v>
      </c>
      <c r="O2349" s="332">
        <f t="shared" si="394"/>
        <v>60.961542352941173</v>
      </c>
      <c r="P2349" s="360"/>
      <c r="Q2349" s="360"/>
    </row>
    <row r="2350" spans="2:20" ht="16.2" customHeight="1">
      <c r="B2350" s="295">
        <v>112701011</v>
      </c>
      <c r="C2350" s="307" t="s">
        <v>2531</v>
      </c>
      <c r="D2350" s="294" t="s">
        <v>4</v>
      </c>
      <c r="E2350" s="294" t="s">
        <v>3050</v>
      </c>
      <c r="F2350" s="295">
        <v>1</v>
      </c>
      <c r="G2350" s="296" t="s">
        <v>7</v>
      </c>
      <c r="H2350" s="293">
        <v>5.8</v>
      </c>
      <c r="I2350" s="293">
        <f t="shared" si="390"/>
        <v>11.0362779894757</v>
      </c>
      <c r="J2350" s="293">
        <v>64.010412338959057</v>
      </c>
      <c r="K2350" s="275">
        <f t="shared" si="392"/>
        <v>64.010412338959057</v>
      </c>
      <c r="L2350" s="275">
        <f t="shared" si="393"/>
        <v>64.010412338959057</v>
      </c>
      <c r="N2350" s="334">
        <v>61.548473402845239</v>
      </c>
      <c r="O2350" s="332">
        <f t="shared" si="394"/>
        <v>64.010412338959057</v>
      </c>
      <c r="P2350" s="360"/>
      <c r="Q2350" s="360"/>
    </row>
    <row r="2351" spans="2:20" ht="16.2" customHeight="1">
      <c r="B2351" s="289">
        <v>112701091</v>
      </c>
      <c r="C2351" s="307" t="s">
        <v>2531</v>
      </c>
      <c r="D2351" s="294" t="s">
        <v>81</v>
      </c>
      <c r="E2351" s="294" t="s">
        <v>3064</v>
      </c>
      <c r="F2351" s="295">
        <v>1</v>
      </c>
      <c r="G2351" s="296" t="s">
        <v>7</v>
      </c>
      <c r="H2351" s="293">
        <v>5.8</v>
      </c>
      <c r="I2351" s="293">
        <f t="shared" si="390"/>
        <v>13.246082103404877</v>
      </c>
      <c r="J2351" s="293">
        <v>76.827276199748283</v>
      </c>
      <c r="K2351" s="275">
        <f t="shared" si="392"/>
        <v>76.827276199748283</v>
      </c>
      <c r="L2351" s="275">
        <f t="shared" si="393"/>
        <v>76.827276199748283</v>
      </c>
      <c r="N2351" s="334">
        <v>73.872380961296429</v>
      </c>
      <c r="O2351" s="332">
        <f t="shared" si="394"/>
        <v>76.827276199748283</v>
      </c>
      <c r="P2351" s="360"/>
      <c r="Q2351" s="360"/>
    </row>
    <row r="2352" spans="2:20" ht="16.2" customHeight="1">
      <c r="B2352" s="289">
        <v>112701101</v>
      </c>
      <c r="C2352" s="307" t="s">
        <v>2531</v>
      </c>
      <c r="D2352" s="294" t="s">
        <v>81</v>
      </c>
      <c r="E2352" s="294" t="s">
        <v>3066</v>
      </c>
      <c r="F2352" s="295">
        <v>1</v>
      </c>
      <c r="G2352" s="296" t="s">
        <v>7</v>
      </c>
      <c r="H2352" s="293">
        <v>5.8</v>
      </c>
      <c r="I2352" s="293">
        <f t="shared" si="390"/>
        <v>9.983308269257984</v>
      </c>
      <c r="J2352" s="293">
        <v>57.903187961696304</v>
      </c>
      <c r="K2352" s="275">
        <f t="shared" si="392"/>
        <v>57.903187961696304</v>
      </c>
      <c r="L2352" s="275">
        <f t="shared" si="393"/>
        <v>57.903187961696304</v>
      </c>
      <c r="N2352" s="334">
        <v>55.676142270861831</v>
      </c>
      <c r="O2352" s="332">
        <f t="shared" si="394"/>
        <v>57.903187961696304</v>
      </c>
      <c r="P2352" s="360"/>
      <c r="Q2352" s="360"/>
    </row>
    <row r="2353" spans="2:20" ht="16.2" customHeight="1">
      <c r="B2353" s="289">
        <v>112701111</v>
      </c>
      <c r="C2353" s="307" t="s">
        <v>2531</v>
      </c>
      <c r="D2353" s="294" t="s">
        <v>81</v>
      </c>
      <c r="E2353" s="294" t="s">
        <v>3070</v>
      </c>
      <c r="F2353" s="295">
        <v>1</v>
      </c>
      <c r="G2353" s="296" t="s">
        <v>7</v>
      </c>
      <c r="H2353" s="293">
        <v>5.8</v>
      </c>
      <c r="I2353" s="293">
        <f t="shared" si="390"/>
        <v>13.543599980768905</v>
      </c>
      <c r="J2353" s="293">
        <v>78.552879888459643</v>
      </c>
      <c r="K2353" s="275">
        <f t="shared" si="392"/>
        <v>78.552879888459643</v>
      </c>
      <c r="L2353" s="275">
        <f t="shared" si="393"/>
        <v>78.552879888459643</v>
      </c>
      <c r="N2353" s="334">
        <v>75.531615277365034</v>
      </c>
      <c r="O2353" s="332">
        <f t="shared" si="394"/>
        <v>78.552879888459643</v>
      </c>
      <c r="P2353" s="360"/>
      <c r="Q2353" s="360"/>
    </row>
    <row r="2354" spans="2:20" ht="16.2" customHeight="1">
      <c r="B2354" s="289">
        <v>112701121</v>
      </c>
      <c r="C2354" s="307" t="s">
        <v>2531</v>
      </c>
      <c r="D2354" s="294" t="s">
        <v>81</v>
      </c>
      <c r="E2354" s="294" t="s">
        <v>3072</v>
      </c>
      <c r="F2354" s="295">
        <v>1</v>
      </c>
      <c r="G2354" s="296" t="s">
        <v>7</v>
      </c>
      <c r="H2354" s="293">
        <v>5.8</v>
      </c>
      <c r="I2354" s="293">
        <f t="shared" si="390"/>
        <v>10.178523515260155</v>
      </c>
      <c r="J2354" s="293">
        <v>59.035436388508899</v>
      </c>
      <c r="K2354" s="275">
        <f t="shared" si="392"/>
        <v>59.035436388508899</v>
      </c>
      <c r="L2354" s="275">
        <f t="shared" si="393"/>
        <v>59.035436388508899</v>
      </c>
      <c r="N2354" s="334">
        <v>56.764842681258557</v>
      </c>
      <c r="O2354" s="332">
        <f t="shared" si="394"/>
        <v>59.035436388508899</v>
      </c>
      <c r="P2354" s="360"/>
      <c r="Q2354" s="360"/>
    </row>
    <row r="2355" spans="2:20" ht="16.2" customHeight="1">
      <c r="B2355" s="289">
        <v>112701141</v>
      </c>
      <c r="C2355" s="307" t="s">
        <v>2531</v>
      </c>
      <c r="D2355" s="294" t="s">
        <v>81</v>
      </c>
      <c r="E2355" s="294" t="s">
        <v>3074</v>
      </c>
      <c r="F2355" s="295">
        <v>1</v>
      </c>
      <c r="G2355" s="296" t="s">
        <v>7</v>
      </c>
      <c r="H2355" s="293">
        <v>5.8</v>
      </c>
      <c r="I2355" s="293">
        <f t="shared" si="390"/>
        <v>10.178523515260155</v>
      </c>
      <c r="J2355" s="293">
        <v>59.035436388508899</v>
      </c>
      <c r="K2355" s="275">
        <f t="shared" si="392"/>
        <v>59.035436388508899</v>
      </c>
      <c r="L2355" s="275">
        <f t="shared" si="393"/>
        <v>59.035436388508899</v>
      </c>
      <c r="N2355" s="334">
        <v>56.764842681258557</v>
      </c>
      <c r="O2355" s="332">
        <f t="shared" si="394"/>
        <v>59.035436388508899</v>
      </c>
      <c r="P2355" s="360"/>
      <c r="Q2355" s="360"/>
    </row>
    <row r="2356" spans="2:20" ht="16.2" customHeight="1">
      <c r="B2356" s="295">
        <v>112701271</v>
      </c>
      <c r="C2356" s="307" t="s">
        <v>2531</v>
      </c>
      <c r="D2356" s="294" t="s">
        <v>81</v>
      </c>
      <c r="E2356" s="294" t="s">
        <v>3080</v>
      </c>
      <c r="F2356" s="295">
        <v>1</v>
      </c>
      <c r="G2356" s="296" t="s">
        <v>7</v>
      </c>
      <c r="H2356" s="293">
        <v>5.8</v>
      </c>
      <c r="I2356" s="293">
        <f t="shared" si="390"/>
        <v>14.303401008545686</v>
      </c>
      <c r="J2356" s="293">
        <v>82.959725849564975</v>
      </c>
      <c r="K2356" s="275">
        <f t="shared" si="392"/>
        <v>82.959725849564975</v>
      </c>
      <c r="L2356" s="275">
        <f t="shared" si="393"/>
        <v>82.959725849564975</v>
      </c>
      <c r="N2356" s="334">
        <v>79.768967163043243</v>
      </c>
      <c r="O2356" s="332">
        <f t="shared" si="394"/>
        <v>82.959725849564975</v>
      </c>
      <c r="P2356" s="360"/>
      <c r="Q2356" s="360"/>
    </row>
    <row r="2357" spans="2:20" ht="16.2" customHeight="1">
      <c r="B2357" s="295">
        <v>112701281</v>
      </c>
      <c r="C2357" s="307" t="s">
        <v>2531</v>
      </c>
      <c r="D2357" s="294" t="s">
        <v>81</v>
      </c>
      <c r="E2357" s="294" t="s">
        <v>3082</v>
      </c>
      <c r="F2357" s="295">
        <v>1</v>
      </c>
      <c r="G2357" s="296" t="s">
        <v>7</v>
      </c>
      <c r="H2357" s="293">
        <v>5.8</v>
      </c>
      <c r="I2357" s="293">
        <f t="shared" si="390"/>
        <v>13.100629895432803</v>
      </c>
      <c r="J2357" s="293">
        <v>75.983653393510252</v>
      </c>
      <c r="K2357" s="275">
        <f t="shared" si="392"/>
        <v>75.983653393510252</v>
      </c>
      <c r="L2357" s="275">
        <f t="shared" si="393"/>
        <v>75.983653393510252</v>
      </c>
      <c r="N2357" s="334">
        <v>73.061205186067554</v>
      </c>
      <c r="O2357" s="332">
        <f t="shared" si="394"/>
        <v>75.983653393510252</v>
      </c>
      <c r="P2357" s="360"/>
      <c r="Q2357" s="360"/>
    </row>
    <row r="2358" spans="2:20" ht="16.2" customHeight="1">
      <c r="B2358" s="295">
        <v>112701371</v>
      </c>
      <c r="C2358" s="307" t="s">
        <v>2531</v>
      </c>
      <c r="D2358" s="294" t="s">
        <v>81</v>
      </c>
      <c r="E2358" s="294" t="s">
        <v>3086</v>
      </c>
      <c r="F2358" s="295">
        <v>1</v>
      </c>
      <c r="G2358" s="296" t="s">
        <v>7</v>
      </c>
      <c r="H2358" s="293">
        <v>5.8</v>
      </c>
      <c r="I2358" s="293">
        <f t="shared" si="390"/>
        <v>10.081035466442756</v>
      </c>
      <c r="J2358" s="293">
        <v>58.470005705367988</v>
      </c>
      <c r="K2358" s="275">
        <f t="shared" si="392"/>
        <v>58.470005705367988</v>
      </c>
      <c r="L2358" s="275">
        <f t="shared" si="393"/>
        <v>58.470005705367988</v>
      </c>
      <c r="N2358" s="334">
        <v>56.221159332084603</v>
      </c>
      <c r="O2358" s="332">
        <f t="shared" si="394"/>
        <v>58.470005705367988</v>
      </c>
      <c r="P2358" s="360"/>
      <c r="Q2358" s="360"/>
    </row>
    <row r="2359" spans="2:20" ht="16.2" customHeight="1">
      <c r="B2359" s="289">
        <v>112701361</v>
      </c>
      <c r="C2359" s="307" t="s">
        <v>2531</v>
      </c>
      <c r="D2359" s="294" t="s">
        <v>81</v>
      </c>
      <c r="E2359" s="294" t="s">
        <v>3084</v>
      </c>
      <c r="F2359" s="295">
        <v>1</v>
      </c>
      <c r="G2359" s="293" t="s">
        <v>7</v>
      </c>
      <c r="H2359" s="293">
        <v>5.8</v>
      </c>
      <c r="I2359" s="293">
        <f t="shared" si="390"/>
        <v>10.081035466442756</v>
      </c>
      <c r="J2359" s="293">
        <v>58.470005705367988</v>
      </c>
      <c r="K2359" s="275">
        <f t="shared" si="392"/>
        <v>58.470005705367988</v>
      </c>
      <c r="L2359" s="275">
        <f t="shared" si="393"/>
        <v>58.470005705367988</v>
      </c>
      <c r="N2359" s="334">
        <v>56.221159332084603</v>
      </c>
      <c r="O2359" s="332">
        <f t="shared" si="394"/>
        <v>58.470005705367988</v>
      </c>
      <c r="P2359" s="360"/>
      <c r="Q2359" s="360"/>
    </row>
    <row r="2360" spans="2:20" ht="16.2" customHeight="1">
      <c r="B2360" s="289">
        <v>112701391</v>
      </c>
      <c r="C2360" s="307" t="s">
        <v>2531</v>
      </c>
      <c r="D2360" s="294" t="s">
        <v>81</v>
      </c>
      <c r="E2360" s="294" t="s">
        <v>3088</v>
      </c>
      <c r="F2360" s="295">
        <v>1</v>
      </c>
      <c r="G2360" s="293" t="s">
        <v>7</v>
      </c>
      <c r="H2360" s="293">
        <v>5.8</v>
      </c>
      <c r="I2360" s="293">
        <f t="shared" si="390"/>
        <v>10.95100226019718</v>
      </c>
      <c r="J2360" s="293">
        <v>63.515813109143643</v>
      </c>
      <c r="K2360" s="275">
        <f t="shared" si="392"/>
        <v>63.515813109143643</v>
      </c>
      <c r="L2360" s="275">
        <f t="shared" si="393"/>
        <v>63.515813109143643</v>
      </c>
      <c r="N2360" s="334">
        <v>61.072897220330425</v>
      </c>
      <c r="O2360" s="332">
        <f t="shared" si="394"/>
        <v>63.515813109143643</v>
      </c>
      <c r="P2360" s="360"/>
      <c r="Q2360" s="360"/>
    </row>
    <row r="2361" spans="2:20" ht="16.2" customHeight="1">
      <c r="B2361" s="289">
        <v>112701241</v>
      </c>
      <c r="C2361" s="307" t="s">
        <v>2531</v>
      </c>
      <c r="D2361" s="294" t="s">
        <v>81</v>
      </c>
      <c r="E2361" s="294" t="s">
        <v>3078</v>
      </c>
      <c r="F2361" s="295">
        <v>1</v>
      </c>
      <c r="G2361" s="293" t="s">
        <v>7</v>
      </c>
      <c r="H2361" s="293">
        <v>5.8</v>
      </c>
      <c r="I2361" s="293">
        <f t="shared" si="390"/>
        <v>10.4977572527006</v>
      </c>
      <c r="J2361" s="293">
        <v>60.886992065663478</v>
      </c>
      <c r="K2361" s="275">
        <f t="shared" si="392"/>
        <v>60.886992065663478</v>
      </c>
      <c r="L2361" s="275">
        <f t="shared" si="393"/>
        <v>60.886992065663478</v>
      </c>
      <c r="N2361" s="334">
        <v>58.545184678522574</v>
      </c>
      <c r="O2361" s="332">
        <f t="shared" si="394"/>
        <v>60.886992065663478</v>
      </c>
      <c r="P2361" s="360"/>
      <c r="Q2361" s="360"/>
    </row>
    <row r="2362" spans="2:20" ht="16.2" customHeight="1">
      <c r="B2362" s="289">
        <v>112701181</v>
      </c>
      <c r="C2362" s="307" t="s">
        <v>2531</v>
      </c>
      <c r="D2362" s="294" t="s">
        <v>81</v>
      </c>
      <c r="E2362" s="294" t="s">
        <v>3076</v>
      </c>
      <c r="F2362" s="295">
        <v>1</v>
      </c>
      <c r="G2362" s="293" t="s">
        <v>7</v>
      </c>
      <c r="H2362" s="293">
        <v>5.8</v>
      </c>
      <c r="I2362" s="293">
        <f t="shared" si="390"/>
        <v>10.178523515260155</v>
      </c>
      <c r="J2362" s="293">
        <v>59.035436388508899</v>
      </c>
      <c r="K2362" s="275">
        <f t="shared" si="392"/>
        <v>59.035436388508899</v>
      </c>
      <c r="L2362" s="275">
        <f t="shared" si="393"/>
        <v>59.035436388508899</v>
      </c>
      <c r="N2362" s="334">
        <v>56.764842681258557</v>
      </c>
      <c r="O2362" s="332">
        <f t="shared" si="394"/>
        <v>59.035436388508899</v>
      </c>
      <c r="P2362" s="360"/>
      <c r="Q2362" s="360"/>
    </row>
    <row r="2363" spans="2:20" ht="16.2" customHeight="1">
      <c r="B2363" s="295">
        <v>112701071</v>
      </c>
      <c r="C2363" s="307" t="s">
        <v>2531</v>
      </c>
      <c r="D2363" s="294" t="s">
        <v>81</v>
      </c>
      <c r="E2363" s="294" t="s">
        <v>3068</v>
      </c>
      <c r="F2363" s="295">
        <v>1</v>
      </c>
      <c r="G2363" s="296" t="s">
        <v>7</v>
      </c>
      <c r="H2363" s="293">
        <v>5.8</v>
      </c>
      <c r="I2363" s="293">
        <f t="shared" si="390"/>
        <v>9.9968707816910047</v>
      </c>
      <c r="J2363" s="293">
        <v>57.981850533807823</v>
      </c>
      <c r="K2363" s="275">
        <f t="shared" si="392"/>
        <v>57.981850533807823</v>
      </c>
      <c r="L2363" s="275">
        <f t="shared" si="393"/>
        <v>57.981850533807823</v>
      </c>
      <c r="N2363" s="334">
        <v>68.696417831169114</v>
      </c>
      <c r="O2363" s="332">
        <f t="shared" si="394"/>
        <v>71.444274544415876</v>
      </c>
      <c r="P2363" s="360"/>
      <c r="Q2363" s="360"/>
      <c r="S2363" s="357"/>
      <c r="T2363" s="357"/>
    </row>
    <row r="2364" spans="2:20" ht="16.2" customHeight="1">
      <c r="B2364" s="295">
        <v>112701411</v>
      </c>
      <c r="C2364" s="307" t="s">
        <v>2531</v>
      </c>
      <c r="D2364" s="294" t="s">
        <v>81</v>
      </c>
      <c r="E2364" s="294" t="s">
        <v>3090</v>
      </c>
      <c r="F2364" s="295">
        <v>1</v>
      </c>
      <c r="G2364" s="296" t="s">
        <v>7</v>
      </c>
      <c r="H2364" s="293">
        <v>5.8</v>
      </c>
      <c r="I2364" s="293">
        <f t="shared" si="390"/>
        <v>12.878156129296666</v>
      </c>
      <c r="J2364" s="293">
        <v>74.693305549920666</v>
      </c>
      <c r="K2364" s="275">
        <f t="shared" si="392"/>
        <v>74.693305549920666</v>
      </c>
      <c r="L2364" s="275">
        <f t="shared" si="393"/>
        <v>74.693305549920666</v>
      </c>
      <c r="N2364" s="334">
        <v>71.82048610569295</v>
      </c>
      <c r="O2364" s="332">
        <f t="shared" si="394"/>
        <v>74.693305549920666</v>
      </c>
      <c r="P2364" s="360"/>
      <c r="Q2364" s="360"/>
    </row>
    <row r="2365" spans="2:20" ht="16.2" customHeight="1">
      <c r="B2365" s="297">
        <v>112701051</v>
      </c>
      <c r="C2365" s="307" t="s">
        <v>2531</v>
      </c>
      <c r="D2365" s="294" t="s">
        <v>4</v>
      </c>
      <c r="E2365" s="294" t="s">
        <v>3062</v>
      </c>
      <c r="F2365" s="295">
        <v>1</v>
      </c>
      <c r="G2365" s="296" t="s">
        <v>7</v>
      </c>
      <c r="H2365" s="293">
        <v>5.8</v>
      </c>
      <c r="I2365" s="293">
        <f t="shared" si="390"/>
        <v>10.817289287525353</v>
      </c>
      <c r="J2365" s="293">
        <v>62.740277867647052</v>
      </c>
      <c r="K2365" s="275">
        <f t="shared" ref="K2365:K2366" si="397">J2365</f>
        <v>62.740277867647052</v>
      </c>
      <c r="L2365" s="275">
        <f t="shared" ref="L2365:L2366" si="398">+J2365-K2365*$B$2</f>
        <v>62.740277867647052</v>
      </c>
      <c r="N2365" s="334">
        <v>60.327190257352932</v>
      </c>
      <c r="O2365" s="332">
        <f t="shared" si="394"/>
        <v>62.740277867647052</v>
      </c>
      <c r="P2365" s="360"/>
      <c r="Q2365" s="360"/>
    </row>
    <row r="2366" spans="2:20" ht="16.2" customHeight="1">
      <c r="B2366" s="297">
        <v>112701052</v>
      </c>
      <c r="C2366" s="307" t="s">
        <v>2531</v>
      </c>
      <c r="D2366" s="294" t="s">
        <v>81</v>
      </c>
      <c r="E2366" s="294" t="s">
        <v>3063</v>
      </c>
      <c r="F2366" s="295">
        <v>1</v>
      </c>
      <c r="G2366" s="296" t="s">
        <v>7</v>
      </c>
      <c r="H2366" s="293">
        <v>5.8</v>
      </c>
      <c r="I2366" s="293">
        <f t="shared" si="390"/>
        <v>9.9664381338742398</v>
      </c>
      <c r="J2366" s="293">
        <v>57.805341176470584</v>
      </c>
      <c r="K2366" s="275">
        <f t="shared" si="397"/>
        <v>57.805341176470584</v>
      </c>
      <c r="L2366" s="275">
        <f t="shared" si="398"/>
        <v>57.805341176470584</v>
      </c>
      <c r="N2366" s="334">
        <v>55.582058823529408</v>
      </c>
      <c r="O2366" s="332">
        <f t="shared" si="394"/>
        <v>57.805341176470584</v>
      </c>
      <c r="P2366" s="360"/>
      <c r="Q2366" s="360"/>
    </row>
    <row r="2367" spans="2:20" ht="16.2" customHeight="1">
      <c r="B2367" s="295">
        <v>112711011</v>
      </c>
      <c r="C2367" s="313" t="s">
        <v>2532</v>
      </c>
      <c r="D2367" s="294" t="s">
        <v>4</v>
      </c>
      <c r="E2367" s="294" t="s">
        <v>3050</v>
      </c>
      <c r="F2367" s="295">
        <v>1</v>
      </c>
      <c r="G2367" s="296" t="s">
        <v>7</v>
      </c>
      <c r="H2367" s="293">
        <v>5.8</v>
      </c>
      <c r="I2367" s="293">
        <f t="shared" si="390"/>
        <v>6.7547359781121763</v>
      </c>
      <c r="J2367" s="293">
        <v>39.177468673050619</v>
      </c>
      <c r="K2367" s="275">
        <f t="shared" si="392"/>
        <v>39.177468673050619</v>
      </c>
      <c r="L2367" s="275">
        <f t="shared" si="393"/>
        <v>39.177468673050619</v>
      </c>
      <c r="N2367" s="334">
        <v>37.670642954856362</v>
      </c>
      <c r="O2367" s="332">
        <f t="shared" si="394"/>
        <v>39.177468673050619</v>
      </c>
      <c r="P2367" s="360"/>
      <c r="Q2367" s="360"/>
    </row>
    <row r="2368" spans="2:20" ht="16.2" customHeight="1">
      <c r="B2368" s="289">
        <v>112711091</v>
      </c>
      <c r="C2368" s="313" t="s">
        <v>2532</v>
      </c>
      <c r="D2368" s="294" t="s">
        <v>81</v>
      </c>
      <c r="E2368" s="294" t="s">
        <v>3064</v>
      </c>
      <c r="F2368" s="295">
        <v>1</v>
      </c>
      <c r="G2368" s="293" t="s">
        <v>7</v>
      </c>
      <c r="H2368" s="293">
        <v>5.8</v>
      </c>
      <c r="I2368" s="293">
        <f t="shared" si="390"/>
        <v>6.9499512241143471</v>
      </c>
      <c r="J2368" s="293">
        <v>40.309717099863214</v>
      </c>
      <c r="K2368" s="275">
        <f t="shared" si="392"/>
        <v>40.309717099863214</v>
      </c>
      <c r="L2368" s="275">
        <f t="shared" si="393"/>
        <v>40.309717099863214</v>
      </c>
      <c r="N2368" s="334">
        <v>38.759343365253088</v>
      </c>
      <c r="O2368" s="332">
        <f t="shared" si="394"/>
        <v>40.309717099863214</v>
      </c>
      <c r="P2368" s="360"/>
      <c r="Q2368" s="360"/>
    </row>
    <row r="2369" spans="2:20" ht="16.2" customHeight="1">
      <c r="B2369" s="289">
        <v>112711101</v>
      </c>
      <c r="C2369" s="313" t="s">
        <v>2532</v>
      </c>
      <c r="D2369" s="294" t="s">
        <v>81</v>
      </c>
      <c r="E2369" s="294" t="s">
        <v>3066</v>
      </c>
      <c r="F2369" s="295">
        <v>1</v>
      </c>
      <c r="G2369" s="293" t="s">
        <v>7</v>
      </c>
      <c r="H2369" s="293">
        <v>5.8</v>
      </c>
      <c r="I2369" s="293">
        <f t="shared" si="390"/>
        <v>6.7547359781121763</v>
      </c>
      <c r="J2369" s="293">
        <v>39.177468673050619</v>
      </c>
      <c r="K2369" s="275">
        <f t="shared" si="392"/>
        <v>39.177468673050619</v>
      </c>
      <c r="L2369" s="275">
        <f t="shared" si="393"/>
        <v>39.177468673050619</v>
      </c>
      <c r="N2369" s="334">
        <v>37.670642954856362</v>
      </c>
      <c r="O2369" s="332">
        <f t="shared" si="394"/>
        <v>39.177468673050619</v>
      </c>
      <c r="P2369" s="360"/>
      <c r="Q2369" s="360"/>
    </row>
    <row r="2370" spans="2:20" ht="16.2" customHeight="1">
      <c r="B2370" s="295">
        <v>112711111</v>
      </c>
      <c r="C2370" s="313" t="s">
        <v>2532</v>
      </c>
      <c r="D2370" s="294" t="s">
        <v>81</v>
      </c>
      <c r="E2370" s="294" t="s">
        <v>3070</v>
      </c>
      <c r="F2370" s="295">
        <v>1</v>
      </c>
      <c r="G2370" s="296" t="s">
        <v>7</v>
      </c>
      <c r="H2370" s="293">
        <v>5.8</v>
      </c>
      <c r="I2370" s="293">
        <f t="shared" si="390"/>
        <v>6.7547359781121763</v>
      </c>
      <c r="J2370" s="293">
        <v>39.177468673050619</v>
      </c>
      <c r="K2370" s="275">
        <f t="shared" si="392"/>
        <v>39.177468673050619</v>
      </c>
      <c r="L2370" s="275">
        <f t="shared" si="393"/>
        <v>39.177468673050619</v>
      </c>
      <c r="N2370" s="334">
        <v>37.670642954856362</v>
      </c>
      <c r="O2370" s="332">
        <f t="shared" si="394"/>
        <v>39.177468673050619</v>
      </c>
      <c r="P2370" s="360"/>
      <c r="Q2370" s="360"/>
    </row>
    <row r="2371" spans="2:20" ht="16.2" customHeight="1">
      <c r="B2371" s="295">
        <v>112711121</v>
      </c>
      <c r="C2371" s="313" t="s">
        <v>2532</v>
      </c>
      <c r="D2371" s="294" t="s">
        <v>81</v>
      </c>
      <c r="E2371" s="294" t="s">
        <v>3072</v>
      </c>
      <c r="F2371" s="295">
        <v>1</v>
      </c>
      <c r="G2371" s="296" t="s">
        <v>7</v>
      </c>
      <c r="H2371" s="293">
        <v>5.8</v>
      </c>
      <c r="I2371" s="293">
        <f t="shared" si="390"/>
        <v>6.9499512241143471</v>
      </c>
      <c r="J2371" s="293">
        <v>40.309717099863214</v>
      </c>
      <c r="K2371" s="275">
        <f t="shared" si="392"/>
        <v>40.309717099863214</v>
      </c>
      <c r="L2371" s="275">
        <f t="shared" si="393"/>
        <v>40.309717099863214</v>
      </c>
      <c r="N2371" s="334">
        <v>38.759343365253088</v>
      </c>
      <c r="O2371" s="332">
        <f t="shared" si="394"/>
        <v>40.309717099863214</v>
      </c>
      <c r="P2371" s="360"/>
      <c r="Q2371" s="360"/>
    </row>
    <row r="2372" spans="2:20" ht="16.2" customHeight="1">
      <c r="B2372" s="295">
        <v>112711141</v>
      </c>
      <c r="C2372" s="313" t="s">
        <v>2532</v>
      </c>
      <c r="D2372" s="294" t="s">
        <v>81</v>
      </c>
      <c r="E2372" s="294" t="s">
        <v>3074</v>
      </c>
      <c r="F2372" s="295">
        <v>1</v>
      </c>
      <c r="G2372" s="296" t="s">
        <v>7</v>
      </c>
      <c r="H2372" s="293">
        <v>5.8</v>
      </c>
      <c r="I2372" s="293">
        <f t="shared" si="390"/>
        <v>6.9499512241143471</v>
      </c>
      <c r="J2372" s="293">
        <v>40.309717099863214</v>
      </c>
      <c r="K2372" s="275">
        <f t="shared" si="392"/>
        <v>40.309717099863214</v>
      </c>
      <c r="L2372" s="275">
        <f t="shared" si="393"/>
        <v>40.309717099863214</v>
      </c>
      <c r="N2372" s="334">
        <v>38.759343365253088</v>
      </c>
      <c r="O2372" s="332">
        <f t="shared" si="394"/>
        <v>40.309717099863214</v>
      </c>
      <c r="P2372" s="360"/>
      <c r="Q2372" s="360"/>
    </row>
    <row r="2373" spans="2:20" ht="16.2" customHeight="1">
      <c r="B2373" s="289">
        <v>112711271</v>
      </c>
      <c r="C2373" s="313" t="s">
        <v>2532</v>
      </c>
      <c r="D2373" s="294" t="s">
        <v>81</v>
      </c>
      <c r="E2373" s="294" t="s">
        <v>3080</v>
      </c>
      <c r="F2373" s="295">
        <v>1</v>
      </c>
      <c r="G2373" s="293" t="s">
        <v>7</v>
      </c>
      <c r="H2373" s="293">
        <v>5.8</v>
      </c>
      <c r="I2373" s="293">
        <f t="shared" si="390"/>
        <v>6.9499512241143471</v>
      </c>
      <c r="J2373" s="293">
        <v>40.309717099863214</v>
      </c>
      <c r="K2373" s="275">
        <f t="shared" si="392"/>
        <v>40.309717099863214</v>
      </c>
      <c r="L2373" s="275">
        <f t="shared" si="393"/>
        <v>40.309717099863214</v>
      </c>
      <c r="N2373" s="334">
        <v>38.759343365253088</v>
      </c>
      <c r="O2373" s="332">
        <f t="shared" si="394"/>
        <v>40.309717099863214</v>
      </c>
      <c r="P2373" s="360"/>
      <c r="Q2373" s="360"/>
    </row>
    <row r="2374" spans="2:20" ht="16.2" customHeight="1">
      <c r="B2374" s="289">
        <v>112711281</v>
      </c>
      <c r="C2374" s="313" t="s">
        <v>2532</v>
      </c>
      <c r="D2374" s="294" t="s">
        <v>81</v>
      </c>
      <c r="E2374" s="294" t="s">
        <v>3082</v>
      </c>
      <c r="F2374" s="295">
        <v>1</v>
      </c>
      <c r="G2374" s="293" t="s">
        <v>7</v>
      </c>
      <c r="H2374" s="293">
        <v>5.8</v>
      </c>
      <c r="I2374" s="293">
        <f t="shared" si="390"/>
        <v>6.1970029436639722</v>
      </c>
      <c r="J2374" s="293">
        <v>35.942617073251036</v>
      </c>
      <c r="K2374" s="275">
        <f t="shared" si="392"/>
        <v>35.942617073251036</v>
      </c>
      <c r="L2374" s="275">
        <f t="shared" si="393"/>
        <v>35.942617073251036</v>
      </c>
      <c r="N2374" s="334">
        <v>34.560208724279839</v>
      </c>
      <c r="O2374" s="332">
        <f t="shared" si="394"/>
        <v>35.942617073251036</v>
      </c>
      <c r="P2374" s="360"/>
      <c r="Q2374" s="360"/>
    </row>
    <row r="2375" spans="2:20" ht="16.2" customHeight="1">
      <c r="B2375" s="295">
        <v>112711371</v>
      </c>
      <c r="C2375" s="313" t="s">
        <v>2532</v>
      </c>
      <c r="D2375" s="294" t="s">
        <v>81</v>
      </c>
      <c r="E2375" s="294" t="s">
        <v>3086</v>
      </c>
      <c r="F2375" s="295">
        <v>1</v>
      </c>
      <c r="G2375" s="296" t="s">
        <v>7</v>
      </c>
      <c r="H2375" s="293">
        <v>5.8</v>
      </c>
      <c r="I2375" s="293">
        <f t="shared" si="390"/>
        <v>7.2691849615547905</v>
      </c>
      <c r="J2375" s="293">
        <v>42.161272777017786</v>
      </c>
      <c r="K2375" s="275">
        <f t="shared" si="392"/>
        <v>42.161272777017786</v>
      </c>
      <c r="L2375" s="275">
        <f t="shared" si="393"/>
        <v>42.161272777017786</v>
      </c>
      <c r="N2375" s="334">
        <v>40.539685362517098</v>
      </c>
      <c r="O2375" s="332">
        <f t="shared" si="394"/>
        <v>42.161272777017786</v>
      </c>
      <c r="P2375" s="360"/>
      <c r="Q2375" s="360"/>
    </row>
    <row r="2376" spans="2:20" ht="16.2" customHeight="1">
      <c r="B2376" s="295">
        <v>112711361</v>
      </c>
      <c r="C2376" s="313" t="s">
        <v>2532</v>
      </c>
      <c r="D2376" s="294" t="s">
        <v>81</v>
      </c>
      <c r="E2376" s="294" t="s">
        <v>3084</v>
      </c>
      <c r="F2376" s="295">
        <v>1</v>
      </c>
      <c r="G2376" s="296" t="s">
        <v>7</v>
      </c>
      <c r="H2376" s="293">
        <v>5.8</v>
      </c>
      <c r="I2376" s="293">
        <f t="shared" si="390"/>
        <v>7.2691849615547905</v>
      </c>
      <c r="J2376" s="293">
        <v>42.161272777017786</v>
      </c>
      <c r="K2376" s="275">
        <f t="shared" si="392"/>
        <v>42.161272777017786</v>
      </c>
      <c r="L2376" s="275">
        <f t="shared" si="393"/>
        <v>42.161272777017786</v>
      </c>
      <c r="N2376" s="334">
        <v>40.539685362517098</v>
      </c>
      <c r="O2376" s="332">
        <f t="shared" si="394"/>
        <v>42.161272777017786</v>
      </c>
      <c r="P2376" s="360"/>
      <c r="Q2376" s="360"/>
    </row>
    <row r="2377" spans="2:20" ht="16.2" customHeight="1">
      <c r="B2377" s="289">
        <v>112711391</v>
      </c>
      <c r="C2377" s="313" t="s">
        <v>2532</v>
      </c>
      <c r="D2377" s="294" t="s">
        <v>81</v>
      </c>
      <c r="E2377" s="294" t="s">
        <v>3088</v>
      </c>
      <c r="F2377" s="295">
        <v>1</v>
      </c>
      <c r="G2377" s="296" t="s">
        <v>7</v>
      </c>
      <c r="H2377" s="293">
        <v>5.8</v>
      </c>
      <c r="I2377" s="293">
        <f t="shared" si="390"/>
        <v>6.9499512241143471</v>
      </c>
      <c r="J2377" s="293">
        <v>40.309717099863214</v>
      </c>
      <c r="K2377" s="275">
        <f t="shared" ref="K2377:K2423" si="399">J2377</f>
        <v>40.309717099863214</v>
      </c>
      <c r="L2377" s="275">
        <f t="shared" si="393"/>
        <v>40.309717099863214</v>
      </c>
      <c r="N2377" s="334">
        <v>38.759343365253088</v>
      </c>
      <c r="O2377" s="332">
        <f t="shared" si="394"/>
        <v>40.309717099863214</v>
      </c>
      <c r="P2377" s="360"/>
      <c r="Q2377" s="360"/>
    </row>
    <row r="2378" spans="2:20" ht="16.2" customHeight="1">
      <c r="B2378" s="289">
        <v>112711241</v>
      </c>
      <c r="C2378" s="313" t="s">
        <v>2532</v>
      </c>
      <c r="D2378" s="294" t="s">
        <v>81</v>
      </c>
      <c r="E2378" s="294" t="s">
        <v>3078</v>
      </c>
      <c r="F2378" s="295">
        <v>1</v>
      </c>
      <c r="G2378" s="296" t="s">
        <v>7</v>
      </c>
      <c r="H2378" s="293">
        <v>5.8</v>
      </c>
      <c r="I2378" s="293">
        <f t="shared" si="390"/>
        <v>7.2691849615547905</v>
      </c>
      <c r="J2378" s="293">
        <v>42.161272777017786</v>
      </c>
      <c r="K2378" s="275">
        <f t="shared" si="399"/>
        <v>42.161272777017786</v>
      </c>
      <c r="L2378" s="275">
        <f t="shared" si="393"/>
        <v>42.161272777017786</v>
      </c>
      <c r="N2378" s="334">
        <v>40.539685362517098</v>
      </c>
      <c r="O2378" s="332">
        <f t="shared" si="394"/>
        <v>42.161272777017786</v>
      </c>
      <c r="P2378" s="360"/>
      <c r="Q2378" s="360"/>
    </row>
    <row r="2379" spans="2:20" ht="16.2" customHeight="1">
      <c r="B2379" s="289">
        <v>112711181</v>
      </c>
      <c r="C2379" s="313" t="s">
        <v>2532</v>
      </c>
      <c r="D2379" s="294" t="s">
        <v>81</v>
      </c>
      <c r="E2379" s="294" t="s">
        <v>3076</v>
      </c>
      <c r="F2379" s="295">
        <v>1</v>
      </c>
      <c r="G2379" s="296" t="s">
        <v>7</v>
      </c>
      <c r="H2379" s="293">
        <v>5.8</v>
      </c>
      <c r="I2379" s="293">
        <f t="shared" si="390"/>
        <v>6.9499512241143471</v>
      </c>
      <c r="J2379" s="293">
        <v>40.309717099863214</v>
      </c>
      <c r="K2379" s="275">
        <f t="shared" si="399"/>
        <v>40.309717099863214</v>
      </c>
      <c r="L2379" s="275">
        <f t="shared" si="393"/>
        <v>40.309717099863214</v>
      </c>
      <c r="N2379" s="334">
        <v>38.759343365253088</v>
      </c>
      <c r="O2379" s="332">
        <f t="shared" si="394"/>
        <v>40.309717099863214</v>
      </c>
      <c r="P2379" s="360"/>
      <c r="Q2379" s="360"/>
    </row>
    <row r="2380" spans="2:20" ht="16.2" customHeight="1">
      <c r="B2380" s="289">
        <v>112711071</v>
      </c>
      <c r="C2380" s="313" t="s">
        <v>2532</v>
      </c>
      <c r="D2380" s="294" t="s">
        <v>81</v>
      </c>
      <c r="E2380" s="294" t="s">
        <v>3068</v>
      </c>
      <c r="F2380" s="295">
        <v>1</v>
      </c>
      <c r="G2380" s="296" t="s">
        <v>7</v>
      </c>
      <c r="H2380" s="293">
        <v>5.8</v>
      </c>
      <c r="I2380" s="293">
        <f t="shared" si="390"/>
        <v>6.8062952509510364</v>
      </c>
      <c r="J2380" s="293">
        <v>39.476512455516009</v>
      </c>
      <c r="K2380" s="275">
        <f t="shared" si="399"/>
        <v>39.476512455516009</v>
      </c>
      <c r="L2380" s="275">
        <f t="shared" si="393"/>
        <v>39.476512455516009</v>
      </c>
      <c r="N2380" s="334">
        <v>38.59103967168263</v>
      </c>
      <c r="O2380" s="332">
        <f t="shared" si="394"/>
        <v>40.134681258549939</v>
      </c>
      <c r="P2380" s="360"/>
      <c r="Q2380" s="360"/>
      <c r="S2380" s="357"/>
      <c r="T2380" s="357"/>
    </row>
    <row r="2381" spans="2:20" ht="16.2" customHeight="1">
      <c r="B2381" s="289">
        <v>112711411</v>
      </c>
      <c r="C2381" s="313" t="s">
        <v>2532</v>
      </c>
      <c r="D2381" s="294" t="s">
        <v>81</v>
      </c>
      <c r="E2381" s="294" t="s">
        <v>3090</v>
      </c>
      <c r="F2381" s="295">
        <v>1</v>
      </c>
      <c r="G2381" s="296" t="s">
        <v>7</v>
      </c>
      <c r="H2381" s="293">
        <v>5.8</v>
      </c>
      <c r="I2381" s="293">
        <f t="shared" ref="I2381:I2438" si="400">J2381/H2381</f>
        <v>7.3385088919288641</v>
      </c>
      <c r="J2381" s="293">
        <v>42.563351573187411</v>
      </c>
      <c r="K2381" s="275">
        <f t="shared" si="399"/>
        <v>42.563351573187411</v>
      </c>
      <c r="L2381" s="275">
        <f t="shared" si="393"/>
        <v>42.563351573187411</v>
      </c>
      <c r="N2381" s="334">
        <v>40.926299589603282</v>
      </c>
      <c r="O2381" s="332">
        <f t="shared" si="394"/>
        <v>42.563351573187411</v>
      </c>
      <c r="P2381" s="360"/>
      <c r="Q2381" s="360"/>
    </row>
    <row r="2382" spans="2:20" ht="16.2" customHeight="1">
      <c r="B2382" s="297">
        <v>112711051</v>
      </c>
      <c r="C2382" s="313" t="s">
        <v>2532</v>
      </c>
      <c r="D2382" s="294" t="s">
        <v>4</v>
      </c>
      <c r="E2382" s="294" t="s">
        <v>3062</v>
      </c>
      <c r="F2382" s="295">
        <v>1</v>
      </c>
      <c r="G2382" s="296" t="s">
        <v>7</v>
      </c>
      <c r="H2382" s="293">
        <v>5.8</v>
      </c>
      <c r="I2382" s="293">
        <f t="shared" si="400"/>
        <v>7.3069862068965525</v>
      </c>
      <c r="J2382" s="293">
        <v>42.380520000000004</v>
      </c>
      <c r="K2382" s="275">
        <f t="shared" ref="K2382" si="401">J2382</f>
        <v>42.380520000000004</v>
      </c>
      <c r="L2382" s="275">
        <f t="shared" ref="L2382" si="402">+J2382-K2382*$B$2</f>
        <v>42.380520000000004</v>
      </c>
      <c r="N2382" s="334">
        <v>40.750500000000002</v>
      </c>
      <c r="O2382" s="332">
        <f t="shared" si="394"/>
        <v>42.380520000000004</v>
      </c>
      <c r="P2382" s="360"/>
      <c r="Q2382" s="360"/>
    </row>
    <row r="2383" spans="2:20" ht="16.2" customHeight="1">
      <c r="B2383" s="289">
        <v>110321011</v>
      </c>
      <c r="C2383" s="307" t="s">
        <v>289</v>
      </c>
      <c r="D2383" s="294" t="s">
        <v>4</v>
      </c>
      <c r="E2383" s="294" t="s">
        <v>3050</v>
      </c>
      <c r="F2383" s="295">
        <v>1</v>
      </c>
      <c r="G2383" s="296" t="s">
        <v>7</v>
      </c>
      <c r="H2383" s="293">
        <v>5.8</v>
      </c>
      <c r="I2383" s="293">
        <f t="shared" si="400"/>
        <v>13.166467892591159</v>
      </c>
      <c r="J2383" s="293">
        <v>76.365513777028724</v>
      </c>
      <c r="K2383" s="275">
        <f t="shared" si="399"/>
        <v>76.365513777028724</v>
      </c>
      <c r="L2383" s="275">
        <f t="shared" si="393"/>
        <v>76.365513777028724</v>
      </c>
      <c r="N2383" s="334">
        <v>73.428378631758392</v>
      </c>
      <c r="O2383" s="332">
        <f t="shared" si="394"/>
        <v>76.365513777028724</v>
      </c>
      <c r="P2383" s="360"/>
      <c r="Q2383" s="360"/>
    </row>
    <row r="2384" spans="2:20" ht="16.2" customHeight="1">
      <c r="B2384" s="289">
        <v>110321091</v>
      </c>
      <c r="C2384" s="307" t="s">
        <v>289</v>
      </c>
      <c r="D2384" s="294" t="s">
        <v>81</v>
      </c>
      <c r="E2384" s="294" t="s">
        <v>3064</v>
      </c>
      <c r="F2384" s="295">
        <v>1</v>
      </c>
      <c r="G2384" s="296" t="s">
        <v>7</v>
      </c>
      <c r="H2384" s="293">
        <v>5.8</v>
      </c>
      <c r="I2384" s="293">
        <f t="shared" si="400"/>
        <v>15.149253935495075</v>
      </c>
      <c r="J2384" s="293">
        <v>87.865672825871428</v>
      </c>
      <c r="K2384" s="275">
        <f t="shared" si="399"/>
        <v>87.865672825871428</v>
      </c>
      <c r="L2384" s="275">
        <f t="shared" si="393"/>
        <v>87.865672825871428</v>
      </c>
      <c r="N2384" s="334">
        <v>84.486223871030219</v>
      </c>
      <c r="O2384" s="332">
        <f t="shared" si="394"/>
        <v>87.865672825871428</v>
      </c>
      <c r="P2384" s="360"/>
      <c r="Q2384" s="360"/>
    </row>
    <row r="2385" spans="2:20" ht="16.2" customHeight="1">
      <c r="B2385" s="295">
        <v>110321101</v>
      </c>
      <c r="C2385" s="307" t="s">
        <v>289</v>
      </c>
      <c r="D2385" s="294" t="s">
        <v>81</v>
      </c>
      <c r="E2385" s="294" t="s">
        <v>3066</v>
      </c>
      <c r="F2385" s="295">
        <v>1</v>
      </c>
      <c r="G2385" s="296" t="s">
        <v>7</v>
      </c>
      <c r="H2385" s="293">
        <v>5.8</v>
      </c>
      <c r="I2385" s="293">
        <f t="shared" si="400"/>
        <v>12.956045566949383</v>
      </c>
      <c r="J2385" s="293">
        <v>75.145064288306415</v>
      </c>
      <c r="K2385" s="275">
        <f t="shared" si="399"/>
        <v>75.145064288306415</v>
      </c>
      <c r="L2385" s="275">
        <f t="shared" si="393"/>
        <v>75.145064288306415</v>
      </c>
      <c r="N2385" s="334">
        <v>72.254869507986939</v>
      </c>
      <c r="O2385" s="332">
        <f t="shared" si="394"/>
        <v>75.145064288306415</v>
      </c>
      <c r="P2385" s="360"/>
      <c r="Q2385" s="360"/>
    </row>
    <row r="2386" spans="2:20" ht="16.2" customHeight="1">
      <c r="B2386" s="295">
        <v>110321111</v>
      </c>
      <c r="C2386" s="307" t="s">
        <v>289</v>
      </c>
      <c r="D2386" s="294" t="s">
        <v>81</v>
      </c>
      <c r="E2386" s="294" t="s">
        <v>3070</v>
      </c>
      <c r="F2386" s="295">
        <v>1</v>
      </c>
      <c r="G2386" s="296" t="s">
        <v>7</v>
      </c>
      <c r="H2386" s="293">
        <v>5.8</v>
      </c>
      <c r="I2386" s="293">
        <f t="shared" si="400"/>
        <v>14.262325041354778</v>
      </c>
      <c r="J2386" s="293">
        <v>82.721485239857714</v>
      </c>
      <c r="K2386" s="275">
        <f t="shared" si="399"/>
        <v>82.721485239857714</v>
      </c>
      <c r="L2386" s="275">
        <f t="shared" ref="L2386:L2430" si="403">+J2386-K2386*$B$2</f>
        <v>82.721485239857714</v>
      </c>
      <c r="N2386" s="334">
        <v>79.539889653709338</v>
      </c>
      <c r="O2386" s="332">
        <f t="shared" si="394"/>
        <v>82.721485239857714</v>
      </c>
      <c r="P2386" s="360"/>
      <c r="Q2386" s="360"/>
    </row>
    <row r="2387" spans="2:20" ht="16.2" customHeight="1">
      <c r="B2387" s="295">
        <v>110321121</v>
      </c>
      <c r="C2387" s="307" t="s">
        <v>289</v>
      </c>
      <c r="D2387" s="294" t="s">
        <v>81</v>
      </c>
      <c r="E2387" s="294" t="s">
        <v>3072</v>
      </c>
      <c r="F2387" s="295">
        <v>1</v>
      </c>
      <c r="G2387" s="296" t="s">
        <v>7</v>
      </c>
      <c r="H2387" s="293">
        <v>5.8</v>
      </c>
      <c r="I2387" s="293">
        <f t="shared" si="400"/>
        <v>12.335577647458845</v>
      </c>
      <c r="J2387" s="293">
        <v>71.546350355261296</v>
      </c>
      <c r="K2387" s="275">
        <f t="shared" si="399"/>
        <v>71.546350355261296</v>
      </c>
      <c r="L2387" s="275">
        <f t="shared" si="403"/>
        <v>71.546350355261296</v>
      </c>
      <c r="N2387" s="334">
        <v>68.794567649289704</v>
      </c>
      <c r="O2387" s="332">
        <f t="shared" si="394"/>
        <v>71.546350355261296</v>
      </c>
      <c r="P2387" s="360"/>
      <c r="Q2387" s="360"/>
    </row>
    <row r="2388" spans="2:20" ht="16.2" customHeight="1">
      <c r="B2388" s="295">
        <v>110321141</v>
      </c>
      <c r="C2388" s="307" t="s">
        <v>289</v>
      </c>
      <c r="D2388" s="294" t="s">
        <v>81</v>
      </c>
      <c r="E2388" s="294" t="s">
        <v>3074</v>
      </c>
      <c r="F2388" s="295">
        <v>1</v>
      </c>
      <c r="G2388" s="296" t="s">
        <v>7</v>
      </c>
      <c r="H2388" s="293">
        <v>5.8</v>
      </c>
      <c r="I2388" s="293">
        <f t="shared" si="400"/>
        <v>12.000455320858533</v>
      </c>
      <c r="J2388" s="293">
        <v>69.602640860979491</v>
      </c>
      <c r="K2388" s="275">
        <f t="shared" si="399"/>
        <v>69.602640860979491</v>
      </c>
      <c r="L2388" s="275">
        <f t="shared" si="403"/>
        <v>69.602640860979491</v>
      </c>
      <c r="N2388" s="334">
        <v>66.925616212480278</v>
      </c>
      <c r="O2388" s="332">
        <f t="shared" si="394"/>
        <v>69.602640860979491</v>
      </c>
      <c r="P2388" s="360"/>
      <c r="Q2388" s="360"/>
    </row>
    <row r="2389" spans="2:20" ht="16.2" customHeight="1">
      <c r="B2389" s="289">
        <v>110321271</v>
      </c>
      <c r="C2389" s="307" t="s">
        <v>289</v>
      </c>
      <c r="D2389" s="294" t="s">
        <v>81</v>
      </c>
      <c r="E2389" s="294" t="s">
        <v>3080</v>
      </c>
      <c r="F2389" s="295">
        <v>1</v>
      </c>
      <c r="G2389" s="296" t="s">
        <v>7</v>
      </c>
      <c r="H2389" s="293">
        <v>5.8</v>
      </c>
      <c r="I2389" s="293">
        <f t="shared" si="400"/>
        <v>14.814900616036606</v>
      </c>
      <c r="J2389" s="293">
        <v>85.926423573012315</v>
      </c>
      <c r="K2389" s="275">
        <f t="shared" si="399"/>
        <v>85.926423573012315</v>
      </c>
      <c r="L2389" s="275">
        <f t="shared" si="403"/>
        <v>85.926423573012315</v>
      </c>
      <c r="N2389" s="334">
        <v>82.621561127896456</v>
      </c>
      <c r="O2389" s="332">
        <f t="shared" si="394"/>
        <v>85.926423573012315</v>
      </c>
      <c r="P2389" s="360"/>
      <c r="Q2389" s="360"/>
    </row>
    <row r="2390" spans="2:20" ht="16.2" customHeight="1">
      <c r="B2390" s="289">
        <v>110321281</v>
      </c>
      <c r="C2390" s="307" t="s">
        <v>289</v>
      </c>
      <c r="D2390" s="294" t="s">
        <v>81</v>
      </c>
      <c r="E2390" s="294" t="s">
        <v>3082</v>
      </c>
      <c r="F2390" s="295">
        <v>1</v>
      </c>
      <c r="G2390" s="296" t="s">
        <v>7</v>
      </c>
      <c r="H2390" s="293">
        <v>5.8</v>
      </c>
      <c r="I2390" s="293">
        <f t="shared" si="400"/>
        <v>13.151065778121614</v>
      </c>
      <c r="J2390" s="293">
        <v>76.276181513105357</v>
      </c>
      <c r="K2390" s="275">
        <f t="shared" si="399"/>
        <v>76.276181513105357</v>
      </c>
      <c r="L2390" s="275">
        <f t="shared" si="403"/>
        <v>76.276181513105357</v>
      </c>
      <c r="N2390" s="334">
        <v>73.342482224139758</v>
      </c>
      <c r="O2390" s="332">
        <f t="shared" si="394"/>
        <v>76.276181513105357</v>
      </c>
      <c r="P2390" s="360"/>
      <c r="Q2390" s="360"/>
    </row>
    <row r="2391" spans="2:20" ht="16.2" customHeight="1">
      <c r="B2391" s="289">
        <v>110321371</v>
      </c>
      <c r="C2391" s="307" t="s">
        <v>289</v>
      </c>
      <c r="D2391" s="294" t="s">
        <v>81</v>
      </c>
      <c r="E2391" s="294" t="s">
        <v>3086</v>
      </c>
      <c r="F2391" s="295">
        <v>1</v>
      </c>
      <c r="G2391" s="296" t="s">
        <v>7</v>
      </c>
      <c r="H2391" s="293">
        <v>5.8</v>
      </c>
      <c r="I2391" s="293">
        <f t="shared" si="400"/>
        <v>13.707354558716922</v>
      </c>
      <c r="J2391" s="293">
        <v>79.502656440558141</v>
      </c>
      <c r="K2391" s="275">
        <f t="shared" si="399"/>
        <v>79.502656440558141</v>
      </c>
      <c r="L2391" s="275">
        <f t="shared" si="403"/>
        <v>79.502656440558141</v>
      </c>
      <c r="N2391" s="334">
        <v>76.444861962075137</v>
      </c>
      <c r="O2391" s="332">
        <f t="shared" si="394"/>
        <v>79.502656440558141</v>
      </c>
      <c r="P2391" s="360"/>
      <c r="Q2391" s="360"/>
    </row>
    <row r="2392" spans="2:20" ht="16.2" customHeight="1">
      <c r="B2392" s="289">
        <v>110321361</v>
      </c>
      <c r="C2392" s="307" t="s">
        <v>289</v>
      </c>
      <c r="D2392" s="294" t="s">
        <v>81</v>
      </c>
      <c r="E2392" s="294" t="s">
        <v>3084</v>
      </c>
      <c r="F2392" s="295">
        <v>1</v>
      </c>
      <c r="G2392" s="296" t="s">
        <v>7</v>
      </c>
      <c r="H2392" s="293">
        <v>5.8</v>
      </c>
      <c r="I2392" s="293">
        <f t="shared" si="400"/>
        <v>13.707354558716922</v>
      </c>
      <c r="J2392" s="293">
        <v>79.502656440558141</v>
      </c>
      <c r="K2392" s="275">
        <f t="shared" si="399"/>
        <v>79.502656440558141</v>
      </c>
      <c r="L2392" s="275">
        <f t="shared" si="403"/>
        <v>79.502656440558141</v>
      </c>
      <c r="N2392" s="334">
        <v>76.444861962075137</v>
      </c>
      <c r="O2392" s="332">
        <f t="shared" si="394"/>
        <v>79.502656440558141</v>
      </c>
      <c r="P2392" s="360"/>
      <c r="Q2392" s="360"/>
    </row>
    <row r="2393" spans="2:20" ht="16.2" customHeight="1">
      <c r="B2393" s="289">
        <v>110321391</v>
      </c>
      <c r="C2393" s="307" t="s">
        <v>289</v>
      </c>
      <c r="D2393" s="294" t="s">
        <v>81</v>
      </c>
      <c r="E2393" s="294" t="s">
        <v>3088</v>
      </c>
      <c r="F2393" s="295">
        <v>1</v>
      </c>
      <c r="G2393" s="296" t="s">
        <v>7</v>
      </c>
      <c r="H2393" s="293">
        <v>5.8</v>
      </c>
      <c r="I2393" s="293">
        <f t="shared" si="400"/>
        <v>13.199062809589128</v>
      </c>
      <c r="J2393" s="293">
        <v>76.554564295616942</v>
      </c>
      <c r="K2393" s="275">
        <f t="shared" si="399"/>
        <v>76.554564295616942</v>
      </c>
      <c r="L2393" s="275">
        <f t="shared" si="403"/>
        <v>76.554564295616942</v>
      </c>
      <c r="N2393" s="334">
        <v>73.610157976554746</v>
      </c>
      <c r="O2393" s="332">
        <f t="shared" si="394"/>
        <v>76.554564295616942</v>
      </c>
      <c r="P2393" s="360"/>
      <c r="Q2393" s="360"/>
    </row>
    <row r="2394" spans="2:20" ht="16.2" customHeight="1">
      <c r="B2394" s="289">
        <v>110321241</v>
      </c>
      <c r="C2394" s="307" t="s">
        <v>289</v>
      </c>
      <c r="D2394" s="294" t="s">
        <v>81</v>
      </c>
      <c r="E2394" s="294" t="s">
        <v>3078</v>
      </c>
      <c r="F2394" s="295">
        <v>1</v>
      </c>
      <c r="G2394" s="296" t="s">
        <v>7</v>
      </c>
      <c r="H2394" s="293">
        <v>5.8</v>
      </c>
      <c r="I2394" s="293">
        <f t="shared" si="400"/>
        <v>12.255941465012498</v>
      </c>
      <c r="J2394" s="293">
        <v>71.084460497072484</v>
      </c>
      <c r="K2394" s="275">
        <f t="shared" si="399"/>
        <v>71.084460497072484</v>
      </c>
      <c r="L2394" s="275">
        <f t="shared" si="403"/>
        <v>71.084460497072484</v>
      </c>
      <c r="N2394" s="334">
        <v>68.350442785646621</v>
      </c>
      <c r="O2394" s="332">
        <f t="shared" si="394"/>
        <v>71.084460497072484</v>
      </c>
      <c r="P2394" s="360"/>
      <c r="Q2394" s="360"/>
    </row>
    <row r="2395" spans="2:20" ht="16.2" customHeight="1">
      <c r="B2395" s="289">
        <v>110321181</v>
      </c>
      <c r="C2395" s="307" t="s">
        <v>289</v>
      </c>
      <c r="D2395" s="294" t="s">
        <v>81</v>
      </c>
      <c r="E2395" s="294" t="s">
        <v>3076</v>
      </c>
      <c r="F2395" s="295">
        <v>1</v>
      </c>
      <c r="G2395" s="296" t="s">
        <v>7</v>
      </c>
      <c r="H2395" s="293">
        <v>5.8</v>
      </c>
      <c r="I2395" s="293">
        <f t="shared" si="400"/>
        <v>11.993105809745742</v>
      </c>
      <c r="J2395" s="293">
        <v>69.560013696525303</v>
      </c>
      <c r="K2395" s="275">
        <f t="shared" si="399"/>
        <v>69.560013696525303</v>
      </c>
      <c r="L2395" s="275">
        <f t="shared" si="403"/>
        <v>69.560013696525303</v>
      </c>
      <c r="N2395" s="334">
        <v>66.884628554351252</v>
      </c>
      <c r="O2395" s="332">
        <f t="shared" si="394"/>
        <v>69.560013696525303</v>
      </c>
      <c r="P2395" s="360"/>
      <c r="Q2395" s="360"/>
    </row>
    <row r="2396" spans="2:20" ht="16.2" customHeight="1">
      <c r="B2396" s="295">
        <v>110321071</v>
      </c>
      <c r="C2396" s="307" t="s">
        <v>289</v>
      </c>
      <c r="D2396" s="294" t="s">
        <v>81</v>
      </c>
      <c r="E2396" s="294" t="s">
        <v>3068</v>
      </c>
      <c r="F2396" s="295">
        <v>1</v>
      </c>
      <c r="G2396" s="296" t="s">
        <v>7</v>
      </c>
      <c r="H2396" s="293">
        <v>5.8</v>
      </c>
      <c r="I2396" s="293">
        <f t="shared" si="400"/>
        <v>13.438173395508651</v>
      </c>
      <c r="J2396" s="293">
        <v>77.941405693950173</v>
      </c>
      <c r="K2396" s="275">
        <f t="shared" si="399"/>
        <v>77.941405693950173</v>
      </c>
      <c r="L2396" s="275">
        <f t="shared" si="403"/>
        <v>77.941405693950173</v>
      </c>
      <c r="N2396" s="334">
        <v>79.439718022855942</v>
      </c>
      <c r="O2396" s="332">
        <f t="shared" si="394"/>
        <v>82.617306743770186</v>
      </c>
      <c r="P2396" s="360"/>
      <c r="Q2396" s="360"/>
      <c r="S2396" s="357"/>
      <c r="T2396" s="357"/>
    </row>
    <row r="2397" spans="2:20" ht="16.2" customHeight="1">
      <c r="B2397" s="295">
        <v>110321411</v>
      </c>
      <c r="C2397" s="307" t="s">
        <v>289</v>
      </c>
      <c r="D2397" s="294" t="s">
        <v>81</v>
      </c>
      <c r="E2397" s="294" t="s">
        <v>3090</v>
      </c>
      <c r="F2397" s="295">
        <v>1</v>
      </c>
      <c r="G2397" s="296" t="s">
        <v>7</v>
      </c>
      <c r="H2397" s="293">
        <v>5.8</v>
      </c>
      <c r="I2397" s="293">
        <f t="shared" si="400"/>
        <v>13.035484004702107</v>
      </c>
      <c r="J2397" s="293">
        <v>75.605807227272223</v>
      </c>
      <c r="K2397" s="275">
        <f t="shared" si="399"/>
        <v>75.605807227272223</v>
      </c>
      <c r="L2397" s="275">
        <f t="shared" si="403"/>
        <v>75.605807227272223</v>
      </c>
      <c r="N2397" s="334">
        <v>72.697891564684824</v>
      </c>
      <c r="O2397" s="332">
        <f t="shared" si="394"/>
        <v>75.605807227272223</v>
      </c>
      <c r="P2397" s="360"/>
      <c r="Q2397" s="360"/>
    </row>
    <row r="2398" spans="2:20" ht="16.2" customHeight="1">
      <c r="B2398" s="297">
        <v>110321051</v>
      </c>
      <c r="C2398" s="307" t="s">
        <v>289</v>
      </c>
      <c r="D2398" s="294" t="s">
        <v>4</v>
      </c>
      <c r="E2398" s="294" t="s">
        <v>3062</v>
      </c>
      <c r="F2398" s="295">
        <v>1</v>
      </c>
      <c r="G2398" s="296" t="s">
        <v>7</v>
      </c>
      <c r="H2398" s="293">
        <v>5.8</v>
      </c>
      <c r="I2398" s="293">
        <f t="shared" si="400"/>
        <v>14.64895919117647</v>
      </c>
      <c r="J2398" s="293">
        <v>84.963963308823523</v>
      </c>
      <c r="K2398" s="275">
        <f t="shared" ref="K2398:K2399" si="404">J2398</f>
        <v>84.963963308823523</v>
      </c>
      <c r="L2398" s="275">
        <f t="shared" si="403"/>
        <v>84.963963308823523</v>
      </c>
      <c r="N2398" s="334">
        <v>81.696118566176466</v>
      </c>
      <c r="O2398" s="332">
        <f t="shared" si="394"/>
        <v>84.963963308823523</v>
      </c>
      <c r="P2398" s="360"/>
      <c r="Q2398" s="360"/>
    </row>
    <row r="2399" spans="2:20" ht="16.2" customHeight="1">
      <c r="B2399" s="297">
        <v>110321052</v>
      </c>
      <c r="C2399" s="307" t="s">
        <v>289</v>
      </c>
      <c r="D2399" s="294" t="s">
        <v>81</v>
      </c>
      <c r="E2399" s="294" t="s">
        <v>3063</v>
      </c>
      <c r="F2399" s="295">
        <v>1</v>
      </c>
      <c r="G2399" s="296" t="s">
        <v>7</v>
      </c>
      <c r="H2399" s="293">
        <v>5.8</v>
      </c>
      <c r="I2399" s="293">
        <f t="shared" si="400"/>
        <v>14.104198212474648</v>
      </c>
      <c r="J2399" s="293">
        <v>81.804349632352952</v>
      </c>
      <c r="K2399" s="275">
        <f t="shared" si="404"/>
        <v>81.804349632352952</v>
      </c>
      <c r="L2399" s="275">
        <f t="shared" si="403"/>
        <v>81.804349632352952</v>
      </c>
      <c r="N2399" s="334">
        <v>78.658028492647063</v>
      </c>
      <c r="O2399" s="332">
        <f t="shared" si="394"/>
        <v>81.804349632352952</v>
      </c>
      <c r="P2399" s="360"/>
      <c r="Q2399" s="360"/>
    </row>
    <row r="2400" spans="2:20" ht="16.2" customHeight="1">
      <c r="B2400" s="295">
        <v>310161011</v>
      </c>
      <c r="C2400" s="307" t="s">
        <v>3094</v>
      </c>
      <c r="D2400" s="294" t="s">
        <v>4</v>
      </c>
      <c r="E2400" s="294" t="s">
        <v>3050</v>
      </c>
      <c r="F2400" s="295">
        <v>1</v>
      </c>
      <c r="G2400" s="296" t="s">
        <v>7</v>
      </c>
      <c r="H2400" s="293">
        <v>5.8</v>
      </c>
      <c r="I2400" s="293">
        <f t="shared" si="400"/>
        <v>5.2124073081484976</v>
      </c>
      <c r="J2400" s="293">
        <v>30.231962387261284</v>
      </c>
      <c r="K2400" s="275">
        <f t="shared" si="399"/>
        <v>30.231962387261284</v>
      </c>
      <c r="L2400" s="275">
        <f t="shared" si="403"/>
        <v>30.231962387261284</v>
      </c>
      <c r="N2400" s="334">
        <v>29.069194603135848</v>
      </c>
      <c r="O2400" s="332">
        <f t="shared" si="394"/>
        <v>30.231962387261284</v>
      </c>
      <c r="P2400" s="360"/>
      <c r="Q2400" s="360"/>
    </row>
    <row r="2401" spans="2:20" ht="16.2" customHeight="1">
      <c r="B2401" s="289">
        <v>310161281</v>
      </c>
      <c r="C2401" s="307" t="s">
        <v>3094</v>
      </c>
      <c r="D2401" s="294" t="s">
        <v>81</v>
      </c>
      <c r="E2401" s="294" t="s">
        <v>3082</v>
      </c>
      <c r="F2401" s="295">
        <v>1</v>
      </c>
      <c r="G2401" s="296" t="s">
        <v>7</v>
      </c>
      <c r="H2401" s="293">
        <v>5.8</v>
      </c>
      <c r="I2401" s="293">
        <f t="shared" si="400"/>
        <v>6.1448833967187131</v>
      </c>
      <c r="J2401" s="293">
        <v>35.640323700968537</v>
      </c>
      <c r="K2401" s="275">
        <f t="shared" si="399"/>
        <v>35.640323700968537</v>
      </c>
      <c r="L2401" s="275">
        <f t="shared" si="403"/>
        <v>35.640323700968537</v>
      </c>
      <c r="N2401" s="334">
        <v>34.269542020162056</v>
      </c>
      <c r="O2401" s="332">
        <f t="shared" si="394"/>
        <v>35.640323700968537</v>
      </c>
      <c r="P2401" s="360"/>
      <c r="Q2401" s="360"/>
    </row>
    <row r="2402" spans="2:20" ht="16.2" customHeight="1">
      <c r="B2402" s="289">
        <v>310161091</v>
      </c>
      <c r="C2402" s="307" t="s">
        <v>3094</v>
      </c>
      <c r="D2402" s="294" t="s">
        <v>81</v>
      </c>
      <c r="E2402" s="294" t="s">
        <v>3064</v>
      </c>
      <c r="F2402" s="295">
        <v>1</v>
      </c>
      <c r="G2402" s="296" t="s">
        <v>7</v>
      </c>
      <c r="H2402" s="293">
        <v>5.8</v>
      </c>
      <c r="I2402" s="293">
        <f t="shared" si="400"/>
        <v>5.6776236715165824</v>
      </c>
      <c r="J2402" s="293">
        <v>32.930217294796179</v>
      </c>
      <c r="K2402" s="275">
        <f t="shared" si="399"/>
        <v>32.930217294796179</v>
      </c>
      <c r="L2402" s="275">
        <f t="shared" si="403"/>
        <v>32.930217294796179</v>
      </c>
      <c r="N2402" s="334">
        <v>31.663670475765553</v>
      </c>
      <c r="O2402" s="332">
        <f t="shared" si="394"/>
        <v>32.930217294796179</v>
      </c>
      <c r="P2402" s="360"/>
      <c r="Q2402" s="360"/>
    </row>
    <row r="2403" spans="2:20" ht="16.2" customHeight="1">
      <c r="B2403" s="289">
        <v>310161101</v>
      </c>
      <c r="C2403" s="307" t="s">
        <v>3094</v>
      </c>
      <c r="D2403" s="294" t="s">
        <v>81</v>
      </c>
      <c r="E2403" s="294" t="s">
        <v>3066</v>
      </c>
      <c r="F2403" s="295">
        <v>1</v>
      </c>
      <c r="G2403" s="296" t="s">
        <v>7</v>
      </c>
      <c r="H2403" s="293">
        <v>5.8</v>
      </c>
      <c r="I2403" s="293">
        <f t="shared" si="400"/>
        <v>5.2124073081484976</v>
      </c>
      <c r="J2403" s="293">
        <v>30.231962387261284</v>
      </c>
      <c r="K2403" s="275">
        <f t="shared" si="399"/>
        <v>30.231962387261284</v>
      </c>
      <c r="L2403" s="275">
        <f t="shared" si="403"/>
        <v>30.231962387261284</v>
      </c>
      <c r="N2403" s="334">
        <v>29.069194603135848</v>
      </c>
      <c r="O2403" s="332">
        <f t="shared" si="394"/>
        <v>30.231962387261284</v>
      </c>
      <c r="P2403" s="360"/>
      <c r="Q2403" s="360"/>
    </row>
    <row r="2404" spans="2:20" ht="16.2" customHeight="1">
      <c r="B2404" s="289">
        <v>310161111</v>
      </c>
      <c r="C2404" s="307" t="s">
        <v>3094</v>
      </c>
      <c r="D2404" s="294" t="s">
        <v>81</v>
      </c>
      <c r="E2404" s="294" t="s">
        <v>3070</v>
      </c>
      <c r="F2404" s="295">
        <v>1</v>
      </c>
      <c r="G2404" s="296" t="s">
        <v>7</v>
      </c>
      <c r="H2404" s="293">
        <v>5.8</v>
      </c>
      <c r="I2404" s="293">
        <f t="shared" si="400"/>
        <v>5.4358697977527246</v>
      </c>
      <c r="J2404" s="293">
        <v>31.5280448269658</v>
      </c>
      <c r="K2404" s="275">
        <f t="shared" si="399"/>
        <v>31.5280448269658</v>
      </c>
      <c r="L2404" s="275">
        <f t="shared" si="403"/>
        <v>31.5280448269658</v>
      </c>
      <c r="N2404" s="334">
        <v>30.315427718236347</v>
      </c>
      <c r="O2404" s="332">
        <f t="shared" ref="O2404:O2460" si="405">N2404*1.04</f>
        <v>31.5280448269658</v>
      </c>
      <c r="P2404" s="360"/>
      <c r="Q2404" s="360"/>
    </row>
    <row r="2405" spans="2:20" ht="16.2" customHeight="1">
      <c r="B2405" s="289">
        <v>310161121</v>
      </c>
      <c r="C2405" s="307" t="s">
        <v>3094</v>
      </c>
      <c r="D2405" s="294" t="s">
        <v>81</v>
      </c>
      <c r="E2405" s="294" t="s">
        <v>3072</v>
      </c>
      <c r="F2405" s="295">
        <v>1</v>
      </c>
      <c r="G2405" s="296" t="s">
        <v>7</v>
      </c>
      <c r="H2405" s="293">
        <v>5.8</v>
      </c>
      <c r="I2405" s="293">
        <f t="shared" si="400"/>
        <v>6.1302612752073209</v>
      </c>
      <c r="J2405" s="293">
        <v>35.555515396202459</v>
      </c>
      <c r="K2405" s="275">
        <f t="shared" si="399"/>
        <v>35.555515396202459</v>
      </c>
      <c r="L2405" s="275">
        <f t="shared" si="403"/>
        <v>35.555515396202459</v>
      </c>
      <c r="N2405" s="334">
        <v>34.187995573271593</v>
      </c>
      <c r="O2405" s="332">
        <f t="shared" si="405"/>
        <v>35.555515396202459</v>
      </c>
      <c r="P2405" s="360"/>
      <c r="Q2405" s="360"/>
    </row>
    <row r="2406" spans="2:20" ht="16.2" customHeight="1">
      <c r="B2406" s="289">
        <v>310161141</v>
      </c>
      <c r="C2406" s="307" t="s">
        <v>3094</v>
      </c>
      <c r="D2406" s="294" t="s">
        <v>81</v>
      </c>
      <c r="E2406" s="294" t="s">
        <v>3074</v>
      </c>
      <c r="F2406" s="295">
        <v>1</v>
      </c>
      <c r="G2406" s="296" t="s">
        <v>7</v>
      </c>
      <c r="H2406" s="293">
        <v>5.8</v>
      </c>
      <c r="I2406" s="293">
        <f t="shared" si="400"/>
        <v>5.6776236715165824</v>
      </c>
      <c r="J2406" s="293">
        <v>32.930217294796179</v>
      </c>
      <c r="K2406" s="275">
        <f t="shared" si="399"/>
        <v>32.930217294796179</v>
      </c>
      <c r="L2406" s="275">
        <f t="shared" si="403"/>
        <v>32.930217294796179</v>
      </c>
      <c r="N2406" s="334">
        <v>31.663670475765553</v>
      </c>
      <c r="O2406" s="332">
        <f t="shared" si="405"/>
        <v>32.930217294796179</v>
      </c>
      <c r="P2406" s="360"/>
      <c r="Q2406" s="360"/>
    </row>
    <row r="2407" spans="2:20" ht="16.2" customHeight="1">
      <c r="B2407" s="289">
        <v>310161271</v>
      </c>
      <c r="C2407" s="307" t="s">
        <v>3094</v>
      </c>
      <c r="D2407" s="294" t="s">
        <v>81</v>
      </c>
      <c r="E2407" s="294" t="s">
        <v>3080</v>
      </c>
      <c r="F2407" s="295">
        <v>1</v>
      </c>
      <c r="G2407" s="296" t="s">
        <v>7</v>
      </c>
      <c r="H2407" s="293">
        <v>5.8</v>
      </c>
      <c r="I2407" s="293">
        <f t="shared" si="400"/>
        <v>5.6776236715165824</v>
      </c>
      <c r="J2407" s="293">
        <v>32.930217294796179</v>
      </c>
      <c r="K2407" s="275">
        <f t="shared" si="399"/>
        <v>32.930217294796179</v>
      </c>
      <c r="L2407" s="275">
        <f t="shared" si="403"/>
        <v>32.930217294796179</v>
      </c>
      <c r="N2407" s="334">
        <v>31.663670475765553</v>
      </c>
      <c r="O2407" s="332">
        <f t="shared" si="405"/>
        <v>32.930217294796179</v>
      </c>
      <c r="P2407" s="360"/>
      <c r="Q2407" s="360"/>
    </row>
    <row r="2408" spans="2:20" ht="16.2" customHeight="1">
      <c r="B2408" s="295">
        <v>310161371</v>
      </c>
      <c r="C2408" s="307" t="s">
        <v>3094</v>
      </c>
      <c r="D2408" s="294" t="s">
        <v>81</v>
      </c>
      <c r="E2408" s="294" t="s">
        <v>3086</v>
      </c>
      <c r="F2408" s="295">
        <v>1</v>
      </c>
      <c r="G2408" s="296" t="s">
        <v>7</v>
      </c>
      <c r="H2408" s="293">
        <v>5.8</v>
      </c>
      <c r="I2408" s="293">
        <f t="shared" si="400"/>
        <v>5.9348236030152375</v>
      </c>
      <c r="J2408" s="293">
        <v>34.421976897488378</v>
      </c>
      <c r="K2408" s="275">
        <f t="shared" si="399"/>
        <v>34.421976897488378</v>
      </c>
      <c r="L2408" s="275">
        <f t="shared" si="403"/>
        <v>34.421976897488378</v>
      </c>
      <c r="N2408" s="334">
        <v>33.098054709123438</v>
      </c>
      <c r="O2408" s="332">
        <f t="shared" si="405"/>
        <v>34.421976897488378</v>
      </c>
      <c r="P2408" s="360"/>
      <c r="Q2408" s="360"/>
    </row>
    <row r="2409" spans="2:20" ht="16.2" customHeight="1">
      <c r="B2409" s="295">
        <v>310161361</v>
      </c>
      <c r="C2409" s="307" t="s">
        <v>3094</v>
      </c>
      <c r="D2409" s="294" t="s">
        <v>81</v>
      </c>
      <c r="E2409" s="294" t="s">
        <v>3084</v>
      </c>
      <c r="F2409" s="295">
        <v>1</v>
      </c>
      <c r="G2409" s="296" t="s">
        <v>7</v>
      </c>
      <c r="H2409" s="293">
        <v>5.8</v>
      </c>
      <c r="I2409" s="293">
        <f t="shared" si="400"/>
        <v>5.9348236030152375</v>
      </c>
      <c r="J2409" s="293">
        <v>34.421976897488378</v>
      </c>
      <c r="K2409" s="275">
        <f t="shared" si="399"/>
        <v>34.421976897488378</v>
      </c>
      <c r="L2409" s="275">
        <f t="shared" si="403"/>
        <v>34.421976897488378</v>
      </c>
      <c r="N2409" s="334">
        <v>33.098054709123438</v>
      </c>
      <c r="O2409" s="332">
        <f t="shared" si="405"/>
        <v>34.421976897488378</v>
      </c>
      <c r="P2409" s="360"/>
      <c r="Q2409" s="360"/>
    </row>
    <row r="2410" spans="2:20" ht="16.2" customHeight="1">
      <c r="B2410" s="295">
        <v>310161391</v>
      </c>
      <c r="C2410" s="307" t="s">
        <v>3094</v>
      </c>
      <c r="D2410" s="294" t="s">
        <v>81</v>
      </c>
      <c r="E2410" s="294" t="s">
        <v>3088</v>
      </c>
      <c r="F2410" s="295">
        <v>1</v>
      </c>
      <c r="G2410" s="296" t="s">
        <v>7</v>
      </c>
      <c r="H2410" s="293">
        <v>5.8</v>
      </c>
      <c r="I2410" s="293">
        <f t="shared" si="400"/>
        <v>5.5663812955403555</v>
      </c>
      <c r="J2410" s="293">
        <v>32.285011514134062</v>
      </c>
      <c r="K2410" s="275">
        <f t="shared" si="399"/>
        <v>32.285011514134062</v>
      </c>
      <c r="L2410" s="275">
        <f t="shared" si="403"/>
        <v>32.285011514134062</v>
      </c>
      <c r="N2410" s="334">
        <v>31.043280302051983</v>
      </c>
      <c r="O2410" s="332">
        <f t="shared" si="405"/>
        <v>32.285011514134062</v>
      </c>
      <c r="P2410" s="360"/>
      <c r="Q2410" s="360"/>
    </row>
    <row r="2411" spans="2:20" ht="16.2" customHeight="1">
      <c r="B2411" s="289">
        <v>310161241</v>
      </c>
      <c r="C2411" s="307" t="s">
        <v>3094</v>
      </c>
      <c r="D2411" s="294" t="s">
        <v>81</v>
      </c>
      <c r="E2411" s="294" t="s">
        <v>3078</v>
      </c>
      <c r="F2411" s="295">
        <v>1</v>
      </c>
      <c r="G2411" s="296" t="s">
        <v>7</v>
      </c>
      <c r="H2411" s="293">
        <v>5.8</v>
      </c>
      <c r="I2411" s="293">
        <f t="shared" si="400"/>
        <v>6.0729702431397703</v>
      </c>
      <c r="J2411" s="293">
        <v>35.223227410210669</v>
      </c>
      <c r="K2411" s="275">
        <f t="shared" si="399"/>
        <v>35.223227410210669</v>
      </c>
      <c r="L2411" s="275">
        <f t="shared" si="403"/>
        <v>35.223227410210669</v>
      </c>
      <c r="N2411" s="334">
        <v>33.868487894433336</v>
      </c>
      <c r="O2411" s="332">
        <f t="shared" si="405"/>
        <v>35.223227410210669</v>
      </c>
      <c r="P2411" s="360"/>
      <c r="Q2411" s="360"/>
    </row>
    <row r="2412" spans="2:20" ht="16.2" customHeight="1">
      <c r="B2412" s="289">
        <v>310161181</v>
      </c>
      <c r="C2412" s="307" t="s">
        <v>3094</v>
      </c>
      <c r="D2412" s="294" t="s">
        <v>81</v>
      </c>
      <c r="E2412" s="294" t="s">
        <v>3076</v>
      </c>
      <c r="F2412" s="295">
        <v>1</v>
      </c>
      <c r="G2412" s="296" t="s">
        <v>7</v>
      </c>
      <c r="H2412" s="293">
        <v>5.8</v>
      </c>
      <c r="I2412" s="293">
        <f t="shared" si="400"/>
        <v>5.4238513147072984</v>
      </c>
      <c r="J2412" s="293">
        <v>31.458337625302327</v>
      </c>
      <c r="K2412" s="275">
        <f t="shared" si="399"/>
        <v>31.458337625302327</v>
      </c>
      <c r="L2412" s="275">
        <f t="shared" si="403"/>
        <v>31.458337625302327</v>
      </c>
      <c r="N2412" s="334">
        <v>30.248401562790697</v>
      </c>
      <c r="O2412" s="332">
        <f t="shared" si="405"/>
        <v>31.458337625302327</v>
      </c>
      <c r="P2412" s="360"/>
      <c r="Q2412" s="360"/>
    </row>
    <row r="2413" spans="2:20" ht="16.2" customHeight="1">
      <c r="B2413" s="289">
        <v>310161071</v>
      </c>
      <c r="C2413" s="307" t="s">
        <v>3094</v>
      </c>
      <c r="D2413" s="294" t="s">
        <v>81</v>
      </c>
      <c r="E2413" s="294" t="s">
        <v>3068</v>
      </c>
      <c r="F2413" s="295">
        <v>1</v>
      </c>
      <c r="G2413" s="296" t="s">
        <v>7</v>
      </c>
      <c r="H2413" s="293">
        <v>5.8</v>
      </c>
      <c r="I2413" s="293">
        <f t="shared" si="400"/>
        <v>5.638805374892625</v>
      </c>
      <c r="J2413" s="293">
        <v>32.705071174377224</v>
      </c>
      <c r="K2413" s="275">
        <f t="shared" si="399"/>
        <v>32.705071174377224</v>
      </c>
      <c r="L2413" s="275">
        <f t="shared" si="403"/>
        <v>32.705071174377224</v>
      </c>
      <c r="N2413" s="334">
        <v>34.204415143344207</v>
      </c>
      <c r="O2413" s="332">
        <f t="shared" si="405"/>
        <v>35.572591749077979</v>
      </c>
      <c r="P2413" s="360"/>
      <c r="Q2413" s="360"/>
      <c r="S2413" s="357"/>
      <c r="T2413" s="357"/>
    </row>
    <row r="2414" spans="2:20" ht="16.2" customHeight="1">
      <c r="B2414" s="289">
        <v>310161411</v>
      </c>
      <c r="C2414" s="307" t="s">
        <v>3094</v>
      </c>
      <c r="D2414" s="294" t="s">
        <v>81</v>
      </c>
      <c r="E2414" s="294" t="s">
        <v>3090</v>
      </c>
      <c r="F2414" s="295">
        <v>1</v>
      </c>
      <c r="G2414" s="296" t="s">
        <v>7</v>
      </c>
      <c r="H2414" s="293">
        <v>5.8</v>
      </c>
      <c r="I2414" s="293">
        <f t="shared" si="400"/>
        <v>6.0283788147289963</v>
      </c>
      <c r="J2414" s="293">
        <v>34.964597125428178</v>
      </c>
      <c r="K2414" s="275">
        <f t="shared" si="399"/>
        <v>34.964597125428178</v>
      </c>
      <c r="L2414" s="275">
        <f t="shared" si="403"/>
        <v>34.964597125428178</v>
      </c>
      <c r="N2414" s="334">
        <v>33.619804928296325</v>
      </c>
      <c r="O2414" s="332">
        <f t="shared" si="405"/>
        <v>34.964597125428178</v>
      </c>
      <c r="P2414" s="360"/>
      <c r="Q2414" s="360"/>
    </row>
    <row r="2415" spans="2:20" ht="16.2" customHeight="1">
      <c r="B2415" s="297">
        <v>310161051</v>
      </c>
      <c r="C2415" s="307" t="s">
        <v>3094</v>
      </c>
      <c r="D2415" s="294" t="s">
        <v>4</v>
      </c>
      <c r="E2415" s="294" t="s">
        <v>3062</v>
      </c>
      <c r="F2415" s="295">
        <v>1</v>
      </c>
      <c r="G2415" s="296" t="s">
        <v>7</v>
      </c>
      <c r="H2415" s="293">
        <v>5.8</v>
      </c>
      <c r="I2415" s="293">
        <f t="shared" si="400"/>
        <v>6.0405922287018257</v>
      </c>
      <c r="J2415" s="293">
        <v>35.035434926470586</v>
      </c>
      <c r="K2415" s="275">
        <f t="shared" ref="K2415:K2416" si="406">J2415</f>
        <v>35.035434926470586</v>
      </c>
      <c r="L2415" s="275">
        <f t="shared" ref="L2415:L2416" si="407">+J2415-K2415*$B$2</f>
        <v>35.035434926470586</v>
      </c>
      <c r="N2415" s="334">
        <v>33.68791819852941</v>
      </c>
      <c r="O2415" s="332">
        <f t="shared" si="405"/>
        <v>35.035434926470586</v>
      </c>
      <c r="P2415" s="360"/>
      <c r="Q2415" s="360"/>
    </row>
    <row r="2416" spans="2:20" ht="16.2" customHeight="1">
      <c r="B2416" s="297">
        <v>310161052</v>
      </c>
      <c r="C2416" s="307" t="s">
        <v>3094</v>
      </c>
      <c r="D2416" s="294" t="s">
        <v>81</v>
      </c>
      <c r="E2416" s="294" t="s">
        <v>3063</v>
      </c>
      <c r="F2416" s="295">
        <v>1</v>
      </c>
      <c r="G2416" s="296" t="s">
        <v>7</v>
      </c>
      <c r="H2416" s="293">
        <v>5.8</v>
      </c>
      <c r="I2416" s="293">
        <f t="shared" si="400"/>
        <v>5.5426890973630831</v>
      </c>
      <c r="J2416" s="293">
        <v>32.147596764705881</v>
      </c>
      <c r="K2416" s="275">
        <f t="shared" si="406"/>
        <v>32.147596764705881</v>
      </c>
      <c r="L2416" s="275">
        <f t="shared" si="407"/>
        <v>32.147596764705881</v>
      </c>
      <c r="N2416" s="334">
        <v>30.911150735294118</v>
      </c>
      <c r="O2416" s="332">
        <f t="shared" si="405"/>
        <v>32.147596764705881</v>
      </c>
      <c r="P2416" s="360"/>
      <c r="Q2416" s="360"/>
    </row>
    <row r="2417" spans="2:20" ht="16.2" customHeight="1">
      <c r="B2417" s="289">
        <v>310171011</v>
      </c>
      <c r="C2417" s="307" t="s">
        <v>368</v>
      </c>
      <c r="D2417" s="294" t="s">
        <v>4</v>
      </c>
      <c r="E2417" s="294" t="s">
        <v>3050</v>
      </c>
      <c r="F2417" s="295">
        <v>1</v>
      </c>
      <c r="G2417" s="296" t="s">
        <v>7</v>
      </c>
      <c r="H2417" s="293">
        <v>5.8</v>
      </c>
      <c r="I2417" s="293">
        <f t="shared" si="400"/>
        <v>3.2914823968979672</v>
      </c>
      <c r="J2417" s="293">
        <v>19.090597902008209</v>
      </c>
      <c r="K2417" s="275">
        <f t="shared" si="399"/>
        <v>19.090597902008209</v>
      </c>
      <c r="L2417" s="275">
        <f t="shared" si="403"/>
        <v>19.090597902008209</v>
      </c>
      <c r="N2417" s="334">
        <v>18.356344136546355</v>
      </c>
      <c r="O2417" s="332">
        <f t="shared" si="405"/>
        <v>19.090597902008209</v>
      </c>
      <c r="P2417" s="360"/>
      <c r="Q2417" s="360"/>
    </row>
    <row r="2418" spans="2:20" ht="16.2" customHeight="1">
      <c r="B2418" s="289">
        <v>310171281</v>
      </c>
      <c r="C2418" s="307" t="s">
        <v>368</v>
      </c>
      <c r="D2418" s="294" t="s">
        <v>81</v>
      </c>
      <c r="E2418" s="294" t="s">
        <v>3082</v>
      </c>
      <c r="F2418" s="295">
        <v>1</v>
      </c>
      <c r="G2418" s="296" t="s">
        <v>7</v>
      </c>
      <c r="H2418" s="293">
        <v>5.8</v>
      </c>
      <c r="I2418" s="293">
        <f t="shared" si="400"/>
        <v>3.9517299572545861</v>
      </c>
      <c r="J2418" s="293">
        <v>22.920033752076598</v>
      </c>
      <c r="K2418" s="275">
        <f t="shared" si="399"/>
        <v>22.920033752076598</v>
      </c>
      <c r="L2418" s="275">
        <f t="shared" si="403"/>
        <v>22.920033752076598</v>
      </c>
      <c r="N2418" s="334">
        <v>22.038493992381344</v>
      </c>
      <c r="O2418" s="332">
        <f t="shared" si="405"/>
        <v>22.920033752076598</v>
      </c>
      <c r="P2418" s="360"/>
      <c r="Q2418" s="360"/>
    </row>
    <row r="2419" spans="2:20" ht="16.2" customHeight="1">
      <c r="B2419" s="295">
        <v>310171091</v>
      </c>
      <c r="C2419" s="307" t="s">
        <v>368</v>
      </c>
      <c r="D2419" s="294" t="s">
        <v>81</v>
      </c>
      <c r="E2419" s="294" t="s">
        <v>3064</v>
      </c>
      <c r="F2419" s="295">
        <v>1</v>
      </c>
      <c r="G2419" s="296" t="s">
        <v>7</v>
      </c>
      <c r="H2419" s="293">
        <v>5.8</v>
      </c>
      <c r="I2419" s="293">
        <f t="shared" si="400"/>
        <v>3.6068522257691407</v>
      </c>
      <c r="J2419" s="293">
        <v>20.919742909461014</v>
      </c>
      <c r="K2419" s="275">
        <f t="shared" si="399"/>
        <v>20.919742909461014</v>
      </c>
      <c r="L2419" s="275">
        <f t="shared" si="403"/>
        <v>20.919742909461014</v>
      </c>
      <c r="N2419" s="334">
        <v>20.115137412943284</v>
      </c>
      <c r="O2419" s="332">
        <f t="shared" si="405"/>
        <v>20.919742909461014</v>
      </c>
      <c r="P2419" s="360"/>
      <c r="Q2419" s="360"/>
    </row>
    <row r="2420" spans="2:20" ht="16.2" customHeight="1">
      <c r="B2420" s="295">
        <v>310171101</v>
      </c>
      <c r="C2420" s="307" t="s">
        <v>368</v>
      </c>
      <c r="D2420" s="294" t="s">
        <v>81</v>
      </c>
      <c r="E2420" s="294" t="s">
        <v>3066</v>
      </c>
      <c r="F2420" s="295">
        <v>1</v>
      </c>
      <c r="G2420" s="296" t="s">
        <v>7</v>
      </c>
      <c r="H2420" s="293">
        <v>5.8</v>
      </c>
      <c r="I2420" s="293">
        <f t="shared" si="400"/>
        <v>3.2914823968979672</v>
      </c>
      <c r="J2420" s="293">
        <v>19.090597902008209</v>
      </c>
      <c r="K2420" s="275">
        <f t="shared" si="399"/>
        <v>19.090597902008209</v>
      </c>
      <c r="L2420" s="275">
        <f t="shared" si="403"/>
        <v>19.090597902008209</v>
      </c>
      <c r="N2420" s="334">
        <v>18.356344136546355</v>
      </c>
      <c r="O2420" s="332">
        <f t="shared" si="405"/>
        <v>19.090597902008209</v>
      </c>
      <c r="P2420" s="360"/>
      <c r="Q2420" s="360"/>
    </row>
    <row r="2421" spans="2:20" ht="16.2" customHeight="1">
      <c r="B2421" s="295">
        <v>310171111</v>
      </c>
      <c r="C2421" s="307" t="s">
        <v>368</v>
      </c>
      <c r="D2421" s="294" t="s">
        <v>81</v>
      </c>
      <c r="E2421" s="294" t="s">
        <v>3070</v>
      </c>
      <c r="F2421" s="295">
        <v>1</v>
      </c>
      <c r="G2421" s="296" t="s">
        <v>7</v>
      </c>
      <c r="H2421" s="293">
        <v>5.8</v>
      </c>
      <c r="I2421" s="293">
        <f t="shared" si="400"/>
        <v>3.4160835255096944</v>
      </c>
      <c r="J2421" s="293">
        <v>19.813284447956228</v>
      </c>
      <c r="K2421" s="275">
        <f t="shared" si="399"/>
        <v>19.813284447956228</v>
      </c>
      <c r="L2421" s="275">
        <f t="shared" si="403"/>
        <v>19.813284447956228</v>
      </c>
      <c r="N2421" s="334">
        <v>19.051235046111756</v>
      </c>
      <c r="O2421" s="332">
        <f t="shared" si="405"/>
        <v>19.813284447956228</v>
      </c>
      <c r="P2421" s="360"/>
      <c r="Q2421" s="360"/>
    </row>
    <row r="2422" spans="2:20" ht="16.2" customHeight="1">
      <c r="B2422" s="295">
        <v>310171121</v>
      </c>
      <c r="C2422" s="307" t="s">
        <v>368</v>
      </c>
      <c r="D2422" s="294" t="s">
        <v>81</v>
      </c>
      <c r="E2422" s="294" t="s">
        <v>3072</v>
      </c>
      <c r="F2422" s="295">
        <v>1</v>
      </c>
      <c r="G2422" s="296" t="s">
        <v>7</v>
      </c>
      <c r="H2422" s="293">
        <v>5.8</v>
      </c>
      <c r="I2422" s="293">
        <f t="shared" si="400"/>
        <v>3.9403596373715737</v>
      </c>
      <c r="J2422" s="293">
        <v>22.854085896755127</v>
      </c>
      <c r="K2422" s="275">
        <f t="shared" si="399"/>
        <v>22.854085896755127</v>
      </c>
      <c r="L2422" s="275">
        <f t="shared" si="403"/>
        <v>22.854085896755127</v>
      </c>
      <c r="N2422" s="334">
        <v>21.975082593033775</v>
      </c>
      <c r="O2422" s="332">
        <f t="shared" si="405"/>
        <v>22.854085896755127</v>
      </c>
      <c r="P2422" s="360"/>
      <c r="Q2422" s="360"/>
    </row>
    <row r="2423" spans="2:20" ht="16.2" customHeight="1">
      <c r="B2423" s="295">
        <v>310171141</v>
      </c>
      <c r="C2423" s="307" t="s">
        <v>368</v>
      </c>
      <c r="D2423" s="294" t="s">
        <v>81</v>
      </c>
      <c r="E2423" s="294" t="s">
        <v>3074</v>
      </c>
      <c r="F2423" s="295">
        <v>1</v>
      </c>
      <c r="G2423" s="296" t="s">
        <v>7</v>
      </c>
      <c r="H2423" s="293">
        <v>5.8</v>
      </c>
      <c r="I2423" s="293">
        <f t="shared" si="400"/>
        <v>3.6068522257691407</v>
      </c>
      <c r="J2423" s="293">
        <v>20.919742909461014</v>
      </c>
      <c r="K2423" s="275">
        <f t="shared" si="399"/>
        <v>20.919742909461014</v>
      </c>
      <c r="L2423" s="275">
        <f t="shared" si="403"/>
        <v>20.919742909461014</v>
      </c>
      <c r="N2423" s="334">
        <v>20.115137412943284</v>
      </c>
      <c r="O2423" s="332">
        <f t="shared" si="405"/>
        <v>20.919742909461014</v>
      </c>
      <c r="P2423" s="360"/>
      <c r="Q2423" s="360"/>
    </row>
    <row r="2424" spans="2:20" ht="16.2" customHeight="1">
      <c r="B2424" s="289">
        <v>310171271</v>
      </c>
      <c r="C2424" s="307" t="s">
        <v>368</v>
      </c>
      <c r="D2424" s="294" t="s">
        <v>81</v>
      </c>
      <c r="E2424" s="294" t="s">
        <v>3080</v>
      </c>
      <c r="F2424" s="295">
        <v>1</v>
      </c>
      <c r="G2424" s="296" t="s">
        <v>7</v>
      </c>
      <c r="H2424" s="293">
        <v>5.8</v>
      </c>
      <c r="I2424" s="293">
        <f t="shared" si="400"/>
        <v>3.6068522257691407</v>
      </c>
      <c r="J2424" s="293">
        <v>20.919742909461014</v>
      </c>
      <c r="K2424" s="275">
        <f t="shared" ref="K2424:K2472" si="408">J2424</f>
        <v>20.919742909461014</v>
      </c>
      <c r="L2424" s="275">
        <f t="shared" si="403"/>
        <v>20.919742909461014</v>
      </c>
      <c r="N2424" s="334">
        <v>20.115137412943284</v>
      </c>
      <c r="O2424" s="332">
        <f t="shared" si="405"/>
        <v>20.919742909461014</v>
      </c>
      <c r="P2424" s="360"/>
      <c r="Q2424" s="360"/>
    </row>
    <row r="2425" spans="2:20" ht="16.2" customHeight="1">
      <c r="B2425" s="289">
        <v>310171371</v>
      </c>
      <c r="C2425" s="307" t="s">
        <v>368</v>
      </c>
      <c r="D2425" s="294" t="s">
        <v>81</v>
      </c>
      <c r="E2425" s="294" t="s">
        <v>3086</v>
      </c>
      <c r="F2425" s="295">
        <v>1</v>
      </c>
      <c r="G2425" s="296" t="s">
        <v>7</v>
      </c>
      <c r="H2425" s="293">
        <v>5.8</v>
      </c>
      <c r="I2425" s="293">
        <f t="shared" si="400"/>
        <v>3.6287140002301999</v>
      </c>
      <c r="J2425" s="293">
        <v>21.04654120133516</v>
      </c>
      <c r="K2425" s="275">
        <f t="shared" si="408"/>
        <v>21.04654120133516</v>
      </c>
      <c r="L2425" s="275">
        <f t="shared" si="403"/>
        <v>21.04654120133516</v>
      </c>
      <c r="N2425" s="334">
        <v>20.237058847437652</v>
      </c>
      <c r="O2425" s="332">
        <f t="shared" si="405"/>
        <v>21.04654120133516</v>
      </c>
      <c r="P2425" s="360"/>
      <c r="Q2425" s="360"/>
    </row>
    <row r="2426" spans="2:20" ht="16.2" customHeight="1">
      <c r="B2426" s="289">
        <v>310171361</v>
      </c>
      <c r="C2426" s="307" t="s">
        <v>368</v>
      </c>
      <c r="D2426" s="294" t="s">
        <v>81</v>
      </c>
      <c r="E2426" s="294" t="s">
        <v>3084</v>
      </c>
      <c r="F2426" s="295">
        <v>1</v>
      </c>
      <c r="G2426" s="296" t="s">
        <v>7</v>
      </c>
      <c r="H2426" s="293">
        <v>5.8</v>
      </c>
      <c r="I2426" s="293">
        <f t="shared" si="400"/>
        <v>3.6287140002301999</v>
      </c>
      <c r="J2426" s="293">
        <v>21.04654120133516</v>
      </c>
      <c r="K2426" s="275">
        <f t="shared" si="408"/>
        <v>21.04654120133516</v>
      </c>
      <c r="L2426" s="275">
        <f t="shared" si="403"/>
        <v>21.04654120133516</v>
      </c>
      <c r="N2426" s="334">
        <v>20.237058847437652</v>
      </c>
      <c r="O2426" s="332">
        <f t="shared" si="405"/>
        <v>21.04654120133516</v>
      </c>
      <c r="P2426" s="360"/>
      <c r="Q2426" s="360"/>
    </row>
    <row r="2427" spans="2:20" ht="16.2" customHeight="1">
      <c r="B2427" s="289">
        <v>310171391</v>
      </c>
      <c r="C2427" s="307" t="s">
        <v>368</v>
      </c>
      <c r="D2427" s="294" t="s">
        <v>81</v>
      </c>
      <c r="E2427" s="294" t="s">
        <v>3088</v>
      </c>
      <c r="F2427" s="295">
        <v>1</v>
      </c>
      <c r="G2427" s="296" t="s">
        <v>7</v>
      </c>
      <c r="H2427" s="293">
        <v>5.8</v>
      </c>
      <c r="I2427" s="293">
        <f t="shared" si="400"/>
        <v>3.3732278560762303</v>
      </c>
      <c r="J2427" s="293">
        <v>19.564721565242134</v>
      </c>
      <c r="K2427" s="275">
        <f t="shared" si="408"/>
        <v>19.564721565242134</v>
      </c>
      <c r="L2427" s="275">
        <f t="shared" si="403"/>
        <v>19.564721565242134</v>
      </c>
      <c r="N2427" s="334">
        <v>18.812232274271281</v>
      </c>
      <c r="O2427" s="332">
        <f t="shared" si="405"/>
        <v>19.564721565242134</v>
      </c>
      <c r="P2427" s="360"/>
      <c r="Q2427" s="360"/>
    </row>
    <row r="2428" spans="2:20" ht="16.2" customHeight="1">
      <c r="B2428" s="289">
        <v>310171241</v>
      </c>
      <c r="C2428" s="307" t="s">
        <v>368</v>
      </c>
      <c r="D2428" s="294" t="s">
        <v>81</v>
      </c>
      <c r="E2428" s="294" t="s">
        <v>3078</v>
      </c>
      <c r="F2428" s="295">
        <v>1</v>
      </c>
      <c r="G2428" s="296" t="s">
        <v>7</v>
      </c>
      <c r="H2428" s="293">
        <v>5.8</v>
      </c>
      <c r="I2428" s="293">
        <f t="shared" si="400"/>
        <v>3.9188274373998779</v>
      </c>
      <c r="J2428" s="293">
        <v>22.729199136919291</v>
      </c>
      <c r="K2428" s="275">
        <f t="shared" si="408"/>
        <v>22.729199136919291</v>
      </c>
      <c r="L2428" s="275">
        <f t="shared" si="403"/>
        <v>22.729199136919291</v>
      </c>
      <c r="N2428" s="334">
        <v>21.854999170114702</v>
      </c>
      <c r="O2428" s="332">
        <f t="shared" si="405"/>
        <v>22.729199136919291</v>
      </c>
      <c r="P2428" s="360"/>
      <c r="Q2428" s="360"/>
    </row>
    <row r="2429" spans="2:20" ht="16.2" customHeight="1">
      <c r="B2429" s="289">
        <v>310171181</v>
      </c>
      <c r="C2429" s="307" t="s">
        <v>368</v>
      </c>
      <c r="D2429" s="294" t="s">
        <v>81</v>
      </c>
      <c r="E2429" s="294" t="s">
        <v>3076</v>
      </c>
      <c r="F2429" s="295">
        <v>1</v>
      </c>
      <c r="G2429" s="296" t="s">
        <v>7</v>
      </c>
      <c r="H2429" s="293">
        <v>5.8</v>
      </c>
      <c r="I2429" s="293">
        <f t="shared" si="400"/>
        <v>3.445184952920421</v>
      </c>
      <c r="J2429" s="293">
        <v>19.982072726938441</v>
      </c>
      <c r="K2429" s="275">
        <f t="shared" si="408"/>
        <v>19.982072726938441</v>
      </c>
      <c r="L2429" s="275">
        <f t="shared" si="403"/>
        <v>19.982072726938441</v>
      </c>
      <c r="N2429" s="334">
        <v>19.213531468210039</v>
      </c>
      <c r="O2429" s="332">
        <f t="shared" si="405"/>
        <v>19.982072726938441</v>
      </c>
      <c r="P2429" s="360"/>
      <c r="Q2429" s="360"/>
    </row>
    <row r="2430" spans="2:20" ht="16.2" customHeight="1">
      <c r="B2430" s="289">
        <v>310171071</v>
      </c>
      <c r="C2430" s="307" t="s">
        <v>368</v>
      </c>
      <c r="D2430" s="294" t="s">
        <v>81</v>
      </c>
      <c r="E2430" s="294" t="s">
        <v>3068</v>
      </c>
      <c r="F2430" s="295">
        <v>1</v>
      </c>
      <c r="G2430" s="296" t="s">
        <v>7</v>
      </c>
      <c r="H2430" s="293">
        <v>5.8</v>
      </c>
      <c r="I2430" s="293">
        <f t="shared" si="400"/>
        <v>3.5290925266903912</v>
      </c>
      <c r="J2430" s="293">
        <v>20.468736654804268</v>
      </c>
      <c r="K2430" s="275">
        <f t="shared" si="408"/>
        <v>20.468736654804268</v>
      </c>
      <c r="L2430" s="275">
        <f t="shared" si="403"/>
        <v>20.468736654804268</v>
      </c>
      <c r="N2430" s="334">
        <v>20.475020079385459</v>
      </c>
      <c r="O2430" s="332">
        <f t="shared" si="405"/>
        <v>21.294020882560879</v>
      </c>
      <c r="P2430" s="360"/>
      <c r="Q2430" s="360"/>
      <c r="S2430" s="357"/>
      <c r="T2430" s="357"/>
    </row>
    <row r="2431" spans="2:20" ht="16.2" customHeight="1">
      <c r="B2431" s="295">
        <v>310171411</v>
      </c>
      <c r="C2431" s="307" t="s">
        <v>368</v>
      </c>
      <c r="D2431" s="294" t="s">
        <v>81</v>
      </c>
      <c r="E2431" s="294" t="s">
        <v>3090</v>
      </c>
      <c r="F2431" s="295">
        <v>1</v>
      </c>
      <c r="G2431" s="296" t="s">
        <v>7</v>
      </c>
      <c r="H2431" s="293">
        <v>5.8</v>
      </c>
      <c r="I2431" s="293">
        <f t="shared" si="400"/>
        <v>3.85944910023303</v>
      </c>
      <c r="J2431" s="293">
        <v>22.384804781351573</v>
      </c>
      <c r="K2431" s="275">
        <f t="shared" si="408"/>
        <v>22.384804781351573</v>
      </c>
      <c r="L2431" s="275">
        <f t="shared" ref="L2431:L2483" si="409">+J2431-K2431*$B$2</f>
        <v>22.384804781351573</v>
      </c>
      <c r="N2431" s="334">
        <v>21.523850751299587</v>
      </c>
      <c r="O2431" s="332">
        <f t="shared" si="405"/>
        <v>22.384804781351573</v>
      </c>
      <c r="P2431" s="360"/>
      <c r="Q2431" s="360"/>
    </row>
    <row r="2432" spans="2:20" ht="16.2" customHeight="1">
      <c r="B2432" s="297">
        <v>310171051</v>
      </c>
      <c r="C2432" s="307" t="s">
        <v>368</v>
      </c>
      <c r="D2432" s="294" t="s">
        <v>4</v>
      </c>
      <c r="E2432" s="294" t="s">
        <v>3062</v>
      </c>
      <c r="F2432" s="295">
        <v>1</v>
      </c>
      <c r="G2432" s="296" t="s">
        <v>7</v>
      </c>
      <c r="H2432" s="293">
        <v>5.8</v>
      </c>
      <c r="I2432" s="293">
        <f t="shared" si="400"/>
        <v>3.7536634761663281</v>
      </c>
      <c r="J2432" s="293">
        <v>21.771248161764703</v>
      </c>
      <c r="K2432" s="275">
        <f t="shared" ref="K2432:K2433" si="410">J2432</f>
        <v>21.771248161764703</v>
      </c>
      <c r="L2432" s="275">
        <f t="shared" si="409"/>
        <v>21.771248161764703</v>
      </c>
      <c r="N2432" s="334">
        <v>20.933892463235292</v>
      </c>
      <c r="O2432" s="332">
        <f t="shared" si="405"/>
        <v>21.771248161764703</v>
      </c>
      <c r="P2432" s="360"/>
      <c r="Q2432" s="360"/>
    </row>
    <row r="2433" spans="2:20" ht="16.2" customHeight="1">
      <c r="B2433" s="297">
        <v>310171052</v>
      </c>
      <c r="C2433" s="307" t="s">
        <v>368</v>
      </c>
      <c r="D2433" s="294" t="s">
        <v>81</v>
      </c>
      <c r="E2433" s="294" t="s">
        <v>3063</v>
      </c>
      <c r="F2433" s="295">
        <v>1</v>
      </c>
      <c r="G2433" s="296" t="s">
        <v>7</v>
      </c>
      <c r="H2433" s="293">
        <v>5.8</v>
      </c>
      <c r="I2433" s="293">
        <f t="shared" si="400"/>
        <v>3.0657747718052746</v>
      </c>
      <c r="J2433" s="293">
        <v>17.781493676470593</v>
      </c>
      <c r="K2433" s="275">
        <f t="shared" si="410"/>
        <v>17.781493676470593</v>
      </c>
      <c r="L2433" s="275">
        <f t="shared" ref="L2433" si="411">+J2433-K2433*$B$2</f>
        <v>17.781493676470593</v>
      </c>
      <c r="N2433" s="334">
        <v>17.097590073529414</v>
      </c>
      <c r="O2433" s="332">
        <f t="shared" si="405"/>
        <v>17.781493676470593</v>
      </c>
      <c r="P2433" s="360"/>
      <c r="Q2433" s="360"/>
    </row>
    <row r="2434" spans="2:20" ht="16.2" customHeight="1">
      <c r="B2434" s="295">
        <v>312321011</v>
      </c>
      <c r="C2434" s="307" t="s">
        <v>88</v>
      </c>
      <c r="D2434" s="294" t="s">
        <v>4</v>
      </c>
      <c r="E2434" s="294" t="s">
        <v>3050</v>
      </c>
      <c r="F2434" s="295">
        <v>1</v>
      </c>
      <c r="G2434" s="296" t="s">
        <v>7</v>
      </c>
      <c r="H2434" s="293">
        <v>5.8</v>
      </c>
      <c r="I2434" s="293">
        <f t="shared" si="400"/>
        <v>4.0559633824236989E-2</v>
      </c>
      <c r="J2434" s="293">
        <v>0.23524587618057455</v>
      </c>
      <c r="K2434" s="275">
        <f t="shared" si="408"/>
        <v>0.23524587618057455</v>
      </c>
      <c r="L2434" s="275">
        <f t="shared" si="409"/>
        <v>0.23524587618057455</v>
      </c>
      <c r="N2434" s="334">
        <v>0.22619795786593705</v>
      </c>
      <c r="O2434" s="332">
        <f t="shared" si="405"/>
        <v>0.23524587618057455</v>
      </c>
      <c r="P2434" s="360"/>
      <c r="Q2434" s="360"/>
    </row>
    <row r="2435" spans="2:20" ht="16.2" customHeight="1">
      <c r="B2435" s="295">
        <v>312321281</v>
      </c>
      <c r="C2435" s="307" t="s">
        <v>88</v>
      </c>
      <c r="D2435" s="294" t="s">
        <v>81</v>
      </c>
      <c r="E2435" s="294" t="s">
        <v>3082</v>
      </c>
      <c r="F2435" s="295">
        <v>1</v>
      </c>
      <c r="G2435" s="296" t="s">
        <v>7</v>
      </c>
      <c r="H2435" s="293">
        <v>5.8</v>
      </c>
      <c r="I2435" s="293">
        <f t="shared" si="400"/>
        <v>1.8032118894664846</v>
      </c>
      <c r="J2435" s="293">
        <v>10.45862895890561</v>
      </c>
      <c r="K2435" s="275">
        <f t="shared" si="408"/>
        <v>10.45862895890561</v>
      </c>
      <c r="L2435" s="275">
        <f t="shared" si="409"/>
        <v>10.45862895890561</v>
      </c>
      <c r="N2435" s="334">
        <v>10.056373998947702</v>
      </c>
      <c r="O2435" s="332">
        <f t="shared" si="405"/>
        <v>10.45862895890561</v>
      </c>
      <c r="P2435" s="360"/>
      <c r="Q2435" s="360"/>
    </row>
    <row r="2436" spans="2:20" ht="16.2" customHeight="1">
      <c r="B2436" s="295">
        <v>312321091</v>
      </c>
      <c r="C2436" s="307" t="s">
        <v>88</v>
      </c>
      <c r="D2436" s="294" t="s">
        <v>81</v>
      </c>
      <c r="E2436" s="294" t="s">
        <v>3064</v>
      </c>
      <c r="F2436" s="295">
        <v>1</v>
      </c>
      <c r="G2436" s="296" t="s">
        <v>7</v>
      </c>
      <c r="H2436" s="293">
        <v>5.8</v>
      </c>
      <c r="I2436" s="293">
        <f t="shared" si="400"/>
        <v>4.3481860963252975E-2</v>
      </c>
      <c r="J2436" s="293">
        <v>0.25219479358686725</v>
      </c>
      <c r="K2436" s="275">
        <f t="shared" si="408"/>
        <v>0.25219479358686725</v>
      </c>
      <c r="L2436" s="275">
        <f t="shared" si="409"/>
        <v>0.25219479358686725</v>
      </c>
      <c r="N2436" s="334">
        <v>0.24249499383352621</v>
      </c>
      <c r="O2436" s="332">
        <f t="shared" si="405"/>
        <v>0.25219479358686725</v>
      </c>
      <c r="P2436" s="360"/>
      <c r="Q2436" s="360"/>
    </row>
    <row r="2437" spans="2:20" ht="16.2" customHeight="1">
      <c r="B2437" s="295">
        <v>312321101</v>
      </c>
      <c r="C2437" s="307" t="s">
        <v>88</v>
      </c>
      <c r="D2437" s="294" t="s">
        <v>81</v>
      </c>
      <c r="E2437" s="294" t="s">
        <v>3066</v>
      </c>
      <c r="F2437" s="295">
        <v>1</v>
      </c>
      <c r="G2437" s="296" t="s">
        <v>7</v>
      </c>
      <c r="H2437" s="293">
        <v>5.8</v>
      </c>
      <c r="I2437" s="293">
        <f t="shared" si="400"/>
        <v>4.0559633824236989E-2</v>
      </c>
      <c r="J2437" s="293">
        <v>0.23524587618057455</v>
      </c>
      <c r="K2437" s="275">
        <f t="shared" si="408"/>
        <v>0.23524587618057455</v>
      </c>
      <c r="L2437" s="275">
        <f t="shared" si="409"/>
        <v>0.23524587618057455</v>
      </c>
      <c r="N2437" s="334">
        <v>0.22619795786593705</v>
      </c>
      <c r="O2437" s="332">
        <f t="shared" si="405"/>
        <v>0.23524587618057455</v>
      </c>
      <c r="P2437" s="360"/>
      <c r="Q2437" s="360"/>
    </row>
    <row r="2438" spans="2:20" ht="16.2" customHeight="1">
      <c r="B2438" s="289">
        <v>312321141</v>
      </c>
      <c r="C2438" s="307" t="s">
        <v>88</v>
      </c>
      <c r="D2438" s="294" t="s">
        <v>81</v>
      </c>
      <c r="E2438" s="294" t="s">
        <v>3074</v>
      </c>
      <c r="F2438" s="295">
        <v>1</v>
      </c>
      <c r="G2438" s="296" t="s">
        <v>7</v>
      </c>
      <c r="H2438" s="293">
        <v>5.8</v>
      </c>
      <c r="I2438" s="293">
        <f t="shared" si="400"/>
        <v>4.3481860963252975E-2</v>
      </c>
      <c r="J2438" s="293">
        <v>0.25219479358686725</v>
      </c>
      <c r="K2438" s="275">
        <f t="shared" si="408"/>
        <v>0.25219479358686725</v>
      </c>
      <c r="L2438" s="275">
        <f t="shared" si="409"/>
        <v>0.25219479358686725</v>
      </c>
      <c r="N2438" s="334">
        <v>0.24249499383352621</v>
      </c>
      <c r="O2438" s="332">
        <f t="shared" si="405"/>
        <v>0.25219479358686725</v>
      </c>
      <c r="P2438" s="360"/>
      <c r="Q2438" s="360"/>
    </row>
    <row r="2439" spans="2:20" ht="16.2" customHeight="1">
      <c r="B2439" s="289">
        <v>312321371</v>
      </c>
      <c r="C2439" s="307" t="s">
        <v>88</v>
      </c>
      <c r="D2439" s="294" t="s">
        <v>81</v>
      </c>
      <c r="E2439" s="294" t="s">
        <v>3086</v>
      </c>
      <c r="F2439" s="295">
        <v>1</v>
      </c>
      <c r="G2439" s="296" t="s">
        <v>7</v>
      </c>
      <c r="H2439" s="293">
        <v>5.8</v>
      </c>
      <c r="I2439" s="293">
        <f t="shared" ref="I2439:I2496" si="412">J2439/H2439</f>
        <v>1.720675451513751</v>
      </c>
      <c r="J2439" s="293">
        <v>9.9799176187797549</v>
      </c>
      <c r="K2439" s="275">
        <f t="shared" si="408"/>
        <v>9.9799176187797549</v>
      </c>
      <c r="L2439" s="275">
        <f t="shared" si="409"/>
        <v>9.9799176187797549</v>
      </c>
      <c r="N2439" s="334">
        <v>9.5960746334420719</v>
      </c>
      <c r="O2439" s="332">
        <f t="shared" si="405"/>
        <v>9.9799176187797549</v>
      </c>
      <c r="P2439" s="360"/>
      <c r="Q2439" s="360"/>
    </row>
    <row r="2440" spans="2:20" ht="16.2" customHeight="1">
      <c r="B2440" s="289">
        <v>312321361</v>
      </c>
      <c r="C2440" s="307" t="s">
        <v>88</v>
      </c>
      <c r="D2440" s="294" t="s">
        <v>81</v>
      </c>
      <c r="E2440" s="294" t="s">
        <v>3084</v>
      </c>
      <c r="F2440" s="295">
        <v>1</v>
      </c>
      <c r="G2440" s="296" t="s">
        <v>7</v>
      </c>
      <c r="H2440" s="293">
        <v>5.8</v>
      </c>
      <c r="I2440" s="293">
        <f t="shared" si="412"/>
        <v>1.720675451513751</v>
      </c>
      <c r="J2440" s="293">
        <v>9.9799176187797549</v>
      </c>
      <c r="K2440" s="275">
        <f t="shared" si="408"/>
        <v>9.9799176187797549</v>
      </c>
      <c r="L2440" s="275">
        <f t="shared" si="409"/>
        <v>9.9799176187797549</v>
      </c>
      <c r="N2440" s="334">
        <v>9.5960746334420719</v>
      </c>
      <c r="O2440" s="332">
        <f t="shared" si="405"/>
        <v>9.9799176187797549</v>
      </c>
      <c r="P2440" s="360"/>
      <c r="Q2440" s="360"/>
    </row>
    <row r="2441" spans="2:20" ht="16.2" customHeight="1">
      <c r="B2441" s="289">
        <v>312321391</v>
      </c>
      <c r="C2441" s="307" t="s">
        <v>88</v>
      </c>
      <c r="D2441" s="294" t="s">
        <v>81</v>
      </c>
      <c r="E2441" s="294" t="s">
        <v>3088</v>
      </c>
      <c r="F2441" s="295">
        <v>1</v>
      </c>
      <c r="G2441" s="296" t="s">
        <v>7</v>
      </c>
      <c r="H2441" s="293">
        <v>5.8</v>
      </c>
      <c r="I2441" s="293">
        <f t="shared" si="412"/>
        <v>1.6077302740091515</v>
      </c>
      <c r="J2441" s="293">
        <v>9.3248355892530785</v>
      </c>
      <c r="K2441" s="275">
        <f t="shared" si="408"/>
        <v>9.3248355892530785</v>
      </c>
      <c r="L2441" s="275">
        <f t="shared" si="409"/>
        <v>9.3248355892530785</v>
      </c>
      <c r="N2441" s="334">
        <v>8.9661880665894991</v>
      </c>
      <c r="O2441" s="332">
        <f t="shared" si="405"/>
        <v>9.3248355892530785</v>
      </c>
      <c r="P2441" s="360"/>
      <c r="Q2441" s="360"/>
    </row>
    <row r="2442" spans="2:20" ht="16.2" customHeight="1">
      <c r="B2442" s="289">
        <v>312321241</v>
      </c>
      <c r="C2442" s="307" t="s">
        <v>88</v>
      </c>
      <c r="D2442" s="294" t="s">
        <v>81</v>
      </c>
      <c r="E2442" s="294" t="s">
        <v>3078</v>
      </c>
      <c r="F2442" s="295">
        <v>1</v>
      </c>
      <c r="G2442" s="296" t="s">
        <v>7</v>
      </c>
      <c r="H2442" s="293">
        <v>5.8</v>
      </c>
      <c r="I2442" s="293">
        <f t="shared" si="412"/>
        <v>0</v>
      </c>
      <c r="J2442" s="293">
        <v>0</v>
      </c>
      <c r="K2442" s="275">
        <f t="shared" si="408"/>
        <v>0</v>
      </c>
      <c r="L2442" s="275">
        <f t="shared" si="409"/>
        <v>0</v>
      </c>
      <c r="N2442" s="334">
        <v>0</v>
      </c>
      <c r="O2442" s="332">
        <f t="shared" si="405"/>
        <v>0</v>
      </c>
      <c r="P2442" s="360"/>
      <c r="Q2442" s="360"/>
    </row>
    <row r="2443" spans="2:20" ht="16.2" customHeight="1">
      <c r="B2443" s="289">
        <v>312321181</v>
      </c>
      <c r="C2443" s="307" t="s">
        <v>88</v>
      </c>
      <c r="D2443" s="294" t="s">
        <v>81</v>
      </c>
      <c r="E2443" s="294" t="s">
        <v>3076</v>
      </c>
      <c r="F2443" s="295">
        <v>1</v>
      </c>
      <c r="G2443" s="296" t="s">
        <v>7</v>
      </c>
      <c r="H2443" s="293">
        <v>5.8</v>
      </c>
      <c r="I2443" s="293">
        <f t="shared" si="412"/>
        <v>0</v>
      </c>
      <c r="J2443" s="293">
        <v>0</v>
      </c>
      <c r="K2443" s="275">
        <f t="shared" si="408"/>
        <v>0</v>
      </c>
      <c r="L2443" s="275">
        <f t="shared" si="409"/>
        <v>0</v>
      </c>
      <c r="N2443" s="334">
        <v>0</v>
      </c>
      <c r="O2443" s="332">
        <f t="shared" si="405"/>
        <v>0</v>
      </c>
      <c r="P2443" s="360"/>
      <c r="Q2443" s="360"/>
    </row>
    <row r="2444" spans="2:20" ht="16.2" customHeight="1">
      <c r="B2444" s="289">
        <v>312321071</v>
      </c>
      <c r="C2444" s="307" t="s">
        <v>88</v>
      </c>
      <c r="D2444" s="294" t="s">
        <v>81</v>
      </c>
      <c r="E2444" s="294" t="s">
        <v>3068</v>
      </c>
      <c r="F2444" s="295">
        <v>1</v>
      </c>
      <c r="G2444" s="296" t="s">
        <v>7</v>
      </c>
      <c r="H2444" s="293">
        <v>5.8</v>
      </c>
      <c r="I2444" s="293">
        <f t="shared" si="412"/>
        <v>1.6615014112161002</v>
      </c>
      <c r="J2444" s="293">
        <v>9.6367081850533811</v>
      </c>
      <c r="K2444" s="275">
        <f t="shared" si="408"/>
        <v>9.6367081850533811</v>
      </c>
      <c r="L2444" s="275">
        <f t="shared" si="409"/>
        <v>9.6367081850533811</v>
      </c>
      <c r="N2444" s="334">
        <v>8.8837226139113969</v>
      </c>
      <c r="O2444" s="332">
        <f t="shared" si="405"/>
        <v>9.2390715184678527</v>
      </c>
      <c r="P2444" s="360"/>
      <c r="Q2444" s="360"/>
      <c r="S2444" s="357"/>
      <c r="T2444" s="357"/>
    </row>
    <row r="2445" spans="2:20" ht="16.2" customHeight="1">
      <c r="B2445" s="289">
        <v>312321411</v>
      </c>
      <c r="C2445" s="307" t="s">
        <v>88</v>
      </c>
      <c r="D2445" s="294" t="s">
        <v>81</v>
      </c>
      <c r="E2445" s="294" t="s">
        <v>3090</v>
      </c>
      <c r="F2445" s="295">
        <v>1</v>
      </c>
      <c r="G2445" s="296" t="s">
        <v>7</v>
      </c>
      <c r="H2445" s="293">
        <v>5.8</v>
      </c>
      <c r="I2445" s="293">
        <f t="shared" si="412"/>
        <v>0</v>
      </c>
      <c r="J2445" s="293">
        <v>0</v>
      </c>
      <c r="K2445" s="275">
        <f t="shared" si="408"/>
        <v>0</v>
      </c>
      <c r="L2445" s="275">
        <f t="shared" si="409"/>
        <v>0</v>
      </c>
      <c r="N2445" s="334">
        <v>0</v>
      </c>
      <c r="O2445" s="332">
        <f t="shared" si="405"/>
        <v>0</v>
      </c>
      <c r="P2445" s="360"/>
      <c r="Q2445" s="360"/>
    </row>
    <row r="2446" spans="2:20" ht="16.2" customHeight="1">
      <c r="B2446" s="297">
        <v>312321051</v>
      </c>
      <c r="C2446" s="307" t="s">
        <v>88</v>
      </c>
      <c r="D2446" s="294" t="s">
        <v>4</v>
      </c>
      <c r="E2446" s="294" t="s">
        <v>3062</v>
      </c>
      <c r="F2446" s="295">
        <v>1</v>
      </c>
      <c r="G2446" s="296" t="s">
        <v>7</v>
      </c>
      <c r="H2446" s="293">
        <v>5.8</v>
      </c>
      <c r="I2446" s="293">
        <f t="shared" si="412"/>
        <v>1.775441379310345</v>
      </c>
      <c r="J2446" s="293">
        <v>10.297560000000001</v>
      </c>
      <c r="K2446" s="275">
        <f t="shared" ref="K2446" si="413">J2446</f>
        <v>10.297560000000001</v>
      </c>
      <c r="L2446" s="275">
        <f t="shared" ref="L2446" si="414">+J2446-K2446*$B$2</f>
        <v>10.297560000000001</v>
      </c>
      <c r="N2446" s="334">
        <v>9.9015000000000004</v>
      </c>
      <c r="O2446" s="332">
        <f t="shared" si="405"/>
        <v>10.297560000000001</v>
      </c>
      <c r="P2446" s="360"/>
      <c r="Q2446" s="360"/>
    </row>
    <row r="2447" spans="2:20" ht="21.45" customHeight="1">
      <c r="B2447" s="289">
        <v>111201011</v>
      </c>
      <c r="C2447" s="313" t="s">
        <v>3059</v>
      </c>
      <c r="D2447" s="294" t="s">
        <v>4</v>
      </c>
      <c r="E2447" s="294" t="s">
        <v>3050</v>
      </c>
      <c r="F2447" s="295">
        <v>1</v>
      </c>
      <c r="G2447" s="296" t="s">
        <v>7</v>
      </c>
      <c r="H2447" s="293">
        <v>5.8</v>
      </c>
      <c r="I2447" s="293">
        <f t="shared" si="412"/>
        <v>9.7419362743374691</v>
      </c>
      <c r="J2447" s="293">
        <v>56.503230391157317</v>
      </c>
      <c r="K2447" s="275">
        <f t="shared" si="408"/>
        <v>56.503230391157317</v>
      </c>
      <c r="L2447" s="275">
        <f t="shared" si="409"/>
        <v>56.503230391157317</v>
      </c>
      <c r="N2447" s="334">
        <v>54.330029222266646</v>
      </c>
      <c r="O2447" s="332">
        <f t="shared" si="405"/>
        <v>56.503230391157317</v>
      </c>
      <c r="P2447" s="360"/>
      <c r="Q2447" s="360"/>
    </row>
    <row r="2448" spans="2:20" ht="16.2" customHeight="1">
      <c r="B2448" s="295">
        <v>111201281</v>
      </c>
      <c r="C2448" s="313" t="s">
        <v>2820</v>
      </c>
      <c r="D2448" s="294" t="s">
        <v>81</v>
      </c>
      <c r="E2448" s="294" t="s">
        <v>3082</v>
      </c>
      <c r="F2448" s="295">
        <v>1</v>
      </c>
      <c r="G2448" s="296" t="s">
        <v>7</v>
      </c>
      <c r="H2448" s="293">
        <v>5.8</v>
      </c>
      <c r="I2448" s="293">
        <f t="shared" si="412"/>
        <v>10.610859415542246</v>
      </c>
      <c r="J2448" s="293">
        <v>61.54298461014502</v>
      </c>
      <c r="K2448" s="275">
        <f t="shared" si="408"/>
        <v>61.54298461014502</v>
      </c>
      <c r="L2448" s="275">
        <f t="shared" si="409"/>
        <v>61.54298461014502</v>
      </c>
      <c r="N2448" s="334">
        <v>59.175946740524054</v>
      </c>
      <c r="O2448" s="332">
        <f t="shared" si="405"/>
        <v>61.54298461014502</v>
      </c>
      <c r="P2448" s="360"/>
      <c r="Q2448" s="360"/>
    </row>
    <row r="2449" spans="2:20" ht="16.2" customHeight="1">
      <c r="B2449" s="295">
        <v>111201091</v>
      </c>
      <c r="C2449" s="313" t="s">
        <v>2821</v>
      </c>
      <c r="D2449" s="294" t="s">
        <v>81</v>
      </c>
      <c r="E2449" s="294" t="s">
        <v>3064</v>
      </c>
      <c r="F2449" s="295">
        <v>1</v>
      </c>
      <c r="G2449" s="296" t="s">
        <v>7</v>
      </c>
      <c r="H2449" s="293">
        <v>5.8</v>
      </c>
      <c r="I2449" s="293">
        <f t="shared" si="412"/>
        <v>10.143610676156426</v>
      </c>
      <c r="J2449" s="293">
        <v>58.832941921707267</v>
      </c>
      <c r="K2449" s="275">
        <f t="shared" si="408"/>
        <v>58.832941921707267</v>
      </c>
      <c r="L2449" s="275">
        <f t="shared" si="409"/>
        <v>58.832941921707267</v>
      </c>
      <c r="N2449" s="334">
        <v>56.570136463180063</v>
      </c>
      <c r="O2449" s="332">
        <f t="shared" si="405"/>
        <v>58.832941921707267</v>
      </c>
      <c r="P2449" s="360"/>
      <c r="Q2449" s="360"/>
    </row>
    <row r="2450" spans="2:20" ht="16.2" customHeight="1">
      <c r="B2450" s="289">
        <v>111201101</v>
      </c>
      <c r="C2450" s="313" t="s">
        <v>2822</v>
      </c>
      <c r="D2450" s="294" t="s">
        <v>81</v>
      </c>
      <c r="E2450" s="294" t="s">
        <v>3066</v>
      </c>
      <c r="F2450" s="295">
        <v>1</v>
      </c>
      <c r="G2450" s="296" t="s">
        <v>7</v>
      </c>
      <c r="H2450" s="293">
        <v>5.8</v>
      </c>
      <c r="I2450" s="293">
        <f t="shared" si="412"/>
        <v>9.7419362743374691</v>
      </c>
      <c r="J2450" s="293">
        <v>56.503230391157317</v>
      </c>
      <c r="K2450" s="275">
        <f t="shared" si="408"/>
        <v>56.503230391157317</v>
      </c>
      <c r="L2450" s="275">
        <f t="shared" si="409"/>
        <v>56.503230391157317</v>
      </c>
      <c r="N2450" s="334">
        <v>54.330029222266646</v>
      </c>
      <c r="O2450" s="332">
        <f t="shared" si="405"/>
        <v>56.503230391157317</v>
      </c>
      <c r="P2450" s="360"/>
      <c r="Q2450" s="360"/>
    </row>
    <row r="2451" spans="2:20" ht="16.2" customHeight="1">
      <c r="B2451" s="289">
        <v>111201111</v>
      </c>
      <c r="C2451" s="313" t="s">
        <v>2823</v>
      </c>
      <c r="D2451" s="294" t="s">
        <v>81</v>
      </c>
      <c r="E2451" s="294" t="s">
        <v>3070</v>
      </c>
      <c r="F2451" s="295">
        <v>1</v>
      </c>
      <c r="G2451" s="296" t="s">
        <v>7</v>
      </c>
      <c r="H2451" s="293">
        <v>5.8</v>
      </c>
      <c r="I2451" s="293">
        <f t="shared" si="412"/>
        <v>9.8673173959073566</v>
      </c>
      <c r="J2451" s="293">
        <v>57.230440896262664</v>
      </c>
      <c r="K2451" s="275">
        <f t="shared" si="408"/>
        <v>57.230440896262664</v>
      </c>
      <c r="L2451" s="275">
        <f t="shared" si="409"/>
        <v>57.230440896262664</v>
      </c>
      <c r="N2451" s="334">
        <v>55.029270092560253</v>
      </c>
      <c r="O2451" s="332">
        <f t="shared" si="405"/>
        <v>57.230440896262664</v>
      </c>
      <c r="P2451" s="360"/>
      <c r="Q2451" s="360"/>
    </row>
    <row r="2452" spans="2:20" ht="16.2" customHeight="1">
      <c r="B2452" s="289">
        <v>111201121</v>
      </c>
      <c r="C2452" s="313" t="s">
        <v>2824</v>
      </c>
      <c r="D2452" s="294" t="s">
        <v>81</v>
      </c>
      <c r="E2452" s="294" t="s">
        <v>3072</v>
      </c>
      <c r="F2452" s="295">
        <v>1</v>
      </c>
      <c r="G2452" s="296" t="s">
        <v>7</v>
      </c>
      <c r="H2452" s="293">
        <v>5.8</v>
      </c>
      <c r="I2452" s="293">
        <f t="shared" si="412"/>
        <v>10.591899039112471</v>
      </c>
      <c r="J2452" s="293">
        <v>61.433014426852331</v>
      </c>
      <c r="K2452" s="275">
        <f t="shared" si="408"/>
        <v>61.433014426852331</v>
      </c>
      <c r="L2452" s="275">
        <f t="shared" si="409"/>
        <v>61.433014426852331</v>
      </c>
      <c r="N2452" s="334">
        <v>59.070206179665703</v>
      </c>
      <c r="O2452" s="332">
        <f t="shared" si="405"/>
        <v>61.433014426852331</v>
      </c>
      <c r="P2452" s="360"/>
      <c r="Q2452" s="360"/>
    </row>
    <row r="2453" spans="2:20" ht="16.2" customHeight="1">
      <c r="B2453" s="289">
        <v>111201141</v>
      </c>
      <c r="C2453" s="313" t="s">
        <v>2825</v>
      </c>
      <c r="D2453" s="294" t="s">
        <v>81</v>
      </c>
      <c r="E2453" s="294" t="s">
        <v>3074</v>
      </c>
      <c r="F2453" s="295">
        <v>1</v>
      </c>
      <c r="G2453" s="296" t="s">
        <v>7</v>
      </c>
      <c r="H2453" s="293">
        <v>5.8</v>
      </c>
      <c r="I2453" s="293">
        <f t="shared" si="412"/>
        <v>10.143610676156426</v>
      </c>
      <c r="J2453" s="293">
        <v>58.832941921707267</v>
      </c>
      <c r="K2453" s="275">
        <f t="shared" si="408"/>
        <v>58.832941921707267</v>
      </c>
      <c r="L2453" s="275">
        <f t="shared" si="409"/>
        <v>58.832941921707267</v>
      </c>
      <c r="N2453" s="334">
        <v>56.570136463180063</v>
      </c>
      <c r="O2453" s="332">
        <f t="shared" si="405"/>
        <v>58.832941921707267</v>
      </c>
      <c r="P2453" s="360"/>
      <c r="Q2453" s="360"/>
    </row>
    <row r="2454" spans="2:20" ht="16.2" customHeight="1">
      <c r="B2454" s="289">
        <v>111201271</v>
      </c>
      <c r="C2454" s="313" t="s">
        <v>2826</v>
      </c>
      <c r="D2454" s="294" t="s">
        <v>81</v>
      </c>
      <c r="E2454" s="294" t="s">
        <v>3080</v>
      </c>
      <c r="F2454" s="295">
        <v>1</v>
      </c>
      <c r="G2454" s="296" t="s">
        <v>7</v>
      </c>
      <c r="H2454" s="293">
        <v>5.8</v>
      </c>
      <c r="I2454" s="293">
        <f t="shared" si="412"/>
        <v>10.143610676156426</v>
      </c>
      <c r="J2454" s="293">
        <v>58.832941921707267</v>
      </c>
      <c r="K2454" s="275">
        <f t="shared" si="408"/>
        <v>58.832941921707267</v>
      </c>
      <c r="L2454" s="275">
        <f t="shared" si="409"/>
        <v>58.832941921707267</v>
      </c>
      <c r="N2454" s="334">
        <v>56.570136463180063</v>
      </c>
      <c r="O2454" s="332">
        <f t="shared" si="405"/>
        <v>58.832941921707267</v>
      </c>
      <c r="P2454" s="360"/>
      <c r="Q2454" s="360"/>
    </row>
    <row r="2455" spans="2:20" ht="16.2" customHeight="1">
      <c r="B2455" s="289">
        <v>111201371</v>
      </c>
      <c r="C2455" s="313" t="s">
        <v>2827</v>
      </c>
      <c r="D2455" s="294" t="s">
        <v>81</v>
      </c>
      <c r="E2455" s="294" t="s">
        <v>3086</v>
      </c>
      <c r="F2455" s="295">
        <v>1</v>
      </c>
      <c r="G2455" s="296" t="s">
        <v>7</v>
      </c>
      <c r="H2455" s="293">
        <v>5.8</v>
      </c>
      <c r="I2455" s="293">
        <f t="shared" si="412"/>
        <v>10.352912448534363</v>
      </c>
      <c r="J2455" s="293">
        <v>60.046892201499304</v>
      </c>
      <c r="K2455" s="275">
        <f t="shared" si="408"/>
        <v>60.046892201499304</v>
      </c>
      <c r="L2455" s="275">
        <f t="shared" si="409"/>
        <v>60.046892201499304</v>
      </c>
      <c r="N2455" s="334">
        <v>57.737396347595485</v>
      </c>
      <c r="O2455" s="332">
        <f t="shared" si="405"/>
        <v>60.046892201499304</v>
      </c>
      <c r="P2455" s="360"/>
      <c r="Q2455" s="360"/>
    </row>
    <row r="2456" spans="2:20" ht="16.2" customHeight="1">
      <c r="B2456" s="295">
        <v>111201361</v>
      </c>
      <c r="C2456" s="313" t="s">
        <v>2828</v>
      </c>
      <c r="D2456" s="294" t="s">
        <v>81</v>
      </c>
      <c r="E2456" s="294" t="s">
        <v>3084</v>
      </c>
      <c r="F2456" s="295">
        <v>1</v>
      </c>
      <c r="G2456" s="296" t="s">
        <v>7</v>
      </c>
      <c r="H2456" s="293">
        <v>5.8</v>
      </c>
      <c r="I2456" s="293">
        <f t="shared" si="412"/>
        <v>10.352912448534363</v>
      </c>
      <c r="J2456" s="293">
        <v>60.046892201499304</v>
      </c>
      <c r="K2456" s="275">
        <f t="shared" si="408"/>
        <v>60.046892201499304</v>
      </c>
      <c r="L2456" s="275">
        <f t="shared" si="409"/>
        <v>60.046892201499304</v>
      </c>
      <c r="N2456" s="334">
        <v>57.737396347595485</v>
      </c>
      <c r="O2456" s="332">
        <f t="shared" si="405"/>
        <v>60.046892201499304</v>
      </c>
      <c r="P2456" s="360"/>
      <c r="Q2456" s="360"/>
    </row>
    <row r="2457" spans="2:20" ht="16.2" customHeight="1">
      <c r="B2457" s="295">
        <v>111201391</v>
      </c>
      <c r="C2457" s="313" t="s">
        <v>2829</v>
      </c>
      <c r="D2457" s="294" t="s">
        <v>81</v>
      </c>
      <c r="E2457" s="294" t="s">
        <v>3088</v>
      </c>
      <c r="F2457" s="295">
        <v>1</v>
      </c>
      <c r="G2457" s="296" t="s">
        <v>7</v>
      </c>
      <c r="H2457" s="293">
        <v>5.8</v>
      </c>
      <c r="I2457" s="293">
        <f t="shared" si="412"/>
        <v>9.9279920593990294</v>
      </c>
      <c r="J2457" s="293">
        <v>57.582353944514367</v>
      </c>
      <c r="K2457" s="275">
        <f t="shared" si="408"/>
        <v>57.582353944514367</v>
      </c>
      <c r="L2457" s="275">
        <f t="shared" si="409"/>
        <v>57.582353944514367</v>
      </c>
      <c r="N2457" s="334">
        <v>55.367648023571505</v>
      </c>
      <c r="O2457" s="332">
        <f t="shared" si="405"/>
        <v>57.582353944514367</v>
      </c>
      <c r="P2457" s="360"/>
      <c r="Q2457" s="360"/>
    </row>
    <row r="2458" spans="2:20" ht="16.2" customHeight="1">
      <c r="B2458" s="295">
        <v>111201241</v>
      </c>
      <c r="C2458" s="313" t="s">
        <v>2830</v>
      </c>
      <c r="D2458" s="294" t="s">
        <v>81</v>
      </c>
      <c r="E2458" s="294" t="s">
        <v>3078</v>
      </c>
      <c r="F2458" s="295">
        <v>1</v>
      </c>
      <c r="G2458" s="296" t="s">
        <v>7</v>
      </c>
      <c r="H2458" s="293">
        <v>5.8</v>
      </c>
      <c r="I2458" s="293">
        <f t="shared" si="412"/>
        <v>10.349451916396054</v>
      </c>
      <c r="J2458" s="293">
        <v>60.026821115097114</v>
      </c>
      <c r="K2458" s="275">
        <f t="shared" si="408"/>
        <v>60.026821115097114</v>
      </c>
      <c r="L2458" s="275">
        <f t="shared" si="409"/>
        <v>60.026821115097114</v>
      </c>
      <c r="N2458" s="334">
        <v>57.718097226054915</v>
      </c>
      <c r="O2458" s="332">
        <f t="shared" si="405"/>
        <v>60.026821115097114</v>
      </c>
      <c r="P2458" s="360"/>
      <c r="Q2458" s="360"/>
    </row>
    <row r="2459" spans="2:20" ht="16.2" customHeight="1">
      <c r="B2459" s="295">
        <v>111201181</v>
      </c>
      <c r="C2459" s="313" t="s">
        <v>2831</v>
      </c>
      <c r="D2459" s="294" t="s">
        <v>81</v>
      </c>
      <c r="E2459" s="294" t="s">
        <v>3076</v>
      </c>
      <c r="F2459" s="295">
        <v>1</v>
      </c>
      <c r="G2459" s="296" t="s">
        <v>7</v>
      </c>
      <c r="H2459" s="293">
        <v>5.8</v>
      </c>
      <c r="I2459" s="293">
        <f t="shared" si="412"/>
        <v>8.97879555840181</v>
      </c>
      <c r="J2459" s="293">
        <v>52.077014238730499</v>
      </c>
      <c r="K2459" s="275">
        <f t="shared" si="408"/>
        <v>52.077014238730499</v>
      </c>
      <c r="L2459" s="275">
        <f t="shared" si="409"/>
        <v>52.077014238730499</v>
      </c>
      <c r="N2459" s="334">
        <v>50.074052152625477</v>
      </c>
      <c r="O2459" s="332">
        <f t="shared" si="405"/>
        <v>52.077014238730499</v>
      </c>
      <c r="P2459" s="360"/>
      <c r="Q2459" s="360"/>
    </row>
    <row r="2460" spans="2:20" ht="16.2" customHeight="1">
      <c r="B2460" s="295">
        <v>111201071</v>
      </c>
      <c r="C2460" s="313" t="s">
        <v>2832</v>
      </c>
      <c r="D2460" s="294" t="s">
        <v>81</v>
      </c>
      <c r="E2460" s="294" t="s">
        <v>3068</v>
      </c>
      <c r="F2460" s="295">
        <v>1</v>
      </c>
      <c r="G2460" s="296" t="s">
        <v>7</v>
      </c>
      <c r="H2460" s="293">
        <v>5.8</v>
      </c>
      <c r="I2460" s="293">
        <f t="shared" si="412"/>
        <v>10.24548410847957</v>
      </c>
      <c r="J2460" s="293">
        <v>59.423807829181499</v>
      </c>
      <c r="K2460" s="275">
        <f t="shared" si="408"/>
        <v>59.423807829181499</v>
      </c>
      <c r="L2460" s="275">
        <f t="shared" si="409"/>
        <v>59.423807829181499</v>
      </c>
      <c r="N2460" s="334">
        <v>57.841305268652007</v>
      </c>
      <c r="O2460" s="332">
        <f t="shared" si="405"/>
        <v>60.154957479398092</v>
      </c>
      <c r="P2460" s="360"/>
      <c r="Q2460" s="360"/>
      <c r="S2460" s="357"/>
      <c r="T2460" s="357"/>
    </row>
    <row r="2461" spans="2:20" ht="16.2" customHeight="1">
      <c r="B2461" s="295">
        <v>111201411</v>
      </c>
      <c r="C2461" s="313" t="s">
        <v>2833</v>
      </c>
      <c r="D2461" s="294" t="s">
        <v>81</v>
      </c>
      <c r="E2461" s="294" t="s">
        <v>3090</v>
      </c>
      <c r="F2461" s="295">
        <v>1</v>
      </c>
      <c r="G2461" s="296" t="s">
        <v>7</v>
      </c>
      <c r="H2461" s="293">
        <v>5.8</v>
      </c>
      <c r="I2461" s="293">
        <f t="shared" si="412"/>
        <v>10.47481106633332</v>
      </c>
      <c r="J2461" s="293">
        <v>60.753904184733251</v>
      </c>
      <c r="K2461" s="275">
        <f t="shared" si="408"/>
        <v>60.753904184733251</v>
      </c>
      <c r="L2461" s="275">
        <f t="shared" si="409"/>
        <v>60.753904184733251</v>
      </c>
      <c r="N2461" s="334">
        <v>58.417215562243506</v>
      </c>
      <c r="O2461" s="332">
        <f t="shared" ref="O2461:O2519" si="415">N2461*1.04</f>
        <v>60.753904184733251</v>
      </c>
      <c r="P2461" s="360"/>
      <c r="Q2461" s="360"/>
    </row>
    <row r="2462" spans="2:20" ht="16.2" customHeight="1">
      <c r="B2462" s="300">
        <v>111201051</v>
      </c>
      <c r="C2462" s="308" t="s">
        <v>3017</v>
      </c>
      <c r="D2462" s="294" t="s">
        <v>4</v>
      </c>
      <c r="E2462" s="294" t="s">
        <v>3062</v>
      </c>
      <c r="F2462" s="295">
        <v>1</v>
      </c>
      <c r="G2462" s="296" t="s">
        <v>7</v>
      </c>
      <c r="H2462" s="293">
        <v>5.8</v>
      </c>
      <c r="I2462" s="293">
        <f t="shared" si="412"/>
        <v>11.050903638438134</v>
      </c>
      <c r="J2462" s="293">
        <v>64.095241102941173</v>
      </c>
      <c r="K2462" s="275">
        <f t="shared" ref="K2462:K2463" si="416">J2462</f>
        <v>64.095241102941173</v>
      </c>
      <c r="L2462" s="275">
        <f t="shared" ref="L2462:L2463" si="417">+J2462-K2462*$B$2</f>
        <v>64.095241102941173</v>
      </c>
      <c r="N2462" s="334">
        <v>61.630039522058823</v>
      </c>
      <c r="O2462" s="332">
        <f t="shared" si="415"/>
        <v>64.095241102941173</v>
      </c>
      <c r="P2462" s="360"/>
      <c r="Q2462" s="360"/>
    </row>
    <row r="2463" spans="2:20" ht="16.2" customHeight="1">
      <c r="B2463" s="297">
        <v>111201052</v>
      </c>
      <c r="C2463" s="308" t="s">
        <v>3016</v>
      </c>
      <c r="D2463" s="294" t="s">
        <v>81</v>
      </c>
      <c r="E2463" s="294" t="s">
        <v>3063</v>
      </c>
      <c r="F2463" s="295">
        <v>1</v>
      </c>
      <c r="G2463" s="296" t="s">
        <v>7</v>
      </c>
      <c r="H2463" s="293">
        <v>5.8</v>
      </c>
      <c r="I2463" s="293">
        <f t="shared" si="412"/>
        <v>9.9025212474645024</v>
      </c>
      <c r="J2463" s="293">
        <v>57.434623235294112</v>
      </c>
      <c r="K2463" s="275">
        <f t="shared" si="416"/>
        <v>57.434623235294112</v>
      </c>
      <c r="L2463" s="275">
        <f t="shared" si="417"/>
        <v>57.434623235294112</v>
      </c>
      <c r="N2463" s="334">
        <v>55.225599264705878</v>
      </c>
      <c r="O2463" s="332">
        <f t="shared" si="415"/>
        <v>57.434623235294112</v>
      </c>
      <c r="P2463" s="360"/>
      <c r="Q2463" s="360"/>
    </row>
    <row r="2464" spans="2:20" ht="16.2" customHeight="1">
      <c r="B2464" s="289">
        <v>111221011</v>
      </c>
      <c r="C2464" s="313" t="s">
        <v>74</v>
      </c>
      <c r="D2464" s="294" t="s">
        <v>4</v>
      </c>
      <c r="E2464" s="294" t="s">
        <v>3050</v>
      </c>
      <c r="F2464" s="295">
        <v>1</v>
      </c>
      <c r="G2464" s="296" t="s">
        <v>7</v>
      </c>
      <c r="H2464" s="293">
        <v>5.8</v>
      </c>
      <c r="I2464" s="293">
        <f t="shared" si="412"/>
        <v>7.9078212835850783</v>
      </c>
      <c r="J2464" s="293">
        <v>45.865363444793452</v>
      </c>
      <c r="K2464" s="275">
        <f t="shared" si="408"/>
        <v>45.865363444793452</v>
      </c>
      <c r="L2464" s="275">
        <f t="shared" si="409"/>
        <v>45.865363444793452</v>
      </c>
      <c r="N2464" s="334">
        <v>44.101311004609087</v>
      </c>
      <c r="O2464" s="332">
        <f t="shared" si="415"/>
        <v>45.865363444793452</v>
      </c>
      <c r="P2464" s="360"/>
      <c r="Q2464" s="360"/>
    </row>
    <row r="2465" spans="2:20" ht="16.2" customHeight="1">
      <c r="B2465" s="289">
        <v>111221281</v>
      </c>
      <c r="C2465" s="313" t="s">
        <v>2834</v>
      </c>
      <c r="D2465" s="294" t="s">
        <v>81</v>
      </c>
      <c r="E2465" s="294" t="s">
        <v>3082</v>
      </c>
      <c r="F2465" s="295">
        <v>1</v>
      </c>
      <c r="G2465" s="296" t="s">
        <v>7</v>
      </c>
      <c r="H2465" s="293">
        <v>5.8</v>
      </c>
      <c r="I2465" s="293">
        <f t="shared" si="412"/>
        <v>8.6268869044766276</v>
      </c>
      <c r="J2465" s="293">
        <v>50.035944045964435</v>
      </c>
      <c r="K2465" s="275">
        <f t="shared" si="408"/>
        <v>50.035944045964435</v>
      </c>
      <c r="L2465" s="275">
        <f t="shared" si="409"/>
        <v>50.035944045964435</v>
      </c>
      <c r="N2465" s="334">
        <v>48.111484659581187</v>
      </c>
      <c r="O2465" s="332">
        <f t="shared" si="415"/>
        <v>50.035944045964435</v>
      </c>
      <c r="P2465" s="360"/>
      <c r="Q2465" s="360"/>
    </row>
    <row r="2466" spans="2:20" ht="16.2" customHeight="1">
      <c r="B2466" s="289">
        <v>111221091</v>
      </c>
      <c r="C2466" s="313" t="s">
        <v>2835</v>
      </c>
      <c r="D2466" s="294" t="s">
        <v>81</v>
      </c>
      <c r="E2466" s="294" t="s">
        <v>3064</v>
      </c>
      <c r="F2466" s="295">
        <v>1</v>
      </c>
      <c r="G2466" s="296" t="s">
        <v>7</v>
      </c>
      <c r="H2466" s="293">
        <v>5.8</v>
      </c>
      <c r="I2466" s="293">
        <f t="shared" si="412"/>
        <v>8.1596381650908079</v>
      </c>
      <c r="J2466" s="293">
        <v>47.325901357526682</v>
      </c>
      <c r="K2466" s="275">
        <f t="shared" si="408"/>
        <v>47.325901357526682</v>
      </c>
      <c r="L2466" s="275">
        <f t="shared" si="409"/>
        <v>47.325901357526682</v>
      </c>
      <c r="N2466" s="334">
        <v>45.505674382237196</v>
      </c>
      <c r="O2466" s="332">
        <f t="shared" si="415"/>
        <v>47.325901357526682</v>
      </c>
      <c r="P2466" s="360"/>
      <c r="Q2466" s="360"/>
    </row>
    <row r="2467" spans="2:20" ht="16.2" customHeight="1">
      <c r="B2467" s="289">
        <v>111221101</v>
      </c>
      <c r="C2467" s="313" t="s">
        <v>2836</v>
      </c>
      <c r="D2467" s="294" t="s">
        <v>81</v>
      </c>
      <c r="E2467" s="294" t="s">
        <v>3066</v>
      </c>
      <c r="F2467" s="295">
        <v>1</v>
      </c>
      <c r="G2467" s="296" t="s">
        <v>7</v>
      </c>
      <c r="H2467" s="293">
        <v>5.8</v>
      </c>
      <c r="I2467" s="293">
        <f t="shared" si="412"/>
        <v>7.9078212835850783</v>
      </c>
      <c r="J2467" s="293">
        <v>45.865363444793452</v>
      </c>
      <c r="K2467" s="275">
        <f t="shared" si="408"/>
        <v>45.865363444793452</v>
      </c>
      <c r="L2467" s="275">
        <f t="shared" si="409"/>
        <v>45.865363444793452</v>
      </c>
      <c r="N2467" s="334">
        <v>44.101311004609087</v>
      </c>
      <c r="O2467" s="332">
        <f t="shared" si="415"/>
        <v>45.865363444793452</v>
      </c>
      <c r="P2467" s="360"/>
      <c r="Q2467" s="360"/>
    </row>
    <row r="2468" spans="2:20" ht="16.2" customHeight="1">
      <c r="B2468" s="289">
        <v>111221111</v>
      </c>
      <c r="C2468" s="313" t="s">
        <v>2837</v>
      </c>
      <c r="D2468" s="294" t="s">
        <v>81</v>
      </c>
      <c r="E2468" s="294" t="s">
        <v>3070</v>
      </c>
      <c r="F2468" s="295">
        <v>1</v>
      </c>
      <c r="G2468" s="296" t="s">
        <v>7</v>
      </c>
      <c r="H2468" s="293">
        <v>5.8</v>
      </c>
      <c r="I2468" s="293">
        <f t="shared" si="412"/>
        <v>7.9343300583461502</v>
      </c>
      <c r="J2468" s="293">
        <v>46.019114338407668</v>
      </c>
      <c r="K2468" s="275">
        <f t="shared" si="408"/>
        <v>46.019114338407668</v>
      </c>
      <c r="L2468" s="275">
        <f t="shared" si="409"/>
        <v>46.019114338407668</v>
      </c>
      <c r="N2468" s="334">
        <v>44.249148402315065</v>
      </c>
      <c r="O2468" s="332">
        <f t="shared" si="415"/>
        <v>46.019114338407668</v>
      </c>
      <c r="P2468" s="360"/>
      <c r="Q2468" s="360"/>
    </row>
    <row r="2469" spans="2:20" ht="16.2" customHeight="1">
      <c r="B2469" s="289">
        <v>111221121</v>
      </c>
      <c r="C2469" s="313" t="s">
        <v>2838</v>
      </c>
      <c r="D2469" s="294" t="s">
        <v>81</v>
      </c>
      <c r="E2469" s="294" t="s">
        <v>3072</v>
      </c>
      <c r="F2469" s="295">
        <v>1</v>
      </c>
      <c r="G2469" s="296" t="s">
        <v>7</v>
      </c>
      <c r="H2469" s="293">
        <v>5.8</v>
      </c>
      <c r="I2469" s="293">
        <f t="shared" si="412"/>
        <v>8.604283400655623</v>
      </c>
      <c r="J2469" s="293">
        <v>49.904843723802614</v>
      </c>
      <c r="K2469" s="275">
        <f t="shared" si="408"/>
        <v>49.904843723802614</v>
      </c>
      <c r="L2469" s="275">
        <f t="shared" si="409"/>
        <v>49.904843723802614</v>
      </c>
      <c r="N2469" s="334">
        <v>47.985426657502515</v>
      </c>
      <c r="O2469" s="332">
        <f t="shared" si="415"/>
        <v>49.904843723802614</v>
      </c>
      <c r="P2469" s="360"/>
      <c r="Q2469" s="360"/>
    </row>
    <row r="2470" spans="2:20" ht="16.2" customHeight="1">
      <c r="B2470" s="295">
        <v>111221141</v>
      </c>
      <c r="C2470" s="313" t="s">
        <v>2839</v>
      </c>
      <c r="D2470" s="294" t="s">
        <v>81</v>
      </c>
      <c r="E2470" s="294" t="s">
        <v>3074</v>
      </c>
      <c r="F2470" s="295">
        <v>1</v>
      </c>
      <c r="G2470" s="296" t="s">
        <v>7</v>
      </c>
      <c r="H2470" s="293">
        <v>5.8</v>
      </c>
      <c r="I2470" s="293">
        <f t="shared" si="412"/>
        <v>8.1596381650908079</v>
      </c>
      <c r="J2470" s="293">
        <v>47.325901357526682</v>
      </c>
      <c r="K2470" s="275">
        <f t="shared" si="408"/>
        <v>47.325901357526682</v>
      </c>
      <c r="L2470" s="275">
        <f t="shared" si="409"/>
        <v>47.325901357526682</v>
      </c>
      <c r="N2470" s="334">
        <v>45.505674382237196</v>
      </c>
      <c r="O2470" s="332">
        <f t="shared" si="415"/>
        <v>47.325901357526682</v>
      </c>
      <c r="P2470" s="360"/>
      <c r="Q2470" s="360"/>
    </row>
    <row r="2471" spans="2:20" ht="16.2" customHeight="1">
      <c r="B2471" s="295">
        <v>111221271</v>
      </c>
      <c r="C2471" s="313" t="s">
        <v>2840</v>
      </c>
      <c r="D2471" s="294" t="s">
        <v>81</v>
      </c>
      <c r="E2471" s="294" t="s">
        <v>3080</v>
      </c>
      <c r="F2471" s="295">
        <v>1</v>
      </c>
      <c r="G2471" s="296" t="s">
        <v>7</v>
      </c>
      <c r="H2471" s="293">
        <v>5.8</v>
      </c>
      <c r="I2471" s="293">
        <f t="shared" si="412"/>
        <v>8.1596381650908079</v>
      </c>
      <c r="J2471" s="293">
        <v>47.325901357526682</v>
      </c>
      <c r="K2471" s="275">
        <f t="shared" si="408"/>
        <v>47.325901357526682</v>
      </c>
      <c r="L2471" s="275">
        <f t="shared" si="409"/>
        <v>47.325901357526682</v>
      </c>
      <c r="N2471" s="334">
        <v>45.505674382237196</v>
      </c>
      <c r="O2471" s="332">
        <f t="shared" si="415"/>
        <v>47.325901357526682</v>
      </c>
      <c r="P2471" s="360"/>
      <c r="Q2471" s="360"/>
    </row>
    <row r="2472" spans="2:20" ht="16.2" customHeight="1">
      <c r="B2472" s="289">
        <v>111221371</v>
      </c>
      <c r="C2472" s="313" t="s">
        <v>2841</v>
      </c>
      <c r="D2472" s="294" t="s">
        <v>81</v>
      </c>
      <c r="E2472" s="294" t="s">
        <v>3086</v>
      </c>
      <c r="F2472" s="295">
        <v>1</v>
      </c>
      <c r="G2472" s="296" t="s">
        <v>7</v>
      </c>
      <c r="H2472" s="293">
        <v>5.8</v>
      </c>
      <c r="I2472" s="293">
        <f t="shared" si="412"/>
        <v>8.5067899605528581</v>
      </c>
      <c r="J2472" s="293">
        <v>49.339381771206575</v>
      </c>
      <c r="K2472" s="275">
        <f t="shared" si="408"/>
        <v>49.339381771206575</v>
      </c>
      <c r="L2472" s="275">
        <f t="shared" si="409"/>
        <v>49.339381771206575</v>
      </c>
      <c r="N2472" s="334">
        <v>47.441713241544782</v>
      </c>
      <c r="O2472" s="332">
        <f t="shared" si="415"/>
        <v>49.339381771206575</v>
      </c>
      <c r="P2472" s="360"/>
      <c r="Q2472" s="360"/>
    </row>
    <row r="2473" spans="2:20" ht="16.2" customHeight="1">
      <c r="B2473" s="289">
        <v>111221361</v>
      </c>
      <c r="C2473" s="313" t="s">
        <v>2842</v>
      </c>
      <c r="D2473" s="294" t="s">
        <v>81</v>
      </c>
      <c r="E2473" s="294" t="s">
        <v>3084</v>
      </c>
      <c r="F2473" s="295">
        <v>1</v>
      </c>
      <c r="G2473" s="296" t="s">
        <v>7</v>
      </c>
      <c r="H2473" s="293">
        <v>5.8</v>
      </c>
      <c r="I2473" s="293">
        <f t="shared" si="412"/>
        <v>8.5067899605528581</v>
      </c>
      <c r="J2473" s="293">
        <v>49.339381771206575</v>
      </c>
      <c r="K2473" s="275">
        <f t="shared" ref="K2473:K2536" si="418">J2473</f>
        <v>49.339381771206575</v>
      </c>
      <c r="L2473" s="275">
        <f t="shared" si="409"/>
        <v>49.339381771206575</v>
      </c>
      <c r="N2473" s="334">
        <v>47.441713241544782</v>
      </c>
      <c r="O2473" s="332">
        <f t="shared" si="415"/>
        <v>49.339381771206575</v>
      </c>
      <c r="P2473" s="360"/>
      <c r="Q2473" s="360"/>
    </row>
    <row r="2474" spans="2:20" ht="16.2" customHeight="1">
      <c r="B2474" s="289">
        <v>111221391</v>
      </c>
      <c r="C2474" s="313" t="s">
        <v>2843</v>
      </c>
      <c r="D2474" s="294" t="s">
        <v>81</v>
      </c>
      <c r="E2474" s="294" t="s">
        <v>3088</v>
      </c>
      <c r="F2474" s="295">
        <v>1</v>
      </c>
      <c r="G2474" s="296" t="s">
        <v>7</v>
      </c>
      <c r="H2474" s="293">
        <v>5.8</v>
      </c>
      <c r="I2474" s="293">
        <f t="shared" si="412"/>
        <v>7.2660738378980145</v>
      </c>
      <c r="J2474" s="293">
        <v>42.143228259808481</v>
      </c>
      <c r="K2474" s="275">
        <f t="shared" si="418"/>
        <v>42.143228259808481</v>
      </c>
      <c r="L2474" s="275">
        <f t="shared" si="409"/>
        <v>42.143228259808481</v>
      </c>
      <c r="N2474" s="334">
        <v>40.522334865200463</v>
      </c>
      <c r="O2474" s="332">
        <f t="shared" si="415"/>
        <v>42.143228259808481</v>
      </c>
      <c r="P2474" s="360"/>
      <c r="Q2474" s="360"/>
    </row>
    <row r="2475" spans="2:20" ht="16.2" customHeight="1">
      <c r="B2475" s="289">
        <v>111221241</v>
      </c>
      <c r="C2475" s="313" t="s">
        <v>2844</v>
      </c>
      <c r="D2475" s="294" t="s">
        <v>81</v>
      </c>
      <c r="E2475" s="294" t="s">
        <v>3078</v>
      </c>
      <c r="F2475" s="295">
        <v>1</v>
      </c>
      <c r="G2475" s="296" t="s">
        <v>7</v>
      </c>
      <c r="H2475" s="293">
        <v>5.8</v>
      </c>
      <c r="I2475" s="293">
        <f t="shared" si="412"/>
        <v>8.4825442639520716</v>
      </c>
      <c r="J2475" s="293">
        <v>49.198756730922014</v>
      </c>
      <c r="K2475" s="275">
        <f t="shared" si="418"/>
        <v>49.198756730922014</v>
      </c>
      <c r="L2475" s="275">
        <f t="shared" si="409"/>
        <v>49.198756730922014</v>
      </c>
      <c r="N2475" s="334">
        <v>47.306496856655784</v>
      </c>
      <c r="O2475" s="332">
        <f t="shared" si="415"/>
        <v>49.198756730922014</v>
      </c>
      <c r="P2475" s="360"/>
      <c r="Q2475" s="360"/>
    </row>
    <row r="2476" spans="2:20" ht="16.2" customHeight="1">
      <c r="B2476" s="289">
        <v>111221181</v>
      </c>
      <c r="C2476" s="313" t="s">
        <v>2845</v>
      </c>
      <c r="D2476" s="294" t="s">
        <v>81</v>
      </c>
      <c r="E2476" s="294" t="s">
        <v>3076</v>
      </c>
      <c r="F2476" s="295">
        <v>1</v>
      </c>
      <c r="G2476" s="296" t="s">
        <v>7</v>
      </c>
      <c r="H2476" s="293">
        <v>5.8</v>
      </c>
      <c r="I2476" s="293">
        <f t="shared" si="412"/>
        <v>8.1034896579197149</v>
      </c>
      <c r="J2476" s="293">
        <v>47.000240015934345</v>
      </c>
      <c r="K2476" s="275">
        <f t="shared" si="418"/>
        <v>47.000240015934345</v>
      </c>
      <c r="L2476" s="275">
        <f t="shared" si="409"/>
        <v>47.000240015934345</v>
      </c>
      <c r="N2476" s="334">
        <v>45.192538476859944</v>
      </c>
      <c r="O2476" s="332">
        <f t="shared" si="415"/>
        <v>47.000240015934345</v>
      </c>
      <c r="P2476" s="360"/>
      <c r="Q2476" s="360"/>
    </row>
    <row r="2477" spans="2:20" ht="16.2" customHeight="1">
      <c r="B2477" s="289">
        <v>111221071</v>
      </c>
      <c r="C2477" s="313" t="s">
        <v>2846</v>
      </c>
      <c r="D2477" s="294" t="s">
        <v>81</v>
      </c>
      <c r="E2477" s="294" t="s">
        <v>3068</v>
      </c>
      <c r="F2477" s="295">
        <v>1</v>
      </c>
      <c r="G2477" s="296" t="s">
        <v>7</v>
      </c>
      <c r="H2477" s="293">
        <v>5.8</v>
      </c>
      <c r="I2477" s="293">
        <f t="shared" si="412"/>
        <v>8.3512271444348993</v>
      </c>
      <c r="J2477" s="293">
        <v>48.437117437722414</v>
      </c>
      <c r="K2477" s="275">
        <f t="shared" si="418"/>
        <v>48.437117437722414</v>
      </c>
      <c r="L2477" s="275">
        <f t="shared" si="409"/>
        <v>48.437117437722414</v>
      </c>
      <c r="N2477" s="334">
        <v>47.544580622708608</v>
      </c>
      <c r="O2477" s="332">
        <f t="shared" si="415"/>
        <v>49.446363847616951</v>
      </c>
      <c r="P2477" s="360"/>
      <c r="Q2477" s="360"/>
      <c r="S2477" s="357"/>
      <c r="T2477" s="357"/>
    </row>
    <row r="2478" spans="2:20" ht="16.2" customHeight="1">
      <c r="B2478" s="289">
        <v>111221411</v>
      </c>
      <c r="C2478" s="313" t="s">
        <v>2847</v>
      </c>
      <c r="D2478" s="294" t="s">
        <v>81</v>
      </c>
      <c r="E2478" s="294" t="s">
        <v>3090</v>
      </c>
      <c r="F2478" s="295">
        <v>1</v>
      </c>
      <c r="G2478" s="296" t="s">
        <v>7</v>
      </c>
      <c r="H2478" s="293">
        <v>5.8</v>
      </c>
      <c r="I2478" s="293">
        <f t="shared" si="412"/>
        <v>8.5054277193301573</v>
      </c>
      <c r="J2478" s="293">
        <v>49.331480772114915</v>
      </c>
      <c r="K2478" s="275">
        <f t="shared" si="418"/>
        <v>49.331480772114915</v>
      </c>
      <c r="L2478" s="275">
        <f t="shared" si="409"/>
        <v>49.331480772114915</v>
      </c>
      <c r="N2478" s="334">
        <v>47.434116127033569</v>
      </c>
      <c r="O2478" s="332">
        <f t="shared" si="415"/>
        <v>49.331480772114915</v>
      </c>
      <c r="P2478" s="360"/>
      <c r="Q2478" s="360"/>
    </row>
    <row r="2479" spans="2:20" ht="16.2" customHeight="1">
      <c r="B2479" s="297">
        <v>111221051</v>
      </c>
      <c r="C2479" s="308" t="s">
        <v>3021</v>
      </c>
      <c r="D2479" s="294" t="s">
        <v>4</v>
      </c>
      <c r="E2479" s="294" t="s">
        <v>3062</v>
      </c>
      <c r="F2479" s="295">
        <v>1</v>
      </c>
      <c r="G2479" s="296" t="s">
        <v>7</v>
      </c>
      <c r="H2479" s="293">
        <v>5.8</v>
      </c>
      <c r="I2479" s="293">
        <f t="shared" si="412"/>
        <v>9.0508186992900601</v>
      </c>
      <c r="J2479" s="293">
        <v>52.494748455882352</v>
      </c>
      <c r="K2479" s="275">
        <f t="shared" ref="K2479:K2480" si="419">J2479</f>
        <v>52.494748455882352</v>
      </c>
      <c r="L2479" s="275">
        <f t="shared" ref="L2479:L2480" si="420">+J2479-K2479*$B$2</f>
        <v>52.494748455882352</v>
      </c>
      <c r="N2479" s="334">
        <v>50.475719669117645</v>
      </c>
      <c r="O2479" s="332">
        <f t="shared" si="415"/>
        <v>52.494748455882352</v>
      </c>
      <c r="P2479" s="360"/>
      <c r="Q2479" s="360"/>
    </row>
    <row r="2480" spans="2:20" ht="16.2" customHeight="1">
      <c r="B2480" s="297">
        <v>111221052</v>
      </c>
      <c r="C2480" s="308" t="s">
        <v>3020</v>
      </c>
      <c r="D2480" s="294" t="s">
        <v>81</v>
      </c>
      <c r="E2480" s="294" t="s">
        <v>3063</v>
      </c>
      <c r="F2480" s="295">
        <v>1</v>
      </c>
      <c r="G2480" s="296" t="s">
        <v>7</v>
      </c>
      <c r="H2480" s="293">
        <v>5.8</v>
      </c>
      <c r="I2480" s="293">
        <f t="shared" si="412"/>
        <v>7.3468321627789042</v>
      </c>
      <c r="J2480" s="293">
        <v>42.611626544117641</v>
      </c>
      <c r="K2480" s="275">
        <f t="shared" si="419"/>
        <v>42.611626544117641</v>
      </c>
      <c r="L2480" s="275">
        <f t="shared" si="420"/>
        <v>42.611626544117641</v>
      </c>
      <c r="N2480" s="334">
        <v>40.972717830882345</v>
      </c>
      <c r="O2480" s="332">
        <f t="shared" si="415"/>
        <v>42.611626544117641</v>
      </c>
      <c r="P2480" s="360"/>
      <c r="Q2480" s="360"/>
    </row>
    <row r="2481" spans="2:20" ht="16.2" customHeight="1">
      <c r="B2481" s="289">
        <v>612251831</v>
      </c>
      <c r="C2481" s="307" t="s">
        <v>2533</v>
      </c>
      <c r="D2481" s="294"/>
      <c r="E2481" s="294"/>
      <c r="F2481" s="295">
        <v>1</v>
      </c>
      <c r="G2481" s="296" t="s">
        <v>7</v>
      </c>
      <c r="H2481" s="293">
        <v>5.8</v>
      </c>
      <c r="I2481" s="293" t="e">
        <f t="shared" si="412"/>
        <v>#N/A</v>
      </c>
      <c r="J2481" s="293" t="e">
        <v>#N/A</v>
      </c>
      <c r="K2481" s="275" t="e">
        <f t="shared" si="418"/>
        <v>#N/A</v>
      </c>
      <c r="L2481" s="275" t="e">
        <f t="shared" si="409"/>
        <v>#N/A</v>
      </c>
      <c r="N2481" s="334" t="e">
        <v>#N/A</v>
      </c>
      <c r="O2481" s="332" t="e">
        <f t="shared" si="415"/>
        <v>#N/A</v>
      </c>
      <c r="P2481" s="360"/>
      <c r="Q2481" s="360"/>
    </row>
    <row r="2482" spans="2:20" ht="16.2" customHeight="1">
      <c r="B2482" s="289">
        <v>612251011</v>
      </c>
      <c r="C2482" s="307" t="s">
        <v>2533</v>
      </c>
      <c r="D2482" s="294" t="s">
        <v>4</v>
      </c>
      <c r="E2482" s="294" t="s">
        <v>3050</v>
      </c>
      <c r="F2482" s="295">
        <v>1</v>
      </c>
      <c r="G2482" s="296" t="s">
        <v>7</v>
      </c>
      <c r="H2482" s="293">
        <v>5.8</v>
      </c>
      <c r="I2482" s="293">
        <f t="shared" si="412"/>
        <v>5.148810417517808</v>
      </c>
      <c r="J2482" s="293">
        <v>29.863100421603285</v>
      </c>
      <c r="K2482" s="275">
        <f t="shared" si="418"/>
        <v>29.863100421603285</v>
      </c>
      <c r="L2482" s="275">
        <f t="shared" si="409"/>
        <v>29.863100421603285</v>
      </c>
      <c r="N2482" s="334">
        <v>28.714519636157004</v>
      </c>
      <c r="O2482" s="332">
        <f t="shared" si="415"/>
        <v>29.863100421603285</v>
      </c>
      <c r="P2482" s="360"/>
      <c r="Q2482" s="360"/>
    </row>
    <row r="2483" spans="2:20" ht="16.2" customHeight="1">
      <c r="B2483" s="289">
        <v>612251091</v>
      </c>
      <c r="C2483" s="307" t="s">
        <v>2533</v>
      </c>
      <c r="D2483" s="294" t="s">
        <v>81</v>
      </c>
      <c r="E2483" s="294" t="s">
        <v>3064</v>
      </c>
      <c r="F2483" s="295">
        <v>1</v>
      </c>
      <c r="G2483" s="296" t="s">
        <v>7</v>
      </c>
      <c r="H2483" s="293">
        <v>5.8</v>
      </c>
      <c r="I2483" s="293">
        <f t="shared" si="412"/>
        <v>5.3234299677984822</v>
      </c>
      <c r="J2483" s="293">
        <v>30.875893813231194</v>
      </c>
      <c r="K2483" s="275">
        <f t="shared" si="418"/>
        <v>30.875893813231194</v>
      </c>
      <c r="L2483" s="275">
        <f t="shared" si="409"/>
        <v>30.875893813231194</v>
      </c>
      <c r="N2483" s="334">
        <v>29.688359435799224</v>
      </c>
      <c r="O2483" s="332">
        <f t="shared" si="415"/>
        <v>30.875893813231194</v>
      </c>
      <c r="P2483" s="360"/>
      <c r="Q2483" s="360"/>
    </row>
    <row r="2484" spans="2:20" ht="16.2" customHeight="1">
      <c r="B2484" s="295">
        <v>612251101</v>
      </c>
      <c r="C2484" s="307" t="s">
        <v>2533</v>
      </c>
      <c r="D2484" s="294" t="s">
        <v>81</v>
      </c>
      <c r="E2484" s="294" t="s">
        <v>3066</v>
      </c>
      <c r="F2484" s="295">
        <v>1</v>
      </c>
      <c r="G2484" s="296" t="s">
        <v>7</v>
      </c>
      <c r="H2484" s="293">
        <v>5.8</v>
      </c>
      <c r="I2484" s="293">
        <f t="shared" si="412"/>
        <v>5.148810417517808</v>
      </c>
      <c r="J2484" s="293">
        <v>29.863100421603285</v>
      </c>
      <c r="K2484" s="275">
        <f t="shared" si="418"/>
        <v>29.863100421603285</v>
      </c>
      <c r="L2484" s="275">
        <f t="shared" ref="L2484:L2541" si="421">+J2484-K2484*$B$2</f>
        <v>29.863100421603285</v>
      </c>
      <c r="N2484" s="334">
        <v>28.714519636157004</v>
      </c>
      <c r="O2484" s="332">
        <f t="shared" si="415"/>
        <v>29.863100421603285</v>
      </c>
      <c r="P2484" s="360"/>
      <c r="Q2484" s="360"/>
    </row>
    <row r="2485" spans="2:20" ht="16.2" customHeight="1">
      <c r="B2485" s="295">
        <v>612251141</v>
      </c>
      <c r="C2485" s="307" t="s">
        <v>2533</v>
      </c>
      <c r="D2485" s="294" t="s">
        <v>81</v>
      </c>
      <c r="E2485" s="294" t="s">
        <v>3074</v>
      </c>
      <c r="F2485" s="295">
        <v>1</v>
      </c>
      <c r="G2485" s="296" t="s">
        <v>7</v>
      </c>
      <c r="H2485" s="293">
        <v>5.8</v>
      </c>
      <c r="I2485" s="293">
        <f t="shared" si="412"/>
        <v>5.3234299677984822</v>
      </c>
      <c r="J2485" s="293">
        <v>30.875893813231194</v>
      </c>
      <c r="K2485" s="275">
        <f t="shared" si="418"/>
        <v>30.875893813231194</v>
      </c>
      <c r="L2485" s="275">
        <f t="shared" si="421"/>
        <v>30.875893813231194</v>
      </c>
      <c r="N2485" s="334">
        <v>29.688359435799224</v>
      </c>
      <c r="O2485" s="332">
        <f t="shared" si="415"/>
        <v>30.875893813231194</v>
      </c>
      <c r="P2485" s="360"/>
      <c r="Q2485" s="360"/>
    </row>
    <row r="2486" spans="2:20" ht="16.2" customHeight="1">
      <c r="B2486" s="295">
        <v>612251281</v>
      </c>
      <c r="C2486" s="307" t="s">
        <v>2533</v>
      </c>
      <c r="D2486" s="294" t="s">
        <v>81</v>
      </c>
      <c r="E2486" s="294" t="s">
        <v>3082</v>
      </c>
      <c r="F2486" s="295">
        <v>1</v>
      </c>
      <c r="G2486" s="296" t="s">
        <v>7</v>
      </c>
      <c r="H2486" s="293">
        <v>5.8</v>
      </c>
      <c r="I2486" s="293">
        <f t="shared" si="412"/>
        <v>5.5126716395905468</v>
      </c>
      <c r="J2486" s="293">
        <v>31.97349550962517</v>
      </c>
      <c r="K2486" s="275">
        <f t="shared" si="418"/>
        <v>31.97349550962517</v>
      </c>
      <c r="L2486" s="275">
        <f t="shared" si="421"/>
        <v>31.97349550962517</v>
      </c>
      <c r="N2486" s="334">
        <v>30.743745682331895</v>
      </c>
      <c r="O2486" s="332">
        <f t="shared" si="415"/>
        <v>31.97349550962517</v>
      </c>
      <c r="P2486" s="360"/>
      <c r="Q2486" s="360"/>
    </row>
    <row r="2487" spans="2:20" ht="16.2" customHeight="1">
      <c r="B2487" s="295">
        <v>612251241</v>
      </c>
      <c r="C2487" s="307" t="s">
        <v>2533</v>
      </c>
      <c r="D2487" s="294" t="s">
        <v>81</v>
      </c>
      <c r="E2487" s="294" t="s">
        <v>3078</v>
      </c>
      <c r="F2487" s="295">
        <v>1</v>
      </c>
      <c r="G2487" s="296" t="s">
        <v>7</v>
      </c>
      <c r="H2487" s="293">
        <v>5.8</v>
      </c>
      <c r="I2487" s="293">
        <f t="shared" si="412"/>
        <v>5.5789161119524495</v>
      </c>
      <c r="J2487" s="293">
        <v>32.357713449324208</v>
      </c>
      <c r="K2487" s="275">
        <f t="shared" si="418"/>
        <v>32.357713449324208</v>
      </c>
      <c r="L2487" s="275">
        <f t="shared" si="421"/>
        <v>32.357713449324208</v>
      </c>
      <c r="N2487" s="334">
        <v>31.113186008965585</v>
      </c>
      <c r="O2487" s="332">
        <f t="shared" si="415"/>
        <v>32.357713449324208</v>
      </c>
      <c r="P2487" s="360"/>
      <c r="Q2487" s="360"/>
    </row>
    <row r="2488" spans="2:20" ht="16.2" customHeight="1">
      <c r="B2488" s="289">
        <v>612251371</v>
      </c>
      <c r="C2488" s="307" t="s">
        <v>2533</v>
      </c>
      <c r="D2488" s="294" t="s">
        <v>81</v>
      </c>
      <c r="E2488" s="294" t="s">
        <v>3086</v>
      </c>
      <c r="F2488" s="295">
        <v>1</v>
      </c>
      <c r="G2488" s="296" t="s">
        <v>7</v>
      </c>
      <c r="H2488" s="293">
        <v>5.8</v>
      </c>
      <c r="I2488" s="293">
        <f t="shared" si="412"/>
        <v>5.5893086941836891</v>
      </c>
      <c r="J2488" s="293">
        <v>32.417990426265398</v>
      </c>
      <c r="K2488" s="275">
        <f t="shared" si="418"/>
        <v>32.417990426265398</v>
      </c>
      <c r="L2488" s="275">
        <f t="shared" si="421"/>
        <v>32.417990426265398</v>
      </c>
      <c r="N2488" s="334">
        <v>31.171144640639803</v>
      </c>
      <c r="O2488" s="332">
        <f t="shared" si="415"/>
        <v>32.417990426265398</v>
      </c>
      <c r="P2488" s="360"/>
      <c r="Q2488" s="360"/>
    </row>
    <row r="2489" spans="2:20" ht="16.2" customHeight="1">
      <c r="B2489" s="289">
        <v>612251361</v>
      </c>
      <c r="C2489" s="307" t="s">
        <v>2533</v>
      </c>
      <c r="D2489" s="294" t="s">
        <v>81</v>
      </c>
      <c r="E2489" s="294" t="s">
        <v>3084</v>
      </c>
      <c r="F2489" s="295">
        <v>1</v>
      </c>
      <c r="G2489" s="296" t="s">
        <v>7</v>
      </c>
      <c r="H2489" s="293">
        <v>5.8</v>
      </c>
      <c r="I2489" s="293">
        <f t="shared" si="412"/>
        <v>5.5893086941836891</v>
      </c>
      <c r="J2489" s="293">
        <v>32.417990426265398</v>
      </c>
      <c r="K2489" s="275">
        <f t="shared" si="418"/>
        <v>32.417990426265398</v>
      </c>
      <c r="L2489" s="275">
        <f t="shared" si="421"/>
        <v>32.417990426265398</v>
      </c>
      <c r="N2489" s="334">
        <v>31.171144640639803</v>
      </c>
      <c r="O2489" s="332">
        <f t="shared" si="415"/>
        <v>32.417990426265398</v>
      </c>
      <c r="P2489" s="360"/>
      <c r="Q2489" s="360"/>
    </row>
    <row r="2490" spans="2:20" ht="16.2" customHeight="1">
      <c r="B2490" s="289">
        <v>612251391</v>
      </c>
      <c r="C2490" s="307" t="s">
        <v>2533</v>
      </c>
      <c r="D2490" s="294" t="s">
        <v>81</v>
      </c>
      <c r="E2490" s="294" t="s">
        <v>3088</v>
      </c>
      <c r="F2490" s="295">
        <v>1</v>
      </c>
      <c r="G2490" s="296" t="s">
        <v>7</v>
      </c>
      <c r="H2490" s="293">
        <v>5.8</v>
      </c>
      <c r="I2490" s="293">
        <f t="shared" si="412"/>
        <v>5.3338225500297174</v>
      </c>
      <c r="J2490" s="293">
        <v>30.936170790172362</v>
      </c>
      <c r="K2490" s="275">
        <f t="shared" si="418"/>
        <v>30.936170790172362</v>
      </c>
      <c r="L2490" s="275">
        <f t="shared" si="421"/>
        <v>30.936170790172362</v>
      </c>
      <c r="N2490" s="334">
        <v>29.746318067473425</v>
      </c>
      <c r="O2490" s="332">
        <f t="shared" si="415"/>
        <v>30.936170790172362</v>
      </c>
      <c r="P2490" s="360"/>
      <c r="Q2490" s="360"/>
    </row>
    <row r="2491" spans="2:20" ht="16.2" customHeight="1">
      <c r="B2491" s="289">
        <v>612251181</v>
      </c>
      <c r="C2491" s="307" t="s">
        <v>2533</v>
      </c>
      <c r="D2491" s="294" t="s">
        <v>81</v>
      </c>
      <c r="E2491" s="294" t="s">
        <v>3076</v>
      </c>
      <c r="F2491" s="295">
        <v>1</v>
      </c>
      <c r="G2491" s="296" t="s">
        <v>7</v>
      </c>
      <c r="H2491" s="293">
        <v>5.8</v>
      </c>
      <c r="I2491" s="293">
        <f t="shared" si="412"/>
        <v>5.3160804566856923</v>
      </c>
      <c r="J2491" s="293">
        <v>30.833266648777016</v>
      </c>
      <c r="K2491" s="275">
        <f t="shared" si="418"/>
        <v>30.833266648777016</v>
      </c>
      <c r="L2491" s="275">
        <f t="shared" si="421"/>
        <v>30.833266648777016</v>
      </c>
      <c r="N2491" s="334">
        <v>29.647371777670205</v>
      </c>
      <c r="O2491" s="332">
        <f t="shared" si="415"/>
        <v>30.833266648777016</v>
      </c>
      <c r="P2491" s="360"/>
      <c r="Q2491" s="360"/>
    </row>
    <row r="2492" spans="2:20" ht="16.2" customHeight="1">
      <c r="B2492" s="289">
        <v>612251111</v>
      </c>
      <c r="C2492" s="307" t="s">
        <v>2533</v>
      </c>
      <c r="D2492" s="294" t="s">
        <v>81</v>
      </c>
      <c r="E2492" s="294" t="s">
        <v>3070</v>
      </c>
      <c r="F2492" s="295">
        <v>1</v>
      </c>
      <c r="G2492" s="296" t="s">
        <v>7</v>
      </c>
      <c r="H2492" s="293">
        <v>5.8</v>
      </c>
      <c r="I2492" s="293">
        <f t="shared" si="412"/>
        <v>6.123955416644181</v>
      </c>
      <c r="J2492" s="293">
        <v>35.518941416536251</v>
      </c>
      <c r="K2492" s="275">
        <f t="shared" si="418"/>
        <v>35.518941416536251</v>
      </c>
      <c r="L2492" s="275">
        <f t="shared" si="421"/>
        <v>35.518941416536251</v>
      </c>
      <c r="N2492" s="334">
        <v>34.152828285131008</v>
      </c>
      <c r="O2492" s="332">
        <f t="shared" si="415"/>
        <v>35.518941416536251</v>
      </c>
      <c r="P2492" s="360"/>
      <c r="Q2492" s="360"/>
    </row>
    <row r="2493" spans="2:20" ht="16.2" customHeight="1">
      <c r="B2493" s="289">
        <v>612251071</v>
      </c>
      <c r="C2493" s="307" t="s">
        <v>2533</v>
      </c>
      <c r="D2493" s="294" t="s">
        <v>81</v>
      </c>
      <c r="E2493" s="294" t="s">
        <v>3068</v>
      </c>
      <c r="F2493" s="295">
        <v>1</v>
      </c>
      <c r="G2493" s="296" t="s">
        <v>7</v>
      </c>
      <c r="H2493" s="293">
        <v>5.8</v>
      </c>
      <c r="I2493" s="293">
        <f t="shared" si="412"/>
        <v>5.3706006872008833</v>
      </c>
      <c r="J2493" s="293">
        <v>31.149483985765123</v>
      </c>
      <c r="K2493" s="275">
        <f t="shared" si="418"/>
        <v>31.149483985765123</v>
      </c>
      <c r="L2493" s="275">
        <f t="shared" si="421"/>
        <v>31.149483985765123</v>
      </c>
      <c r="N2493" s="334">
        <v>31.755080918110071</v>
      </c>
      <c r="O2493" s="332">
        <f t="shared" si="415"/>
        <v>33.025284154834473</v>
      </c>
      <c r="P2493" s="360"/>
      <c r="Q2493" s="360"/>
      <c r="S2493" s="357"/>
      <c r="T2493" s="357"/>
    </row>
    <row r="2494" spans="2:20" ht="16.2" customHeight="1">
      <c r="B2494" s="289">
        <v>612251411</v>
      </c>
      <c r="C2494" s="307" t="s">
        <v>2533</v>
      </c>
      <c r="D2494" s="294" t="s">
        <v>81</v>
      </c>
      <c r="E2494" s="294" t="s">
        <v>3090</v>
      </c>
      <c r="F2494" s="295">
        <v>1</v>
      </c>
      <c r="G2494" s="296" t="s">
        <v>7</v>
      </c>
      <c r="H2494" s="293">
        <v>5.8</v>
      </c>
      <c r="I2494" s="293">
        <f t="shared" si="412"/>
        <v>5.7816437567809809</v>
      </c>
      <c r="J2494" s="293">
        <v>33.533533789329688</v>
      </c>
      <c r="K2494" s="275">
        <f t="shared" si="418"/>
        <v>33.533533789329688</v>
      </c>
      <c r="L2494" s="275">
        <f t="shared" si="421"/>
        <v>33.533533789329688</v>
      </c>
      <c r="N2494" s="334">
        <v>32.243782489740084</v>
      </c>
      <c r="O2494" s="332">
        <f t="shared" si="415"/>
        <v>33.533533789329688</v>
      </c>
      <c r="P2494" s="360"/>
      <c r="Q2494" s="360"/>
    </row>
    <row r="2495" spans="2:20" ht="16.2" customHeight="1">
      <c r="B2495" s="297">
        <v>612251051</v>
      </c>
      <c r="C2495" s="307" t="s">
        <v>2533</v>
      </c>
      <c r="D2495" s="294" t="s">
        <v>4</v>
      </c>
      <c r="E2495" s="294" t="s">
        <v>3062</v>
      </c>
      <c r="F2495" s="295">
        <v>1</v>
      </c>
      <c r="G2495" s="296" t="s">
        <v>7</v>
      </c>
      <c r="H2495" s="293">
        <v>5.8</v>
      </c>
      <c r="I2495" s="293">
        <f t="shared" si="412"/>
        <v>5.8348489350912791</v>
      </c>
      <c r="J2495" s="293">
        <v>33.84212382352942</v>
      </c>
      <c r="K2495" s="275">
        <f t="shared" ref="K2495:K2496" si="422">J2495</f>
        <v>33.84212382352942</v>
      </c>
      <c r="L2495" s="275">
        <f t="shared" ref="L2495:L2496" si="423">+J2495-K2495*$B$2</f>
        <v>33.84212382352942</v>
      </c>
      <c r="N2495" s="334">
        <v>32.540503676470593</v>
      </c>
      <c r="O2495" s="332">
        <f t="shared" si="415"/>
        <v>33.84212382352942</v>
      </c>
      <c r="P2495" s="360"/>
      <c r="Q2495" s="360"/>
    </row>
    <row r="2496" spans="2:20" ht="16.2" customHeight="1">
      <c r="B2496" s="297">
        <v>612251052</v>
      </c>
      <c r="C2496" s="307" t="s">
        <v>2533</v>
      </c>
      <c r="D2496" s="294" t="s">
        <v>81</v>
      </c>
      <c r="E2496" s="294" t="s">
        <v>3063</v>
      </c>
      <c r="F2496" s="295">
        <v>1</v>
      </c>
      <c r="G2496" s="296" t="s">
        <v>7</v>
      </c>
      <c r="H2496" s="293">
        <v>5.8</v>
      </c>
      <c r="I2496" s="293">
        <f t="shared" si="412"/>
        <v>5.3159205121703863</v>
      </c>
      <c r="J2496" s="293">
        <v>30.832338970588239</v>
      </c>
      <c r="K2496" s="275">
        <f t="shared" si="422"/>
        <v>30.832338970588239</v>
      </c>
      <c r="L2496" s="275">
        <f t="shared" si="423"/>
        <v>30.832338970588239</v>
      </c>
      <c r="N2496" s="334">
        <v>29.646479779411766</v>
      </c>
      <c r="O2496" s="332">
        <f t="shared" si="415"/>
        <v>30.832338970588239</v>
      </c>
      <c r="P2496" s="360"/>
      <c r="Q2496" s="360"/>
    </row>
    <row r="2497" spans="2:20" ht="16.2" customHeight="1">
      <c r="B2497" s="289">
        <v>610251831</v>
      </c>
      <c r="C2497" s="307" t="s">
        <v>298</v>
      </c>
      <c r="D2497" s="294"/>
      <c r="E2497" s="294"/>
      <c r="F2497" s="295">
        <v>1</v>
      </c>
      <c r="G2497" s="296" t="s">
        <v>7</v>
      </c>
      <c r="H2497" s="293">
        <v>5.8</v>
      </c>
      <c r="I2497" s="293" t="e">
        <f t="shared" ref="I2497:I2555" si="424">J2497/H2497</f>
        <v>#N/A</v>
      </c>
      <c r="J2497" s="293" t="e">
        <v>#N/A</v>
      </c>
      <c r="K2497" s="275" t="e">
        <f t="shared" si="418"/>
        <v>#N/A</v>
      </c>
      <c r="L2497" s="275" t="e">
        <f t="shared" si="421"/>
        <v>#N/A</v>
      </c>
      <c r="N2497" s="334" t="e">
        <v>#N/A</v>
      </c>
      <c r="O2497" s="332" t="e">
        <f t="shared" si="415"/>
        <v>#N/A</v>
      </c>
      <c r="P2497" s="360"/>
      <c r="Q2497" s="360"/>
    </row>
    <row r="2498" spans="2:20" ht="16.2" customHeight="1">
      <c r="B2498" s="289">
        <v>610251011</v>
      </c>
      <c r="C2498" s="307" t="s">
        <v>298</v>
      </c>
      <c r="D2498" s="294" t="s">
        <v>4</v>
      </c>
      <c r="E2498" s="294" t="s">
        <v>3050</v>
      </c>
      <c r="F2498" s="295">
        <v>1</v>
      </c>
      <c r="G2498" s="296" t="s">
        <v>7</v>
      </c>
      <c r="H2498" s="293">
        <v>5.8</v>
      </c>
      <c r="I2498" s="293">
        <f t="shared" si="424"/>
        <v>6.7766776928270192</v>
      </c>
      <c r="J2498" s="293">
        <v>39.304730618396711</v>
      </c>
      <c r="K2498" s="275">
        <f t="shared" si="418"/>
        <v>39.304730618396711</v>
      </c>
      <c r="L2498" s="275">
        <f t="shared" si="421"/>
        <v>39.304730618396711</v>
      </c>
      <c r="N2498" s="334">
        <v>37.793010209996837</v>
      </c>
      <c r="O2498" s="332">
        <f t="shared" si="415"/>
        <v>39.304730618396711</v>
      </c>
      <c r="P2498" s="360"/>
      <c r="Q2498" s="360"/>
    </row>
    <row r="2499" spans="2:20" ht="16.2" customHeight="1">
      <c r="B2499" s="289">
        <v>610251091</v>
      </c>
      <c r="C2499" s="307" t="s">
        <v>298</v>
      </c>
      <c r="D2499" s="294" t="s">
        <v>81</v>
      </c>
      <c r="E2499" s="294" t="s">
        <v>3064</v>
      </c>
      <c r="F2499" s="295">
        <v>1</v>
      </c>
      <c r="G2499" s="296" t="s">
        <v>7</v>
      </c>
      <c r="H2499" s="293">
        <v>5.8</v>
      </c>
      <c r="I2499" s="293">
        <f t="shared" si="424"/>
        <v>6.9696765137978209</v>
      </c>
      <c r="J2499" s="293">
        <v>40.424123780027358</v>
      </c>
      <c r="K2499" s="275">
        <f t="shared" si="418"/>
        <v>40.424123780027358</v>
      </c>
      <c r="L2499" s="275">
        <f t="shared" si="421"/>
        <v>40.424123780027358</v>
      </c>
      <c r="N2499" s="334">
        <v>38.869349788487845</v>
      </c>
      <c r="O2499" s="332">
        <f t="shared" si="415"/>
        <v>40.424123780027358</v>
      </c>
      <c r="P2499" s="360"/>
      <c r="Q2499" s="360"/>
    </row>
    <row r="2500" spans="2:20" ht="16.2" customHeight="1">
      <c r="B2500" s="295">
        <v>610251101</v>
      </c>
      <c r="C2500" s="307" t="s">
        <v>298</v>
      </c>
      <c r="D2500" s="294" t="s">
        <v>81</v>
      </c>
      <c r="E2500" s="294" t="s">
        <v>3066</v>
      </c>
      <c r="F2500" s="295">
        <v>1</v>
      </c>
      <c r="G2500" s="296" t="s">
        <v>7</v>
      </c>
      <c r="H2500" s="293">
        <v>5.8</v>
      </c>
      <c r="I2500" s="293">
        <f t="shared" si="424"/>
        <v>6.7766776928270192</v>
      </c>
      <c r="J2500" s="293">
        <v>39.304730618396711</v>
      </c>
      <c r="K2500" s="275">
        <f t="shared" si="418"/>
        <v>39.304730618396711</v>
      </c>
      <c r="L2500" s="275">
        <f t="shared" si="421"/>
        <v>39.304730618396711</v>
      </c>
      <c r="N2500" s="334">
        <v>37.793010209996837</v>
      </c>
      <c r="O2500" s="332">
        <f t="shared" si="415"/>
        <v>39.304730618396711</v>
      </c>
      <c r="P2500" s="360"/>
      <c r="Q2500" s="360"/>
    </row>
    <row r="2501" spans="2:20" ht="16.2" customHeight="1">
      <c r="B2501" s="295">
        <v>610251141</v>
      </c>
      <c r="C2501" s="307" t="s">
        <v>298</v>
      </c>
      <c r="D2501" s="294" t="s">
        <v>81</v>
      </c>
      <c r="E2501" s="294" t="s">
        <v>3074</v>
      </c>
      <c r="F2501" s="295">
        <v>1</v>
      </c>
      <c r="G2501" s="296" t="s">
        <v>7</v>
      </c>
      <c r="H2501" s="293">
        <v>5.8</v>
      </c>
      <c r="I2501" s="293">
        <f t="shared" si="424"/>
        <v>6.9696765137978209</v>
      </c>
      <c r="J2501" s="293">
        <v>40.424123780027358</v>
      </c>
      <c r="K2501" s="275">
        <f t="shared" si="418"/>
        <v>40.424123780027358</v>
      </c>
      <c r="L2501" s="275">
        <f t="shared" si="421"/>
        <v>40.424123780027358</v>
      </c>
      <c r="N2501" s="334">
        <v>38.869349788487845</v>
      </c>
      <c r="O2501" s="332">
        <f t="shared" si="415"/>
        <v>40.424123780027358</v>
      </c>
      <c r="P2501" s="360"/>
      <c r="Q2501" s="360"/>
    </row>
    <row r="2502" spans="2:20" ht="16.2" customHeight="1">
      <c r="B2502" s="295">
        <v>610251281</v>
      </c>
      <c r="C2502" s="307" t="s">
        <v>298</v>
      </c>
      <c r="D2502" s="294" t="s">
        <v>81</v>
      </c>
      <c r="E2502" s="294" t="s">
        <v>3082</v>
      </c>
      <c r="F2502" s="295">
        <v>1</v>
      </c>
      <c r="G2502" s="296" t="s">
        <v>7</v>
      </c>
      <c r="H2502" s="293">
        <v>5.8</v>
      </c>
      <c r="I2502" s="293">
        <f t="shared" si="424"/>
        <v>7.2136934657219678</v>
      </c>
      <c r="J2502" s="293">
        <v>41.839422101187409</v>
      </c>
      <c r="K2502" s="275">
        <f t="shared" si="418"/>
        <v>41.839422101187409</v>
      </c>
      <c r="L2502" s="275">
        <f t="shared" si="421"/>
        <v>41.839422101187409</v>
      </c>
      <c r="N2502" s="334">
        <v>40.230213558834045</v>
      </c>
      <c r="O2502" s="332">
        <f t="shared" si="415"/>
        <v>41.839422101187409</v>
      </c>
      <c r="P2502" s="360"/>
      <c r="Q2502" s="360"/>
    </row>
    <row r="2503" spans="2:20" ht="16.2" customHeight="1">
      <c r="B2503" s="295">
        <v>610251241</v>
      </c>
      <c r="C2503" s="307" t="s">
        <v>298</v>
      </c>
      <c r="D2503" s="294" t="s">
        <v>81</v>
      </c>
      <c r="E2503" s="294" t="s">
        <v>3078</v>
      </c>
      <c r="F2503" s="295">
        <v>1</v>
      </c>
      <c r="G2503" s="296" t="s">
        <v>7</v>
      </c>
      <c r="H2503" s="293">
        <v>5.8</v>
      </c>
      <c r="I2503" s="293">
        <f t="shared" si="424"/>
        <v>7.1139092961592514</v>
      </c>
      <c r="J2503" s="293">
        <v>41.260673917723658</v>
      </c>
      <c r="K2503" s="275">
        <f t="shared" si="418"/>
        <v>41.260673917723658</v>
      </c>
      <c r="L2503" s="275">
        <f t="shared" si="421"/>
        <v>41.260673917723658</v>
      </c>
      <c r="N2503" s="334">
        <v>39.673724920888134</v>
      </c>
      <c r="O2503" s="332">
        <f t="shared" si="415"/>
        <v>41.260673917723658</v>
      </c>
      <c r="P2503" s="360"/>
      <c r="Q2503" s="360"/>
    </row>
    <row r="2504" spans="2:20" ht="16.2" customHeight="1">
      <c r="B2504" s="289">
        <v>610251371</v>
      </c>
      <c r="C2504" s="307" t="s">
        <v>298</v>
      </c>
      <c r="D2504" s="294" t="s">
        <v>81</v>
      </c>
      <c r="E2504" s="294" t="s">
        <v>3086</v>
      </c>
      <c r="F2504" s="295">
        <v>1</v>
      </c>
      <c r="G2504" s="296" t="s">
        <v>7</v>
      </c>
      <c r="H2504" s="293">
        <v>5.8</v>
      </c>
      <c r="I2504" s="293">
        <f t="shared" si="424"/>
        <v>7.2624485185150229</v>
      </c>
      <c r="J2504" s="293">
        <v>42.122201407387131</v>
      </c>
      <c r="K2504" s="275">
        <f t="shared" si="418"/>
        <v>42.122201407387131</v>
      </c>
      <c r="L2504" s="275">
        <f t="shared" si="421"/>
        <v>42.122201407387131</v>
      </c>
      <c r="N2504" s="334">
        <v>40.502116737872242</v>
      </c>
      <c r="O2504" s="332">
        <f t="shared" si="415"/>
        <v>42.122201407387131</v>
      </c>
      <c r="P2504" s="360"/>
      <c r="Q2504" s="360"/>
    </row>
    <row r="2505" spans="2:20" ht="16.2" customHeight="1">
      <c r="B2505" s="289">
        <v>610251361</v>
      </c>
      <c r="C2505" s="307" t="s">
        <v>298</v>
      </c>
      <c r="D2505" s="294" t="s">
        <v>81</v>
      </c>
      <c r="E2505" s="294" t="s">
        <v>3084</v>
      </c>
      <c r="F2505" s="295">
        <v>1</v>
      </c>
      <c r="G2505" s="296" t="s">
        <v>7</v>
      </c>
      <c r="H2505" s="293">
        <v>5.8</v>
      </c>
      <c r="I2505" s="293">
        <f t="shared" si="424"/>
        <v>7.2624485185150229</v>
      </c>
      <c r="J2505" s="293">
        <v>42.122201407387131</v>
      </c>
      <c r="K2505" s="275">
        <f t="shared" si="418"/>
        <v>42.122201407387131</v>
      </c>
      <c r="L2505" s="275">
        <f t="shared" si="421"/>
        <v>42.122201407387131</v>
      </c>
      <c r="N2505" s="334">
        <v>40.502116737872242</v>
      </c>
      <c r="O2505" s="332">
        <f t="shared" si="415"/>
        <v>42.122201407387131</v>
      </c>
      <c r="P2505" s="360"/>
      <c r="Q2505" s="360"/>
    </row>
    <row r="2506" spans="2:20" ht="16.2" customHeight="1">
      <c r="B2506" s="289">
        <v>610251391</v>
      </c>
      <c r="C2506" s="307" t="s">
        <v>298</v>
      </c>
      <c r="D2506" s="294" t="s">
        <v>81</v>
      </c>
      <c r="E2506" s="294" t="s">
        <v>3088</v>
      </c>
      <c r="F2506" s="295">
        <v>1</v>
      </c>
      <c r="G2506" s="296" t="s">
        <v>7</v>
      </c>
      <c r="H2506" s="293">
        <v>5.8</v>
      </c>
      <c r="I2506" s="293">
        <f t="shared" si="424"/>
        <v>6.9800690960290579</v>
      </c>
      <c r="J2506" s="293">
        <v>40.484400756968533</v>
      </c>
      <c r="K2506" s="275">
        <f t="shared" si="418"/>
        <v>40.484400756968533</v>
      </c>
      <c r="L2506" s="275">
        <f t="shared" si="421"/>
        <v>40.484400756968533</v>
      </c>
      <c r="N2506" s="334">
        <v>38.927308420162049</v>
      </c>
      <c r="O2506" s="332">
        <f t="shared" si="415"/>
        <v>40.484400756968533</v>
      </c>
      <c r="P2506" s="360"/>
      <c r="Q2506" s="360"/>
    </row>
    <row r="2507" spans="2:20" ht="16.2" customHeight="1">
      <c r="B2507" s="289">
        <v>610251181</v>
      </c>
      <c r="C2507" s="307" t="s">
        <v>298</v>
      </c>
      <c r="D2507" s="294" t="s">
        <v>81</v>
      </c>
      <c r="E2507" s="294" t="s">
        <v>3076</v>
      </c>
      <c r="F2507" s="295">
        <v>1</v>
      </c>
      <c r="G2507" s="296" t="s">
        <v>7</v>
      </c>
      <c r="H2507" s="293">
        <v>5.8</v>
      </c>
      <c r="I2507" s="293">
        <f t="shared" si="424"/>
        <v>6.9615470097268721</v>
      </c>
      <c r="J2507" s="293">
        <v>40.376972656415859</v>
      </c>
      <c r="K2507" s="275">
        <f t="shared" si="418"/>
        <v>40.376972656415859</v>
      </c>
      <c r="L2507" s="275">
        <f t="shared" si="421"/>
        <v>40.376972656415859</v>
      </c>
      <c r="N2507" s="334">
        <v>38.824012169630635</v>
      </c>
      <c r="O2507" s="332">
        <f t="shared" si="415"/>
        <v>40.376972656415859</v>
      </c>
      <c r="P2507" s="360"/>
      <c r="Q2507" s="360"/>
    </row>
    <row r="2508" spans="2:20" ht="16.2" customHeight="1">
      <c r="B2508" s="289">
        <v>610251111</v>
      </c>
      <c r="C2508" s="307" t="s">
        <v>298</v>
      </c>
      <c r="D2508" s="294" t="s">
        <v>81</v>
      </c>
      <c r="E2508" s="294" t="s">
        <v>3070</v>
      </c>
      <c r="F2508" s="295">
        <v>1</v>
      </c>
      <c r="G2508" s="296" t="s">
        <v>7</v>
      </c>
      <c r="H2508" s="293">
        <v>5.8</v>
      </c>
      <c r="I2508" s="293">
        <f t="shared" si="424"/>
        <v>6.7021828724147365</v>
      </c>
      <c r="J2508" s="293">
        <v>38.872660660005472</v>
      </c>
      <c r="K2508" s="275">
        <f t="shared" si="418"/>
        <v>38.872660660005472</v>
      </c>
      <c r="L2508" s="275">
        <f t="shared" si="421"/>
        <v>38.872660660005472</v>
      </c>
      <c r="N2508" s="334">
        <v>37.377558326928337</v>
      </c>
      <c r="O2508" s="332">
        <f t="shared" si="415"/>
        <v>38.872660660005472</v>
      </c>
      <c r="P2508" s="360"/>
      <c r="Q2508" s="360"/>
    </row>
    <row r="2509" spans="2:20" ht="16.2" customHeight="1">
      <c r="B2509" s="289">
        <v>610251071</v>
      </c>
      <c r="C2509" s="307" t="s">
        <v>298</v>
      </c>
      <c r="D2509" s="294" t="s">
        <v>81</v>
      </c>
      <c r="E2509" s="294" t="s">
        <v>3068</v>
      </c>
      <c r="F2509" s="295">
        <v>1</v>
      </c>
      <c r="G2509" s="296" t="s">
        <v>7</v>
      </c>
      <c r="H2509" s="293">
        <v>5.8</v>
      </c>
      <c r="I2509" s="293">
        <f t="shared" si="424"/>
        <v>6.9062124187016813</v>
      </c>
      <c r="J2509" s="293">
        <v>40.056032028469751</v>
      </c>
      <c r="K2509" s="275">
        <f t="shared" si="418"/>
        <v>40.056032028469751</v>
      </c>
      <c r="L2509" s="275">
        <f t="shared" si="421"/>
        <v>40.056032028469751</v>
      </c>
      <c r="N2509" s="334">
        <v>37.827013424139743</v>
      </c>
      <c r="O2509" s="332">
        <f t="shared" si="415"/>
        <v>39.340093961105332</v>
      </c>
      <c r="P2509" s="360"/>
      <c r="Q2509" s="360"/>
      <c r="S2509" s="357"/>
      <c r="T2509" s="357"/>
    </row>
    <row r="2510" spans="2:20" ht="16.2" customHeight="1">
      <c r="B2510" s="289">
        <v>610251411</v>
      </c>
      <c r="C2510" s="307" t="s">
        <v>298</v>
      </c>
      <c r="D2510" s="294" t="s">
        <v>81</v>
      </c>
      <c r="E2510" s="294" t="s">
        <v>3090</v>
      </c>
      <c r="F2510" s="295">
        <v>1</v>
      </c>
      <c r="G2510" s="296" t="s">
        <v>7</v>
      </c>
      <c r="H2510" s="293">
        <v>5.8</v>
      </c>
      <c r="I2510" s="293">
        <f t="shared" si="424"/>
        <v>7.1325302548082474</v>
      </c>
      <c r="J2510" s="293">
        <v>41.368675477887834</v>
      </c>
      <c r="K2510" s="275">
        <f t="shared" si="418"/>
        <v>41.368675477887834</v>
      </c>
      <c r="L2510" s="275">
        <f t="shared" si="421"/>
        <v>41.368675477887834</v>
      </c>
      <c r="N2510" s="334">
        <v>39.777572574892147</v>
      </c>
      <c r="O2510" s="332">
        <f t="shared" si="415"/>
        <v>41.368675477887834</v>
      </c>
      <c r="P2510" s="360"/>
      <c r="Q2510" s="360"/>
    </row>
    <row r="2511" spans="2:20" ht="16.2" customHeight="1">
      <c r="B2511" s="297">
        <v>610251051</v>
      </c>
      <c r="C2511" s="307" t="s">
        <v>298</v>
      </c>
      <c r="D2511" s="294" t="s">
        <v>4</v>
      </c>
      <c r="E2511" s="294" t="s">
        <v>3062</v>
      </c>
      <c r="F2511" s="295">
        <v>1</v>
      </c>
      <c r="G2511" s="296" t="s">
        <v>7</v>
      </c>
      <c r="H2511" s="293">
        <v>5.8</v>
      </c>
      <c r="I2511" s="293">
        <f t="shared" si="424"/>
        <v>7.5288610040567958</v>
      </c>
      <c r="J2511" s="293">
        <v>43.667393823529416</v>
      </c>
      <c r="K2511" s="275">
        <f t="shared" ref="K2511:K2512" si="425">J2511</f>
        <v>43.667393823529416</v>
      </c>
      <c r="L2511" s="275">
        <f t="shared" ref="L2511:L2512" si="426">+J2511-K2511*$B$2</f>
        <v>43.667393823529416</v>
      </c>
      <c r="N2511" s="334">
        <v>41.987878676470594</v>
      </c>
      <c r="O2511" s="332">
        <f t="shared" si="415"/>
        <v>43.667393823529416</v>
      </c>
      <c r="P2511" s="360"/>
      <c r="Q2511" s="360"/>
    </row>
    <row r="2512" spans="2:20" ht="16.2" customHeight="1">
      <c r="B2512" s="297">
        <v>610251052</v>
      </c>
      <c r="C2512" s="307" t="s">
        <v>298</v>
      </c>
      <c r="D2512" s="294" t="s">
        <v>81</v>
      </c>
      <c r="E2512" s="294" t="s">
        <v>3063</v>
      </c>
      <c r="F2512" s="295">
        <v>1</v>
      </c>
      <c r="G2512" s="296" t="s">
        <v>7</v>
      </c>
      <c r="H2512" s="293">
        <v>5.8</v>
      </c>
      <c r="I2512" s="293">
        <f t="shared" si="424"/>
        <v>7.6948933189655184</v>
      </c>
      <c r="J2512" s="293">
        <v>44.630381250000006</v>
      </c>
      <c r="K2512" s="275">
        <f t="shared" si="425"/>
        <v>44.630381250000006</v>
      </c>
      <c r="L2512" s="275">
        <f t="shared" si="426"/>
        <v>44.630381250000006</v>
      </c>
      <c r="N2512" s="334">
        <v>42.913828125000002</v>
      </c>
      <c r="O2512" s="332">
        <f t="shared" si="415"/>
        <v>44.630381250000006</v>
      </c>
      <c r="P2512" s="360"/>
      <c r="Q2512" s="360"/>
    </row>
    <row r="2513" spans="2:20" ht="16.2" customHeight="1">
      <c r="B2513" s="289">
        <v>610261011</v>
      </c>
      <c r="C2513" s="307" t="s">
        <v>299</v>
      </c>
      <c r="D2513" s="294" t="s">
        <v>4</v>
      </c>
      <c r="E2513" s="294" t="s">
        <v>3050</v>
      </c>
      <c r="F2513" s="295">
        <v>1</v>
      </c>
      <c r="G2513" s="296" t="s">
        <v>7</v>
      </c>
      <c r="H2513" s="293">
        <v>5.8</v>
      </c>
      <c r="I2513" s="293">
        <f t="shared" si="424"/>
        <v>6.9055413181678382</v>
      </c>
      <c r="J2513" s="293">
        <v>40.052139645373458</v>
      </c>
      <c r="K2513" s="275">
        <f t="shared" si="418"/>
        <v>40.052139645373458</v>
      </c>
      <c r="L2513" s="275">
        <f t="shared" si="421"/>
        <v>40.052139645373458</v>
      </c>
      <c r="N2513" s="334">
        <v>38.511672735936017</v>
      </c>
      <c r="O2513" s="332">
        <f t="shared" si="415"/>
        <v>40.052139645373458</v>
      </c>
      <c r="P2513" s="360"/>
      <c r="Q2513" s="360"/>
    </row>
    <row r="2514" spans="2:20" ht="16.2" customHeight="1">
      <c r="B2514" s="289">
        <v>610261091</v>
      </c>
      <c r="C2514" s="307" t="s">
        <v>299</v>
      </c>
      <c r="D2514" s="294" t="s">
        <v>81</v>
      </c>
      <c r="E2514" s="294" t="s">
        <v>3064</v>
      </c>
      <c r="F2514" s="295">
        <v>1</v>
      </c>
      <c r="G2514" s="296" t="s">
        <v>7</v>
      </c>
      <c r="H2514" s="293">
        <v>5.8</v>
      </c>
      <c r="I2514" s="293">
        <f t="shared" si="424"/>
        <v>7.1573581996735705</v>
      </c>
      <c r="J2514" s="293">
        <v>41.512677558106709</v>
      </c>
      <c r="K2514" s="275">
        <f t="shared" si="418"/>
        <v>41.512677558106709</v>
      </c>
      <c r="L2514" s="275">
        <f t="shared" si="421"/>
        <v>41.512677558106709</v>
      </c>
      <c r="N2514" s="334">
        <v>39.916036113564139</v>
      </c>
      <c r="O2514" s="332">
        <f t="shared" si="415"/>
        <v>41.512677558106709</v>
      </c>
      <c r="P2514" s="360"/>
      <c r="Q2514" s="360"/>
    </row>
    <row r="2515" spans="2:20" ht="16.2" customHeight="1">
      <c r="B2515" s="289">
        <v>610261101</v>
      </c>
      <c r="C2515" s="307" t="s">
        <v>299</v>
      </c>
      <c r="D2515" s="294" t="s">
        <v>81</v>
      </c>
      <c r="E2515" s="294" t="s">
        <v>3066</v>
      </c>
      <c r="F2515" s="295">
        <v>1</v>
      </c>
      <c r="G2515" s="296" t="s">
        <v>7</v>
      </c>
      <c r="H2515" s="293">
        <v>5.8</v>
      </c>
      <c r="I2515" s="293">
        <f t="shared" si="424"/>
        <v>6.9055413181678382</v>
      </c>
      <c r="J2515" s="293">
        <v>40.052139645373458</v>
      </c>
      <c r="K2515" s="275">
        <f t="shared" si="418"/>
        <v>40.052139645373458</v>
      </c>
      <c r="L2515" s="275">
        <f t="shared" si="421"/>
        <v>40.052139645373458</v>
      </c>
      <c r="N2515" s="334">
        <v>38.511672735936017</v>
      </c>
      <c r="O2515" s="332">
        <f t="shared" si="415"/>
        <v>40.052139645373458</v>
      </c>
      <c r="P2515" s="360"/>
      <c r="Q2515" s="360"/>
    </row>
    <row r="2516" spans="2:20" ht="16.2" customHeight="1">
      <c r="B2516" s="289">
        <v>610261141</v>
      </c>
      <c r="C2516" s="307" t="s">
        <v>299</v>
      </c>
      <c r="D2516" s="294" t="s">
        <v>81</v>
      </c>
      <c r="E2516" s="294" t="s">
        <v>3074</v>
      </c>
      <c r="F2516" s="295">
        <v>1</v>
      </c>
      <c r="G2516" s="296" t="s">
        <v>7</v>
      </c>
      <c r="H2516" s="293">
        <v>5.8</v>
      </c>
      <c r="I2516" s="293">
        <f t="shared" si="424"/>
        <v>7.1573581996735705</v>
      </c>
      <c r="J2516" s="293">
        <v>41.512677558106709</v>
      </c>
      <c r="K2516" s="275">
        <f t="shared" si="418"/>
        <v>41.512677558106709</v>
      </c>
      <c r="L2516" s="275">
        <f t="shared" si="421"/>
        <v>41.512677558106709</v>
      </c>
      <c r="N2516" s="334">
        <v>39.916036113564139</v>
      </c>
      <c r="O2516" s="332">
        <f t="shared" si="415"/>
        <v>41.512677558106709</v>
      </c>
      <c r="P2516" s="360"/>
      <c r="Q2516" s="360"/>
    </row>
    <row r="2517" spans="2:20" ht="16.2" customHeight="1">
      <c r="B2517" s="295">
        <v>610261281</v>
      </c>
      <c r="C2517" s="307" t="s">
        <v>299</v>
      </c>
      <c r="D2517" s="294" t="s">
        <v>81</v>
      </c>
      <c r="E2517" s="294" t="s">
        <v>3082</v>
      </c>
      <c r="F2517" s="295">
        <v>1</v>
      </c>
      <c r="G2517" s="296" t="s">
        <v>7</v>
      </c>
      <c r="H2517" s="293">
        <v>5.8</v>
      </c>
      <c r="I2517" s="293">
        <f t="shared" si="424"/>
        <v>7.429806444213404</v>
      </c>
      <c r="J2517" s="293">
        <v>43.092877376437741</v>
      </c>
      <c r="K2517" s="275">
        <f t="shared" si="418"/>
        <v>43.092877376437741</v>
      </c>
      <c r="L2517" s="275">
        <f t="shared" si="421"/>
        <v>43.092877376437741</v>
      </c>
      <c r="N2517" s="334">
        <v>41.43545901580552</v>
      </c>
      <c r="O2517" s="332">
        <f t="shared" si="415"/>
        <v>43.092877376437741</v>
      </c>
      <c r="P2517" s="360"/>
      <c r="Q2517" s="360"/>
    </row>
    <row r="2518" spans="2:20" ht="16.2" customHeight="1">
      <c r="B2518" s="295">
        <v>610261241</v>
      </c>
      <c r="C2518" s="307" t="s">
        <v>299</v>
      </c>
      <c r="D2518" s="294" t="s">
        <v>81</v>
      </c>
      <c r="E2518" s="294" t="s">
        <v>3078</v>
      </c>
      <c r="F2518" s="295">
        <v>1</v>
      </c>
      <c r="G2518" s="296" t="s">
        <v>7</v>
      </c>
      <c r="H2518" s="293">
        <v>5.8</v>
      </c>
      <c r="I2518" s="293">
        <f t="shared" si="424"/>
        <v>7.5258005071484488</v>
      </c>
      <c r="J2518" s="293">
        <v>43.649642941461003</v>
      </c>
      <c r="K2518" s="275">
        <f t="shared" si="418"/>
        <v>43.649642941461003</v>
      </c>
      <c r="L2518" s="275">
        <f t="shared" si="421"/>
        <v>43.649642941461003</v>
      </c>
      <c r="N2518" s="334">
        <v>41.970810520635581</v>
      </c>
      <c r="O2518" s="332">
        <f t="shared" si="415"/>
        <v>43.649642941461003</v>
      </c>
      <c r="P2518" s="360"/>
      <c r="Q2518" s="360"/>
    </row>
    <row r="2519" spans="2:20" ht="16.2" customHeight="1">
      <c r="B2519" s="289">
        <v>610261371</v>
      </c>
      <c r="C2519" s="307" t="s">
        <v>299</v>
      </c>
      <c r="D2519" s="294" t="s">
        <v>81</v>
      </c>
      <c r="E2519" s="294" t="s">
        <v>3086</v>
      </c>
      <c r="F2519" s="295">
        <v>1</v>
      </c>
      <c r="G2519" s="296" t="s">
        <v>7</v>
      </c>
      <c r="H2519" s="293">
        <v>5.8</v>
      </c>
      <c r="I2519" s="293">
        <f t="shared" si="424"/>
        <v>7.5292610392867614</v>
      </c>
      <c r="J2519" s="293">
        <v>43.669714027863215</v>
      </c>
      <c r="K2519" s="275">
        <f t="shared" si="418"/>
        <v>43.669714027863215</v>
      </c>
      <c r="L2519" s="275">
        <f t="shared" si="421"/>
        <v>43.669714027863215</v>
      </c>
      <c r="N2519" s="334">
        <v>41.990109642176165</v>
      </c>
      <c r="O2519" s="332">
        <f t="shared" si="415"/>
        <v>43.669714027863215</v>
      </c>
      <c r="P2519" s="360"/>
      <c r="Q2519" s="360"/>
    </row>
    <row r="2520" spans="2:20" ht="16.2" customHeight="1">
      <c r="B2520" s="289">
        <v>610261361</v>
      </c>
      <c r="C2520" s="307" t="s">
        <v>299</v>
      </c>
      <c r="D2520" s="294" t="s">
        <v>81</v>
      </c>
      <c r="E2520" s="294" t="s">
        <v>3084</v>
      </c>
      <c r="F2520" s="295">
        <v>1</v>
      </c>
      <c r="G2520" s="296" t="s">
        <v>7</v>
      </c>
      <c r="H2520" s="293">
        <v>5.8</v>
      </c>
      <c r="I2520" s="293">
        <f t="shared" si="424"/>
        <v>7.5292610392867614</v>
      </c>
      <c r="J2520" s="293">
        <v>43.669714027863215</v>
      </c>
      <c r="K2520" s="275">
        <f t="shared" si="418"/>
        <v>43.669714027863215</v>
      </c>
      <c r="L2520" s="275">
        <f t="shared" si="421"/>
        <v>43.669714027863215</v>
      </c>
      <c r="N2520" s="334">
        <v>41.990109642176165</v>
      </c>
      <c r="O2520" s="332">
        <f t="shared" ref="O2520:O2577" si="427">N2520*1.04</f>
        <v>43.669714027863215</v>
      </c>
      <c r="P2520" s="360"/>
      <c r="Q2520" s="360"/>
    </row>
    <row r="2521" spans="2:20" ht="16.2" customHeight="1">
      <c r="B2521" s="289">
        <v>610261391</v>
      </c>
      <c r="C2521" s="307" t="s">
        <v>299</v>
      </c>
      <c r="D2521" s="294" t="s">
        <v>81</v>
      </c>
      <c r="E2521" s="294" t="s">
        <v>3088</v>
      </c>
      <c r="F2521" s="295">
        <v>1</v>
      </c>
      <c r="G2521" s="296" t="s">
        <v>7</v>
      </c>
      <c r="H2521" s="293">
        <v>5.8</v>
      </c>
      <c r="I2521" s="293">
        <f t="shared" si="424"/>
        <v>7.1608187318118786</v>
      </c>
      <c r="J2521" s="293">
        <v>41.532748644508892</v>
      </c>
      <c r="K2521" s="275">
        <f t="shared" si="418"/>
        <v>41.532748644508892</v>
      </c>
      <c r="L2521" s="275">
        <f t="shared" si="421"/>
        <v>41.532748644508892</v>
      </c>
      <c r="N2521" s="334">
        <v>39.935335235104702</v>
      </c>
      <c r="O2521" s="332">
        <f t="shared" si="427"/>
        <v>41.532748644508892</v>
      </c>
      <c r="P2521" s="360"/>
      <c r="Q2521" s="360"/>
    </row>
    <row r="2522" spans="2:20" ht="16.2" customHeight="1">
      <c r="B2522" s="289">
        <v>610261181</v>
      </c>
      <c r="C2522" s="307" t="s">
        <v>299</v>
      </c>
      <c r="D2522" s="294" t="s">
        <v>81</v>
      </c>
      <c r="E2522" s="294" t="s">
        <v>3076</v>
      </c>
      <c r="F2522" s="295">
        <v>1</v>
      </c>
      <c r="G2522" s="296" t="s">
        <v>7</v>
      </c>
      <c r="H2522" s="293">
        <v>5.8</v>
      </c>
      <c r="I2522" s="293">
        <f t="shared" si="424"/>
        <v>7.1467459011160921</v>
      </c>
      <c r="J2522" s="293">
        <v>41.451126226473335</v>
      </c>
      <c r="K2522" s="275">
        <f t="shared" si="418"/>
        <v>41.451126226473335</v>
      </c>
      <c r="L2522" s="275">
        <f t="shared" si="421"/>
        <v>41.451126226473335</v>
      </c>
      <c r="N2522" s="334">
        <v>39.856852140839742</v>
      </c>
      <c r="O2522" s="332">
        <f t="shared" si="427"/>
        <v>41.451126226473335</v>
      </c>
      <c r="P2522" s="360"/>
      <c r="Q2522" s="360"/>
    </row>
    <row r="2523" spans="2:20" ht="16.2" customHeight="1">
      <c r="B2523" s="289">
        <v>610261111</v>
      </c>
      <c r="C2523" s="307" t="s">
        <v>299</v>
      </c>
      <c r="D2523" s="294" t="s">
        <v>81</v>
      </c>
      <c r="E2523" s="294" t="s">
        <v>3070</v>
      </c>
      <c r="F2523" s="295">
        <v>1</v>
      </c>
      <c r="G2523" s="296" t="s">
        <v>7</v>
      </c>
      <c r="H2523" s="293">
        <v>5.8</v>
      </c>
      <c r="I2523" s="293">
        <f t="shared" si="424"/>
        <v>7.5949452350167466</v>
      </c>
      <c r="J2523" s="293">
        <v>44.050682363097131</v>
      </c>
      <c r="K2523" s="275">
        <f t="shared" si="418"/>
        <v>44.050682363097131</v>
      </c>
      <c r="L2523" s="275">
        <f t="shared" si="421"/>
        <v>44.050682363097131</v>
      </c>
      <c r="N2523" s="334">
        <v>42.356425349131854</v>
      </c>
      <c r="O2523" s="332">
        <f t="shared" si="427"/>
        <v>44.050682363097131</v>
      </c>
      <c r="P2523" s="360"/>
      <c r="Q2523" s="360"/>
    </row>
    <row r="2524" spans="2:20" ht="16.2" customHeight="1">
      <c r="B2524" s="289">
        <v>610261071</v>
      </c>
      <c r="C2524" s="307" t="s">
        <v>299</v>
      </c>
      <c r="D2524" s="294" t="s">
        <v>81</v>
      </c>
      <c r="E2524" s="294" t="s">
        <v>3068</v>
      </c>
      <c r="F2524" s="295">
        <v>1</v>
      </c>
      <c r="G2524" s="296" t="s">
        <v>7</v>
      </c>
      <c r="H2524" s="293">
        <v>5.8</v>
      </c>
      <c r="I2524" s="293">
        <f t="shared" si="424"/>
        <v>7.2018775309853975</v>
      </c>
      <c r="J2524" s="293">
        <v>41.770889679715303</v>
      </c>
      <c r="K2524" s="275">
        <f t="shared" si="418"/>
        <v>41.770889679715303</v>
      </c>
      <c r="L2524" s="275">
        <f t="shared" si="421"/>
        <v>41.770889679715303</v>
      </c>
      <c r="N2524" s="334">
        <v>41.956596564453328</v>
      </c>
      <c r="O2524" s="332">
        <f t="shared" si="427"/>
        <v>43.634860427031462</v>
      </c>
      <c r="P2524" s="360"/>
      <c r="Q2524" s="360"/>
      <c r="S2524" s="357"/>
      <c r="T2524" s="357"/>
    </row>
    <row r="2525" spans="2:20" ht="16.2" customHeight="1">
      <c r="B2525" s="289">
        <v>610261411</v>
      </c>
      <c r="C2525" s="307" t="s">
        <v>299</v>
      </c>
      <c r="D2525" s="294" t="s">
        <v>81</v>
      </c>
      <c r="E2525" s="294" t="s">
        <v>3090</v>
      </c>
      <c r="F2525" s="295">
        <v>1</v>
      </c>
      <c r="G2525" s="296" t="s">
        <v>7</v>
      </c>
      <c r="H2525" s="293">
        <v>5.8</v>
      </c>
      <c r="I2525" s="293">
        <f t="shared" si="424"/>
        <v>7.3263969552677013</v>
      </c>
      <c r="J2525" s="293">
        <v>42.493102340552667</v>
      </c>
      <c r="K2525" s="275">
        <f t="shared" si="418"/>
        <v>42.493102340552667</v>
      </c>
      <c r="L2525" s="275">
        <f t="shared" si="421"/>
        <v>42.493102340552667</v>
      </c>
      <c r="N2525" s="334">
        <v>40.85875225053141</v>
      </c>
      <c r="O2525" s="332">
        <f t="shared" si="427"/>
        <v>42.493102340552667</v>
      </c>
      <c r="P2525" s="360"/>
      <c r="Q2525" s="360"/>
    </row>
    <row r="2526" spans="2:20" ht="16.2" customHeight="1">
      <c r="B2526" s="297">
        <v>610261051</v>
      </c>
      <c r="C2526" s="307" t="s">
        <v>299</v>
      </c>
      <c r="D2526" s="294" t="s">
        <v>4</v>
      </c>
      <c r="E2526" s="294" t="s">
        <v>3062</v>
      </c>
      <c r="F2526" s="295">
        <v>1</v>
      </c>
      <c r="G2526" s="296" t="s">
        <v>7</v>
      </c>
      <c r="H2526" s="293">
        <v>5.8</v>
      </c>
      <c r="I2526" s="293">
        <f t="shared" si="424"/>
        <v>7.7919869041582164</v>
      </c>
      <c r="J2526" s="293">
        <v>45.193524044117652</v>
      </c>
      <c r="K2526" s="275">
        <f t="shared" ref="K2526:K2527" si="428">J2526</f>
        <v>45.193524044117652</v>
      </c>
      <c r="L2526" s="275">
        <f t="shared" ref="L2526:L2527" si="429">+J2526-K2526*$B$2</f>
        <v>45.193524044117652</v>
      </c>
      <c r="N2526" s="334">
        <v>43.455311580882359</v>
      </c>
      <c r="O2526" s="332">
        <f t="shared" si="427"/>
        <v>45.193524044117652</v>
      </c>
      <c r="P2526" s="360"/>
      <c r="Q2526" s="360"/>
    </row>
    <row r="2527" spans="2:20" ht="16.2" customHeight="1">
      <c r="B2527" s="297">
        <v>610261052</v>
      </c>
      <c r="C2527" s="307" t="s">
        <v>299</v>
      </c>
      <c r="D2527" s="294" t="s">
        <v>81</v>
      </c>
      <c r="E2527" s="294" t="s">
        <v>3063</v>
      </c>
      <c r="F2527" s="295">
        <v>1</v>
      </c>
      <c r="G2527" s="296" t="s">
        <v>7</v>
      </c>
      <c r="H2527" s="293">
        <v>5.8</v>
      </c>
      <c r="I2527" s="293">
        <f t="shared" si="424"/>
        <v>6.8327525354969572</v>
      </c>
      <c r="J2527" s="293">
        <v>39.629964705882351</v>
      </c>
      <c r="K2527" s="275">
        <f t="shared" si="428"/>
        <v>39.629964705882351</v>
      </c>
      <c r="L2527" s="275">
        <f t="shared" si="429"/>
        <v>39.629964705882351</v>
      </c>
      <c r="N2527" s="334">
        <v>38.105735294117643</v>
      </c>
      <c r="O2527" s="332">
        <f t="shared" si="427"/>
        <v>39.629964705882351</v>
      </c>
      <c r="P2527" s="360"/>
      <c r="Q2527" s="360"/>
    </row>
    <row r="2528" spans="2:20" ht="16.2" customHeight="1">
      <c r="B2528" s="289">
        <v>612301011</v>
      </c>
      <c r="C2528" s="307" t="s">
        <v>90</v>
      </c>
      <c r="D2528" s="294" t="s">
        <v>4</v>
      </c>
      <c r="E2528" s="294" t="s">
        <v>3050</v>
      </c>
      <c r="F2528" s="295">
        <v>1</v>
      </c>
      <c r="G2528" s="296" t="s">
        <v>7</v>
      </c>
      <c r="H2528" s="293">
        <v>5.8</v>
      </c>
      <c r="I2528" s="293">
        <f t="shared" si="424"/>
        <v>5.1817678664540781</v>
      </c>
      <c r="J2528" s="293">
        <v>30.054253625433653</v>
      </c>
      <c r="K2528" s="275">
        <f t="shared" si="418"/>
        <v>30.054253625433653</v>
      </c>
      <c r="L2528" s="275">
        <f t="shared" si="421"/>
        <v>30.054253625433653</v>
      </c>
      <c r="N2528" s="334">
        <v>28.898320793686203</v>
      </c>
      <c r="O2528" s="332">
        <f t="shared" si="427"/>
        <v>30.054253625433653</v>
      </c>
      <c r="P2528" s="360"/>
      <c r="Q2528" s="360"/>
    </row>
    <row r="2529" spans="2:20" ht="16.2" customHeight="1">
      <c r="B2529" s="289">
        <v>612301091</v>
      </c>
      <c r="C2529" s="307" t="s">
        <v>90</v>
      </c>
      <c r="D2529" s="294" t="s">
        <v>81</v>
      </c>
      <c r="E2529" s="294" t="s">
        <v>3064</v>
      </c>
      <c r="F2529" s="295">
        <v>1</v>
      </c>
      <c r="G2529" s="296" t="s">
        <v>7</v>
      </c>
      <c r="H2529" s="293">
        <v>5.8</v>
      </c>
      <c r="I2529" s="293">
        <f t="shared" si="424"/>
        <v>5.3361625289041923</v>
      </c>
      <c r="J2529" s="293">
        <v>30.949742667644315</v>
      </c>
      <c r="K2529" s="275">
        <f t="shared" si="418"/>
        <v>30.949742667644315</v>
      </c>
      <c r="L2529" s="275">
        <f t="shared" si="421"/>
        <v>30.949742667644315</v>
      </c>
      <c r="N2529" s="334">
        <v>29.759367949657996</v>
      </c>
      <c r="O2529" s="332">
        <f t="shared" si="427"/>
        <v>30.949742667644315</v>
      </c>
      <c r="P2529" s="360"/>
      <c r="Q2529" s="360"/>
    </row>
    <row r="2530" spans="2:20" ht="16.2" customHeight="1">
      <c r="B2530" s="289">
        <v>612301101</v>
      </c>
      <c r="C2530" s="307" t="s">
        <v>90</v>
      </c>
      <c r="D2530" s="294" t="s">
        <v>81</v>
      </c>
      <c r="E2530" s="294" t="s">
        <v>3066</v>
      </c>
      <c r="F2530" s="295">
        <v>1</v>
      </c>
      <c r="G2530" s="296" t="s">
        <v>7</v>
      </c>
      <c r="H2530" s="293">
        <v>5.8</v>
      </c>
      <c r="I2530" s="293">
        <f t="shared" si="424"/>
        <v>5.1817678664540781</v>
      </c>
      <c r="J2530" s="293">
        <v>30.054253625433653</v>
      </c>
      <c r="K2530" s="275">
        <f t="shared" si="418"/>
        <v>30.054253625433653</v>
      </c>
      <c r="L2530" s="275">
        <f t="shared" si="421"/>
        <v>30.054253625433653</v>
      </c>
      <c r="N2530" s="334">
        <v>28.898320793686203</v>
      </c>
      <c r="O2530" s="332">
        <f t="shared" si="427"/>
        <v>30.054253625433653</v>
      </c>
      <c r="P2530" s="360"/>
      <c r="Q2530" s="360"/>
    </row>
    <row r="2531" spans="2:20" ht="16.2" customHeight="1">
      <c r="B2531" s="289">
        <v>612301281</v>
      </c>
      <c r="C2531" s="307" t="s">
        <v>90</v>
      </c>
      <c r="D2531" s="294" t="s">
        <v>81</v>
      </c>
      <c r="E2531" s="294" t="s">
        <v>3082</v>
      </c>
      <c r="F2531" s="295">
        <v>1</v>
      </c>
      <c r="G2531" s="296" t="s">
        <v>7</v>
      </c>
      <c r="H2531" s="293">
        <v>5.8</v>
      </c>
      <c r="I2531" s="293">
        <f t="shared" si="424"/>
        <v>5.3361625289041923</v>
      </c>
      <c r="J2531" s="293">
        <v>30.949742667644315</v>
      </c>
      <c r="K2531" s="275">
        <f t="shared" si="418"/>
        <v>30.949742667644315</v>
      </c>
      <c r="L2531" s="275">
        <f t="shared" si="421"/>
        <v>30.949742667644315</v>
      </c>
      <c r="N2531" s="334">
        <v>29.759367949657996</v>
      </c>
      <c r="O2531" s="332">
        <f t="shared" si="427"/>
        <v>30.949742667644315</v>
      </c>
      <c r="P2531" s="360"/>
      <c r="Q2531" s="360"/>
    </row>
    <row r="2532" spans="2:20" ht="16.2" customHeight="1">
      <c r="B2532" s="289">
        <v>612301141</v>
      </c>
      <c r="C2532" s="307" t="s">
        <v>90</v>
      </c>
      <c r="D2532" s="294" t="s">
        <v>81</v>
      </c>
      <c r="E2532" s="294" t="s">
        <v>3074</v>
      </c>
      <c r="F2532" s="295">
        <v>1</v>
      </c>
      <c r="G2532" s="296" t="s">
        <v>7</v>
      </c>
      <c r="H2532" s="293">
        <v>5.8</v>
      </c>
      <c r="I2532" s="293">
        <f t="shared" si="424"/>
        <v>5.3361625289041923</v>
      </c>
      <c r="J2532" s="293">
        <v>30.949742667644315</v>
      </c>
      <c r="K2532" s="275">
        <f t="shared" si="418"/>
        <v>30.949742667644315</v>
      </c>
      <c r="L2532" s="275">
        <f t="shared" si="421"/>
        <v>30.949742667644315</v>
      </c>
      <c r="N2532" s="334">
        <v>29.759367949657996</v>
      </c>
      <c r="O2532" s="332">
        <f t="shared" si="427"/>
        <v>30.949742667644315</v>
      </c>
      <c r="P2532" s="360"/>
      <c r="Q2532" s="360"/>
    </row>
    <row r="2533" spans="2:20" ht="16.2" customHeight="1">
      <c r="B2533" s="295">
        <v>612301371</v>
      </c>
      <c r="C2533" s="307" t="s">
        <v>90</v>
      </c>
      <c r="D2533" s="294" t="s">
        <v>81</v>
      </c>
      <c r="E2533" s="294" t="s">
        <v>3086</v>
      </c>
      <c r="F2533" s="295">
        <v>1</v>
      </c>
      <c r="G2533" s="296" t="s">
        <v>7</v>
      </c>
      <c r="H2533" s="293">
        <v>5.8</v>
      </c>
      <c r="I2533" s="293" t="e">
        <f t="shared" si="424"/>
        <v>#N/A</v>
      </c>
      <c r="J2533" s="293" t="e">
        <v>#N/A</v>
      </c>
      <c r="K2533" s="275" t="e">
        <f t="shared" si="418"/>
        <v>#N/A</v>
      </c>
      <c r="L2533" s="275" t="e">
        <f t="shared" si="421"/>
        <v>#N/A</v>
      </c>
      <c r="N2533" s="334" t="e">
        <v>#N/A</v>
      </c>
      <c r="O2533" s="332" t="e">
        <f t="shared" si="427"/>
        <v>#N/A</v>
      </c>
      <c r="P2533" s="360"/>
      <c r="Q2533" s="360"/>
    </row>
    <row r="2534" spans="2:20" ht="16.2" customHeight="1">
      <c r="B2534" s="289">
        <v>612301361</v>
      </c>
      <c r="C2534" s="307" t="s">
        <v>90</v>
      </c>
      <c r="D2534" s="294" t="s">
        <v>81</v>
      </c>
      <c r="E2534" s="294" t="s">
        <v>3084</v>
      </c>
      <c r="F2534" s="295">
        <v>1</v>
      </c>
      <c r="G2534" s="296" t="s">
        <v>7</v>
      </c>
      <c r="H2534" s="293">
        <v>5.8</v>
      </c>
      <c r="I2534" s="293" t="e">
        <f t="shared" si="424"/>
        <v>#N/A</v>
      </c>
      <c r="J2534" s="293" t="e">
        <v>#N/A</v>
      </c>
      <c r="K2534" s="275" t="e">
        <f t="shared" si="418"/>
        <v>#N/A</v>
      </c>
      <c r="L2534" s="275" t="e">
        <f t="shared" si="421"/>
        <v>#N/A</v>
      </c>
      <c r="N2534" s="334" t="e">
        <v>#N/A</v>
      </c>
      <c r="O2534" s="332" t="e">
        <f t="shared" si="427"/>
        <v>#N/A</v>
      </c>
      <c r="P2534" s="360"/>
      <c r="Q2534" s="360"/>
    </row>
    <row r="2535" spans="2:20" ht="16.2" customHeight="1">
      <c r="B2535" s="289">
        <v>612301391</v>
      </c>
      <c r="C2535" s="307" t="s">
        <v>90</v>
      </c>
      <c r="D2535" s="294" t="s">
        <v>81</v>
      </c>
      <c r="E2535" s="294" t="s">
        <v>3088</v>
      </c>
      <c r="F2535" s="295">
        <v>1</v>
      </c>
      <c r="G2535" s="296" t="s">
        <v>7</v>
      </c>
      <c r="H2535" s="293">
        <v>5.8</v>
      </c>
      <c r="I2535" s="293" t="e">
        <f t="shared" si="424"/>
        <v>#N/A</v>
      </c>
      <c r="J2535" s="293" t="e">
        <v>#N/A</v>
      </c>
      <c r="K2535" s="275" t="e">
        <f t="shared" si="418"/>
        <v>#N/A</v>
      </c>
      <c r="L2535" s="275" t="e">
        <f t="shared" si="421"/>
        <v>#N/A</v>
      </c>
      <c r="N2535" s="334" t="e">
        <v>#N/A</v>
      </c>
      <c r="O2535" s="332" t="e">
        <f t="shared" si="427"/>
        <v>#N/A</v>
      </c>
      <c r="P2535" s="360"/>
      <c r="Q2535" s="360"/>
    </row>
    <row r="2536" spans="2:20" ht="16.2" customHeight="1">
      <c r="B2536" s="289">
        <v>612301241</v>
      </c>
      <c r="C2536" s="307" t="s">
        <v>90</v>
      </c>
      <c r="D2536" s="294" t="s">
        <v>81</v>
      </c>
      <c r="E2536" s="294" t="s">
        <v>3078</v>
      </c>
      <c r="F2536" s="295">
        <v>1</v>
      </c>
      <c r="G2536" s="296" t="s">
        <v>7</v>
      </c>
      <c r="H2536" s="293">
        <v>5.8</v>
      </c>
      <c r="I2536" s="293" t="e">
        <f t="shared" si="424"/>
        <v>#N/A</v>
      </c>
      <c r="J2536" s="293" t="e">
        <v>#N/A</v>
      </c>
      <c r="K2536" s="275" t="e">
        <f t="shared" si="418"/>
        <v>#N/A</v>
      </c>
      <c r="L2536" s="275" t="e">
        <f t="shared" si="421"/>
        <v>#N/A</v>
      </c>
      <c r="N2536" s="334" t="e">
        <v>#N/A</v>
      </c>
      <c r="O2536" s="332" t="e">
        <f t="shared" si="427"/>
        <v>#N/A</v>
      </c>
      <c r="P2536" s="360"/>
      <c r="Q2536" s="360"/>
    </row>
    <row r="2537" spans="2:20" ht="16.2" customHeight="1">
      <c r="B2537" s="289">
        <v>612301181</v>
      </c>
      <c r="C2537" s="307" t="s">
        <v>90</v>
      </c>
      <c r="D2537" s="294" t="s">
        <v>81</v>
      </c>
      <c r="E2537" s="294" t="s">
        <v>3076</v>
      </c>
      <c r="F2537" s="295">
        <v>1</v>
      </c>
      <c r="G2537" s="296" t="s">
        <v>7</v>
      </c>
      <c r="H2537" s="293">
        <v>5.8</v>
      </c>
      <c r="I2537" s="293" t="e">
        <f t="shared" si="424"/>
        <v>#N/A</v>
      </c>
      <c r="J2537" s="293" t="e">
        <v>#N/A</v>
      </c>
      <c r="K2537" s="275" t="e">
        <f t="shared" ref="K2537:K2575" si="430">J2537</f>
        <v>#N/A</v>
      </c>
      <c r="L2537" s="275" t="e">
        <f t="shared" si="421"/>
        <v>#N/A</v>
      </c>
      <c r="N2537" s="334" t="e">
        <v>#N/A</v>
      </c>
      <c r="O2537" s="332" t="e">
        <f t="shared" si="427"/>
        <v>#N/A</v>
      </c>
      <c r="P2537" s="360"/>
      <c r="Q2537" s="360"/>
    </row>
    <row r="2538" spans="2:20" ht="16.2" customHeight="1">
      <c r="B2538" s="289">
        <v>612301071</v>
      </c>
      <c r="C2538" s="307" t="s">
        <v>90</v>
      </c>
      <c r="D2538" s="294" t="s">
        <v>81</v>
      </c>
      <c r="E2538" s="294" t="s">
        <v>3068</v>
      </c>
      <c r="F2538" s="295">
        <v>1</v>
      </c>
      <c r="G2538" s="296" t="s">
        <v>7</v>
      </c>
      <c r="H2538" s="293">
        <v>5.8</v>
      </c>
      <c r="I2538" s="293" t="e">
        <f t="shared" si="424"/>
        <v>#N/A</v>
      </c>
      <c r="J2538" s="293" t="e">
        <v>#N/A</v>
      </c>
      <c r="K2538" s="275" t="e">
        <f t="shared" si="430"/>
        <v>#N/A</v>
      </c>
      <c r="L2538" s="275" t="e">
        <f t="shared" si="421"/>
        <v>#N/A</v>
      </c>
      <c r="N2538" s="334" t="e">
        <v>#N/A</v>
      </c>
      <c r="O2538" s="332" t="e">
        <f t="shared" si="427"/>
        <v>#N/A</v>
      </c>
      <c r="P2538" s="360"/>
      <c r="Q2538" s="360"/>
      <c r="S2538" s="357"/>
      <c r="T2538" s="357"/>
    </row>
    <row r="2539" spans="2:20" ht="16.2" customHeight="1">
      <c r="B2539" s="289">
        <v>612301411</v>
      </c>
      <c r="C2539" s="307" t="s">
        <v>90</v>
      </c>
      <c r="D2539" s="294" t="s">
        <v>81</v>
      </c>
      <c r="E2539" s="294" t="s">
        <v>3090</v>
      </c>
      <c r="F2539" s="295">
        <v>1</v>
      </c>
      <c r="G2539" s="296" t="s">
        <v>7</v>
      </c>
      <c r="H2539" s="293">
        <v>5.8</v>
      </c>
      <c r="I2539" s="293" t="e">
        <f t="shared" si="424"/>
        <v>#N/A</v>
      </c>
      <c r="J2539" s="293" t="e">
        <v>#N/A</v>
      </c>
      <c r="K2539" s="275" t="e">
        <f t="shared" si="430"/>
        <v>#N/A</v>
      </c>
      <c r="L2539" s="275" t="e">
        <f t="shared" si="421"/>
        <v>#N/A</v>
      </c>
      <c r="N2539" s="334" t="e">
        <v>#N/A</v>
      </c>
      <c r="O2539" s="332" t="e">
        <f t="shared" si="427"/>
        <v>#N/A</v>
      </c>
      <c r="P2539" s="360"/>
      <c r="Q2539" s="360"/>
    </row>
    <row r="2540" spans="2:20" ht="16.2" customHeight="1">
      <c r="B2540" s="289">
        <v>112211011</v>
      </c>
      <c r="C2540" s="307" t="s">
        <v>76</v>
      </c>
      <c r="D2540" s="294" t="s">
        <v>4</v>
      </c>
      <c r="E2540" s="294" t="s">
        <v>3050</v>
      </c>
      <c r="F2540" s="295">
        <v>1</v>
      </c>
      <c r="G2540" s="296" t="s">
        <v>7</v>
      </c>
      <c r="H2540" s="293">
        <v>5.8</v>
      </c>
      <c r="I2540" s="293">
        <f t="shared" si="424"/>
        <v>5.537532541904806</v>
      </c>
      <c r="J2540" s="293">
        <v>32.117688743047871</v>
      </c>
      <c r="K2540" s="275">
        <f t="shared" si="430"/>
        <v>32.117688743047871</v>
      </c>
      <c r="L2540" s="275">
        <f t="shared" si="421"/>
        <v>32.117688743047871</v>
      </c>
      <c r="N2540" s="334">
        <v>30.882393022161416</v>
      </c>
      <c r="O2540" s="332">
        <f t="shared" si="427"/>
        <v>32.117688743047871</v>
      </c>
      <c r="P2540" s="360"/>
      <c r="Q2540" s="360"/>
    </row>
    <row r="2541" spans="2:20" ht="16.2" customHeight="1">
      <c r="B2541" s="289">
        <v>112211281</v>
      </c>
      <c r="C2541" s="307" t="s">
        <v>76</v>
      </c>
      <c r="D2541" s="294" t="s">
        <v>81</v>
      </c>
      <c r="E2541" s="294" t="s">
        <v>3082</v>
      </c>
      <c r="F2541" s="295">
        <v>1</v>
      </c>
      <c r="G2541" s="296" t="s">
        <v>7</v>
      </c>
      <c r="H2541" s="293">
        <v>5.8</v>
      </c>
      <c r="I2541" s="293">
        <f t="shared" si="424"/>
        <v>5.9071832891740161</v>
      </c>
      <c r="J2541" s="293">
        <v>34.261663077209292</v>
      </c>
      <c r="K2541" s="275">
        <f t="shared" si="430"/>
        <v>34.261663077209292</v>
      </c>
      <c r="L2541" s="275">
        <f t="shared" si="421"/>
        <v>34.261663077209292</v>
      </c>
      <c r="N2541" s="334">
        <v>32.943906805008936</v>
      </c>
      <c r="O2541" s="332">
        <f t="shared" si="427"/>
        <v>34.261663077209292</v>
      </c>
      <c r="P2541" s="360"/>
      <c r="Q2541" s="360"/>
    </row>
    <row r="2542" spans="2:20" ht="16.2" customHeight="1">
      <c r="B2542" s="289">
        <v>112211091</v>
      </c>
      <c r="C2542" s="307" t="s">
        <v>76</v>
      </c>
      <c r="D2542" s="294" t="s">
        <v>81</v>
      </c>
      <c r="E2542" s="294" t="s">
        <v>3064</v>
      </c>
      <c r="F2542" s="295">
        <v>1</v>
      </c>
      <c r="G2542" s="296" t="s">
        <v>7</v>
      </c>
      <c r="H2542" s="293">
        <v>5.8</v>
      </c>
      <c r="I2542" s="293">
        <f t="shared" si="424"/>
        <v>5.6735589194811071</v>
      </c>
      <c r="J2542" s="293">
        <v>32.906641732990423</v>
      </c>
      <c r="K2542" s="275">
        <f t="shared" si="430"/>
        <v>32.906641732990423</v>
      </c>
      <c r="L2542" s="275">
        <f t="shared" ref="L2542:L2585" si="431">+J2542-K2542*$B$2</f>
        <v>32.906641732990423</v>
      </c>
      <c r="N2542" s="334">
        <v>31.641001666336944</v>
      </c>
      <c r="O2542" s="332">
        <f t="shared" si="427"/>
        <v>32.906641732990423</v>
      </c>
      <c r="P2542" s="360"/>
      <c r="Q2542" s="360"/>
    </row>
    <row r="2543" spans="2:20" ht="16.2" customHeight="1">
      <c r="B2543" s="295">
        <v>112211101</v>
      </c>
      <c r="C2543" s="307" t="s">
        <v>76</v>
      </c>
      <c r="D2543" s="294" t="s">
        <v>81</v>
      </c>
      <c r="E2543" s="294" t="s">
        <v>3066</v>
      </c>
      <c r="F2543" s="295">
        <v>1</v>
      </c>
      <c r="G2543" s="296" t="s">
        <v>7</v>
      </c>
      <c r="H2543" s="293">
        <v>5.8</v>
      </c>
      <c r="I2543" s="293">
        <f t="shared" si="424"/>
        <v>5.537532541904806</v>
      </c>
      <c r="J2543" s="293">
        <v>32.117688743047871</v>
      </c>
      <c r="K2543" s="275">
        <f t="shared" si="430"/>
        <v>32.117688743047871</v>
      </c>
      <c r="L2543" s="275">
        <f t="shared" si="431"/>
        <v>32.117688743047871</v>
      </c>
      <c r="N2543" s="334">
        <v>30.882393022161416</v>
      </c>
      <c r="O2543" s="332">
        <f t="shared" si="427"/>
        <v>32.117688743047871</v>
      </c>
      <c r="P2543" s="360"/>
      <c r="Q2543" s="360"/>
    </row>
    <row r="2544" spans="2:20" ht="16.2" customHeight="1">
      <c r="B2544" s="295">
        <v>112211111</v>
      </c>
      <c r="C2544" s="307" t="s">
        <v>76</v>
      </c>
      <c r="D2544" s="294" t="s">
        <v>81</v>
      </c>
      <c r="E2544" s="294" t="s">
        <v>3070</v>
      </c>
      <c r="F2544" s="295">
        <v>1</v>
      </c>
      <c r="G2544" s="296" t="s">
        <v>7</v>
      </c>
      <c r="H2544" s="293">
        <v>5.8</v>
      </c>
      <c r="I2544" s="293">
        <f t="shared" si="424"/>
        <v>5.5518580463757727</v>
      </c>
      <c r="J2544" s="293">
        <v>32.200776668979479</v>
      </c>
      <c r="K2544" s="275">
        <f t="shared" si="430"/>
        <v>32.200776668979479</v>
      </c>
      <c r="L2544" s="275">
        <f t="shared" si="431"/>
        <v>32.200776668979479</v>
      </c>
      <c r="N2544" s="334">
        <v>30.962285258634115</v>
      </c>
      <c r="O2544" s="332">
        <f t="shared" si="427"/>
        <v>32.200776668979479</v>
      </c>
      <c r="P2544" s="360"/>
      <c r="Q2544" s="360"/>
    </row>
    <row r="2545" spans="2:20" ht="16.2" customHeight="1">
      <c r="B2545" s="289">
        <v>112211121</v>
      </c>
      <c r="C2545" s="307" t="s">
        <v>76</v>
      </c>
      <c r="D2545" s="294" t="s">
        <v>81</v>
      </c>
      <c r="E2545" s="294" t="s">
        <v>3072</v>
      </c>
      <c r="F2545" s="295">
        <v>1</v>
      </c>
      <c r="G2545" s="296" t="s">
        <v>7</v>
      </c>
      <c r="H2545" s="293">
        <v>5.8</v>
      </c>
      <c r="I2545" s="293">
        <f t="shared" si="424"/>
        <v>5.8948969719269027</v>
      </c>
      <c r="J2545" s="293">
        <v>34.190402437176033</v>
      </c>
      <c r="K2545" s="275">
        <f t="shared" si="430"/>
        <v>34.190402437176033</v>
      </c>
      <c r="L2545" s="275">
        <f t="shared" si="431"/>
        <v>34.190402437176033</v>
      </c>
      <c r="N2545" s="334">
        <v>32.875386958823107</v>
      </c>
      <c r="O2545" s="332">
        <f t="shared" si="427"/>
        <v>34.190402437176033</v>
      </c>
      <c r="P2545" s="360"/>
      <c r="Q2545" s="360"/>
    </row>
    <row r="2546" spans="2:20" ht="16.2" customHeight="1">
      <c r="B2546" s="289">
        <v>112211141</v>
      </c>
      <c r="C2546" s="307" t="s">
        <v>76</v>
      </c>
      <c r="D2546" s="294" t="s">
        <v>81</v>
      </c>
      <c r="E2546" s="294" t="s">
        <v>3074</v>
      </c>
      <c r="F2546" s="295">
        <v>1</v>
      </c>
      <c r="G2546" s="296" t="s">
        <v>7</v>
      </c>
      <c r="H2546" s="293">
        <v>5.8</v>
      </c>
      <c r="I2546" s="293">
        <f t="shared" si="424"/>
        <v>5.6735589194811071</v>
      </c>
      <c r="J2546" s="293">
        <v>32.906641732990423</v>
      </c>
      <c r="K2546" s="275">
        <f t="shared" si="430"/>
        <v>32.906641732990423</v>
      </c>
      <c r="L2546" s="275">
        <f t="shared" si="431"/>
        <v>32.906641732990423</v>
      </c>
      <c r="N2546" s="334">
        <v>31.641001666336944</v>
      </c>
      <c r="O2546" s="332">
        <f t="shared" si="427"/>
        <v>32.906641732990423</v>
      </c>
      <c r="P2546" s="360"/>
      <c r="Q2546" s="360"/>
    </row>
    <row r="2547" spans="2:20" ht="16.2" customHeight="1">
      <c r="B2547" s="289">
        <v>112211271</v>
      </c>
      <c r="C2547" s="307" t="s">
        <v>76</v>
      </c>
      <c r="D2547" s="294" t="s">
        <v>81</v>
      </c>
      <c r="E2547" s="294" t="s">
        <v>3080</v>
      </c>
      <c r="F2547" s="295">
        <v>1</v>
      </c>
      <c r="G2547" s="296" t="s">
        <v>7</v>
      </c>
      <c r="H2547" s="293">
        <v>5.8</v>
      </c>
      <c r="I2547" s="293">
        <f t="shared" si="424"/>
        <v>5.6735589194811071</v>
      </c>
      <c r="J2547" s="293">
        <v>32.906641732990423</v>
      </c>
      <c r="K2547" s="275">
        <f t="shared" si="430"/>
        <v>32.906641732990423</v>
      </c>
      <c r="L2547" s="275">
        <f t="shared" si="431"/>
        <v>32.906641732990423</v>
      </c>
      <c r="N2547" s="334">
        <v>31.641001666336944</v>
      </c>
      <c r="O2547" s="332">
        <f t="shared" si="427"/>
        <v>32.906641732990423</v>
      </c>
      <c r="P2547" s="360"/>
      <c r="Q2547" s="360"/>
    </row>
    <row r="2548" spans="2:20" ht="16.2" customHeight="1">
      <c r="B2548" s="289">
        <v>112211371</v>
      </c>
      <c r="C2548" s="307" t="s">
        <v>76</v>
      </c>
      <c r="D2548" s="294" t="s">
        <v>81</v>
      </c>
      <c r="E2548" s="294" t="s">
        <v>3086</v>
      </c>
      <c r="F2548" s="295">
        <v>1</v>
      </c>
      <c r="G2548" s="296" t="s">
        <v>7</v>
      </c>
      <c r="H2548" s="293">
        <v>5.8</v>
      </c>
      <c r="I2548" s="293">
        <f t="shared" si="424"/>
        <v>5.3953101639284888</v>
      </c>
      <c r="J2548" s="293">
        <v>31.292798950785233</v>
      </c>
      <c r="K2548" s="275">
        <f t="shared" si="430"/>
        <v>31.292798950785233</v>
      </c>
      <c r="L2548" s="275">
        <f t="shared" si="431"/>
        <v>31.292798950785233</v>
      </c>
      <c r="N2548" s="334">
        <v>30.089229760370415</v>
      </c>
      <c r="O2548" s="332">
        <f t="shared" si="427"/>
        <v>31.292798950785233</v>
      </c>
      <c r="P2548" s="360"/>
      <c r="Q2548" s="360"/>
    </row>
    <row r="2549" spans="2:20" ht="16.2" customHeight="1">
      <c r="B2549" s="289">
        <v>112211361</v>
      </c>
      <c r="C2549" s="307" t="s">
        <v>76</v>
      </c>
      <c r="D2549" s="294" t="s">
        <v>81</v>
      </c>
      <c r="E2549" s="294" t="s">
        <v>3084</v>
      </c>
      <c r="F2549" s="295">
        <v>1</v>
      </c>
      <c r="G2549" s="296" t="s">
        <v>7</v>
      </c>
      <c r="H2549" s="293">
        <v>5.8</v>
      </c>
      <c r="I2549" s="293">
        <f t="shared" si="424"/>
        <v>5.3953101639284888</v>
      </c>
      <c r="J2549" s="293">
        <v>31.292798950785233</v>
      </c>
      <c r="K2549" s="275">
        <f t="shared" si="430"/>
        <v>31.292798950785233</v>
      </c>
      <c r="L2549" s="275">
        <f t="shared" si="431"/>
        <v>31.292798950785233</v>
      </c>
      <c r="N2549" s="334">
        <v>30.089229760370415</v>
      </c>
      <c r="O2549" s="332">
        <f t="shared" si="427"/>
        <v>31.292798950785233</v>
      </c>
      <c r="P2549" s="360"/>
      <c r="Q2549" s="360"/>
    </row>
    <row r="2550" spans="2:20" ht="16.2" customHeight="1">
      <c r="B2550" s="289">
        <v>112211391</v>
      </c>
      <c r="C2550" s="307" t="s">
        <v>76</v>
      </c>
      <c r="D2550" s="294" t="s">
        <v>81</v>
      </c>
      <c r="E2550" s="294" t="s">
        <v>3088</v>
      </c>
      <c r="F2550" s="295">
        <v>1</v>
      </c>
      <c r="G2550" s="296" t="s">
        <v>7</v>
      </c>
      <c r="H2550" s="293">
        <v>5.8</v>
      </c>
      <c r="I2550" s="293">
        <f t="shared" si="424"/>
        <v>5.2823649864238886</v>
      </c>
      <c r="J2550" s="293">
        <v>30.637716921258555</v>
      </c>
      <c r="K2550" s="275">
        <f t="shared" si="430"/>
        <v>30.637716921258555</v>
      </c>
      <c r="L2550" s="275">
        <f t="shared" si="431"/>
        <v>30.637716921258555</v>
      </c>
      <c r="N2550" s="334">
        <v>29.459343193517839</v>
      </c>
      <c r="O2550" s="332">
        <f t="shared" si="427"/>
        <v>30.637716921258555</v>
      </c>
      <c r="P2550" s="360"/>
      <c r="Q2550" s="360"/>
    </row>
    <row r="2551" spans="2:20" ht="16.2" customHeight="1">
      <c r="B2551" s="295">
        <v>112211241</v>
      </c>
      <c r="C2551" s="307" t="s">
        <v>76</v>
      </c>
      <c r="D2551" s="294" t="s">
        <v>81</v>
      </c>
      <c r="E2551" s="294" t="s">
        <v>3078</v>
      </c>
      <c r="F2551" s="295">
        <v>1</v>
      </c>
      <c r="G2551" s="296" t="s">
        <v>7</v>
      </c>
      <c r="H2551" s="293">
        <v>5.8</v>
      </c>
      <c r="I2551" s="293">
        <f t="shared" si="424"/>
        <v>5.9019210831605271</v>
      </c>
      <c r="J2551" s="293">
        <v>34.231142282331056</v>
      </c>
      <c r="K2551" s="275">
        <f t="shared" si="430"/>
        <v>34.231142282331056</v>
      </c>
      <c r="L2551" s="275">
        <f t="shared" si="431"/>
        <v>34.231142282331056</v>
      </c>
      <c r="N2551" s="334">
        <v>32.914559886856786</v>
      </c>
      <c r="O2551" s="332">
        <f t="shared" si="427"/>
        <v>34.231142282331056</v>
      </c>
      <c r="P2551" s="360"/>
      <c r="Q2551" s="360"/>
    </row>
    <row r="2552" spans="2:20" ht="16.2" customHeight="1">
      <c r="B2552" s="295">
        <v>112211181</v>
      </c>
      <c r="C2552" s="307" t="s">
        <v>76</v>
      </c>
      <c r="D2552" s="294" t="s">
        <v>81</v>
      </c>
      <c r="E2552" s="294" t="s">
        <v>3076</v>
      </c>
      <c r="F2552" s="295">
        <v>1</v>
      </c>
      <c r="G2552" s="296" t="s">
        <v>7</v>
      </c>
      <c r="H2552" s="293">
        <v>5.8</v>
      </c>
      <c r="I2552" s="293">
        <f t="shared" si="424"/>
        <v>5.6971784245521011</v>
      </c>
      <c r="J2552" s="293">
        <v>33.043634862402186</v>
      </c>
      <c r="K2552" s="275">
        <f t="shared" si="430"/>
        <v>33.043634862402186</v>
      </c>
      <c r="L2552" s="275">
        <f t="shared" si="431"/>
        <v>33.043634862402186</v>
      </c>
      <c r="N2552" s="334">
        <v>31.772725829232872</v>
      </c>
      <c r="O2552" s="332">
        <f t="shared" si="427"/>
        <v>33.043634862402186</v>
      </c>
      <c r="P2552" s="360"/>
      <c r="Q2552" s="360"/>
    </row>
    <row r="2553" spans="2:20" ht="16.2" customHeight="1">
      <c r="B2553" s="295">
        <v>112211071</v>
      </c>
      <c r="C2553" s="307" t="s">
        <v>76</v>
      </c>
      <c r="D2553" s="294" t="s">
        <v>81</v>
      </c>
      <c r="E2553" s="294" t="s">
        <v>3068</v>
      </c>
      <c r="F2553" s="295">
        <v>1</v>
      </c>
      <c r="G2553" s="296" t="s">
        <v>7</v>
      </c>
      <c r="H2553" s="293">
        <v>5.8</v>
      </c>
      <c r="I2553" s="293">
        <f t="shared" si="424"/>
        <v>5.6603724383359921</v>
      </c>
      <c r="J2553" s="293">
        <v>32.830160142348753</v>
      </c>
      <c r="K2553" s="275">
        <f t="shared" si="430"/>
        <v>32.830160142348753</v>
      </c>
      <c r="L2553" s="275">
        <f t="shared" si="431"/>
        <v>32.830160142348753</v>
      </c>
      <c r="N2553" s="334">
        <v>32.522021881426923</v>
      </c>
      <c r="O2553" s="332">
        <f t="shared" si="427"/>
        <v>33.822902756684002</v>
      </c>
      <c r="P2553" s="360"/>
      <c r="Q2553" s="360"/>
      <c r="S2553" s="357"/>
      <c r="T2553" s="357"/>
    </row>
    <row r="2554" spans="2:20" ht="16.2" customHeight="1">
      <c r="B2554" s="295">
        <v>112211411</v>
      </c>
      <c r="C2554" s="307" t="s">
        <v>76</v>
      </c>
      <c r="D2554" s="294" t="s">
        <v>81</v>
      </c>
      <c r="E2554" s="294" t="s">
        <v>3090</v>
      </c>
      <c r="F2554" s="295">
        <v>1</v>
      </c>
      <c r="G2554" s="296" t="s">
        <v>7</v>
      </c>
      <c r="H2554" s="293">
        <v>5.8</v>
      </c>
      <c r="I2554" s="293">
        <f t="shared" si="424"/>
        <v>5.847057916497949</v>
      </c>
      <c r="J2554" s="293">
        <v>33.912935915688102</v>
      </c>
      <c r="K2554" s="275">
        <f t="shared" si="430"/>
        <v>33.912935915688102</v>
      </c>
      <c r="L2554" s="275">
        <f t="shared" si="431"/>
        <v>33.912935915688102</v>
      </c>
      <c r="N2554" s="334">
        <v>32.608592226623173</v>
      </c>
      <c r="O2554" s="332">
        <f t="shared" si="427"/>
        <v>33.912935915688102</v>
      </c>
      <c r="P2554" s="360"/>
      <c r="Q2554" s="360"/>
    </row>
    <row r="2555" spans="2:20" ht="16.2" customHeight="1">
      <c r="B2555" s="295">
        <v>112221011</v>
      </c>
      <c r="C2555" s="313" t="s">
        <v>3051</v>
      </c>
      <c r="D2555" s="294" t="s">
        <v>4</v>
      </c>
      <c r="E2555" s="294" t="s">
        <v>3050</v>
      </c>
      <c r="F2555" s="295">
        <v>1</v>
      </c>
      <c r="G2555" s="296" t="s">
        <v>7</v>
      </c>
      <c r="H2555" s="293">
        <v>5.8</v>
      </c>
      <c r="I2555" s="293">
        <f t="shared" si="424"/>
        <v>7.988676891642057</v>
      </c>
      <c r="J2555" s="293">
        <v>46.334325971523931</v>
      </c>
      <c r="K2555" s="275">
        <f t="shared" si="430"/>
        <v>46.334325971523931</v>
      </c>
      <c r="L2555" s="275">
        <f t="shared" si="431"/>
        <v>46.334325971523931</v>
      </c>
      <c r="N2555" s="334">
        <v>44.5522365110807</v>
      </c>
      <c r="O2555" s="332">
        <f t="shared" si="427"/>
        <v>46.334325971523931</v>
      </c>
      <c r="P2555" s="360"/>
      <c r="Q2555" s="360"/>
    </row>
    <row r="2556" spans="2:20" ht="16.2" customHeight="1">
      <c r="B2556" s="289">
        <v>112221281</v>
      </c>
      <c r="C2556" s="313" t="s">
        <v>2848</v>
      </c>
      <c r="D2556" s="294" t="s">
        <v>81</v>
      </c>
      <c r="E2556" s="294" t="s">
        <v>3082</v>
      </c>
      <c r="F2556" s="295">
        <v>1</v>
      </c>
      <c r="G2556" s="296" t="s">
        <v>7</v>
      </c>
      <c r="H2556" s="293">
        <v>5.8</v>
      </c>
      <c r="I2556" s="293">
        <f t="shared" ref="I2556:I2612" si="432">J2556/H2556</f>
        <v>8.5376820760224525</v>
      </c>
      <c r="J2556" s="293">
        <v>49.518556040930221</v>
      </c>
      <c r="K2556" s="275">
        <f t="shared" si="430"/>
        <v>49.518556040930221</v>
      </c>
      <c r="L2556" s="275">
        <f t="shared" si="431"/>
        <v>49.518556040930221</v>
      </c>
      <c r="N2556" s="334">
        <v>47.613996193202134</v>
      </c>
      <c r="O2556" s="332">
        <f t="shared" si="427"/>
        <v>49.518556040930221</v>
      </c>
      <c r="P2556" s="360"/>
      <c r="Q2556" s="360"/>
    </row>
    <row r="2557" spans="2:20" ht="16.2" customHeight="1">
      <c r="B2557" s="289">
        <v>112221091</v>
      </c>
      <c r="C2557" s="313" t="s">
        <v>2849</v>
      </c>
      <c r="D2557" s="294" t="s">
        <v>81</v>
      </c>
      <c r="E2557" s="294" t="s">
        <v>3064</v>
      </c>
      <c r="F2557" s="295">
        <v>1</v>
      </c>
      <c r="G2557" s="296" t="s">
        <v>7</v>
      </c>
      <c r="H2557" s="293">
        <v>5.8</v>
      </c>
      <c r="I2557" s="293">
        <f t="shared" si="432"/>
        <v>8.1816757126128614</v>
      </c>
      <c r="J2557" s="293">
        <v>47.453719133154593</v>
      </c>
      <c r="K2557" s="275">
        <f t="shared" si="430"/>
        <v>47.453719133154593</v>
      </c>
      <c r="L2557" s="275">
        <f t="shared" si="431"/>
        <v>47.453719133154593</v>
      </c>
      <c r="N2557" s="334">
        <v>45.628576089571723</v>
      </c>
      <c r="O2557" s="332">
        <f t="shared" si="427"/>
        <v>47.453719133154593</v>
      </c>
      <c r="P2557" s="360"/>
      <c r="Q2557" s="360"/>
    </row>
    <row r="2558" spans="2:20" ht="16.2" customHeight="1">
      <c r="B2558" s="289">
        <v>112221101</v>
      </c>
      <c r="C2558" s="313" t="s">
        <v>2850</v>
      </c>
      <c r="D2558" s="294" t="s">
        <v>81</v>
      </c>
      <c r="E2558" s="294" t="s">
        <v>3066</v>
      </c>
      <c r="F2558" s="295">
        <v>1</v>
      </c>
      <c r="G2558" s="296" t="s">
        <v>7</v>
      </c>
      <c r="H2558" s="293">
        <v>5.8</v>
      </c>
      <c r="I2558" s="293">
        <f t="shared" si="432"/>
        <v>7.988676891642057</v>
      </c>
      <c r="J2558" s="293">
        <v>46.334325971523931</v>
      </c>
      <c r="K2558" s="275">
        <f t="shared" si="430"/>
        <v>46.334325971523931</v>
      </c>
      <c r="L2558" s="275">
        <f t="shared" si="431"/>
        <v>46.334325971523931</v>
      </c>
      <c r="N2558" s="334">
        <v>44.5522365110807</v>
      </c>
      <c r="O2558" s="332">
        <f t="shared" si="427"/>
        <v>46.334325971523931</v>
      </c>
      <c r="P2558" s="360"/>
      <c r="Q2558" s="360"/>
    </row>
    <row r="2559" spans="2:20" ht="16.2" customHeight="1">
      <c r="B2559" s="289">
        <v>112221111</v>
      </c>
      <c r="C2559" s="313" t="s">
        <v>2851</v>
      </c>
      <c r="D2559" s="294" t="s">
        <v>81</v>
      </c>
      <c r="E2559" s="294" t="s">
        <v>3070</v>
      </c>
      <c r="F2559" s="295">
        <v>1</v>
      </c>
      <c r="G2559" s="296" t="s">
        <v>7</v>
      </c>
      <c r="H2559" s="293">
        <v>5.8</v>
      </c>
      <c r="I2559" s="293">
        <f t="shared" si="432"/>
        <v>8.0089896660031137</v>
      </c>
      <c r="J2559" s="293">
        <v>46.45214006281806</v>
      </c>
      <c r="K2559" s="275">
        <f t="shared" si="430"/>
        <v>46.45214006281806</v>
      </c>
      <c r="L2559" s="275">
        <f t="shared" si="431"/>
        <v>46.45214006281806</v>
      </c>
      <c r="N2559" s="334">
        <v>44.665519291171208</v>
      </c>
      <c r="O2559" s="332">
        <f t="shared" si="427"/>
        <v>46.45214006281806</v>
      </c>
      <c r="P2559" s="360"/>
      <c r="Q2559" s="360"/>
    </row>
    <row r="2560" spans="2:20" ht="16.2" customHeight="1">
      <c r="B2560" s="289">
        <v>112221121</v>
      </c>
      <c r="C2560" s="313" t="s">
        <v>2852</v>
      </c>
      <c r="D2560" s="294" t="s">
        <v>81</v>
      </c>
      <c r="E2560" s="294" t="s">
        <v>3072</v>
      </c>
      <c r="F2560" s="295">
        <v>1</v>
      </c>
      <c r="G2560" s="296" t="s">
        <v>7</v>
      </c>
      <c r="H2560" s="293">
        <v>5.8</v>
      </c>
      <c r="I2560" s="293">
        <f t="shared" si="432"/>
        <v>8.5205957699973602</v>
      </c>
      <c r="J2560" s="293">
        <v>49.41945546598469</v>
      </c>
      <c r="K2560" s="275">
        <f t="shared" si="430"/>
        <v>49.41945546598469</v>
      </c>
      <c r="L2560" s="275">
        <f t="shared" si="431"/>
        <v>49.41945546598469</v>
      </c>
      <c r="N2560" s="334">
        <v>47.518707178831434</v>
      </c>
      <c r="O2560" s="332">
        <f t="shared" si="427"/>
        <v>49.41945546598469</v>
      </c>
      <c r="P2560" s="360"/>
      <c r="Q2560" s="360"/>
    </row>
    <row r="2561" spans="2:20" ht="16.2" customHeight="1">
      <c r="B2561" s="289">
        <v>112221141</v>
      </c>
      <c r="C2561" s="313" t="s">
        <v>2853</v>
      </c>
      <c r="D2561" s="294" t="s">
        <v>81</v>
      </c>
      <c r="E2561" s="294" t="s">
        <v>3074</v>
      </c>
      <c r="F2561" s="295">
        <v>1</v>
      </c>
      <c r="G2561" s="296" t="s">
        <v>7</v>
      </c>
      <c r="H2561" s="293">
        <v>5.8</v>
      </c>
      <c r="I2561" s="293">
        <f t="shared" si="432"/>
        <v>8.1816757126128614</v>
      </c>
      <c r="J2561" s="293">
        <v>47.453719133154593</v>
      </c>
      <c r="K2561" s="275">
        <f t="shared" si="430"/>
        <v>47.453719133154593</v>
      </c>
      <c r="L2561" s="275">
        <f t="shared" si="431"/>
        <v>47.453719133154593</v>
      </c>
      <c r="N2561" s="334">
        <v>45.628576089571723</v>
      </c>
      <c r="O2561" s="332">
        <f t="shared" si="427"/>
        <v>47.453719133154593</v>
      </c>
      <c r="P2561" s="360"/>
      <c r="Q2561" s="360"/>
    </row>
    <row r="2562" spans="2:20" ht="16.2" customHeight="1">
      <c r="B2562" s="295">
        <v>112221271</v>
      </c>
      <c r="C2562" s="313" t="s">
        <v>2854</v>
      </c>
      <c r="D2562" s="294" t="s">
        <v>81</v>
      </c>
      <c r="E2562" s="294" t="s">
        <v>3080</v>
      </c>
      <c r="F2562" s="295">
        <v>1</v>
      </c>
      <c r="G2562" s="296" t="s">
        <v>7</v>
      </c>
      <c r="H2562" s="293">
        <v>5.8</v>
      </c>
      <c r="I2562" s="293">
        <f t="shared" si="432"/>
        <v>8.1816757126128614</v>
      </c>
      <c r="J2562" s="293">
        <v>47.453719133154593</v>
      </c>
      <c r="K2562" s="275">
        <f t="shared" si="430"/>
        <v>47.453719133154593</v>
      </c>
      <c r="L2562" s="275">
        <f t="shared" si="431"/>
        <v>47.453719133154593</v>
      </c>
      <c r="N2562" s="334">
        <v>45.628576089571723</v>
      </c>
      <c r="O2562" s="332">
        <f t="shared" si="427"/>
        <v>47.453719133154593</v>
      </c>
      <c r="P2562" s="360"/>
      <c r="Q2562" s="360"/>
    </row>
    <row r="2563" spans="2:20" ht="16.2" customHeight="1">
      <c r="B2563" s="289">
        <v>112221241</v>
      </c>
      <c r="C2563" s="313" t="s">
        <v>2855</v>
      </c>
      <c r="D2563" s="294" t="s">
        <v>81</v>
      </c>
      <c r="E2563" s="294" t="s">
        <v>3078</v>
      </c>
      <c r="F2563" s="295">
        <v>1</v>
      </c>
      <c r="G2563" s="296" t="s">
        <v>7</v>
      </c>
      <c r="H2563" s="293">
        <v>5.8</v>
      </c>
      <c r="I2563" s="293">
        <f t="shared" si="432"/>
        <v>8.4640551350988265</v>
      </c>
      <c r="J2563" s="293">
        <v>49.09151978357319</v>
      </c>
      <c r="K2563" s="275">
        <f t="shared" si="430"/>
        <v>49.09151978357319</v>
      </c>
      <c r="L2563" s="275">
        <f t="shared" si="431"/>
        <v>49.09151978357319</v>
      </c>
      <c r="N2563" s="334">
        <v>47.203384407281909</v>
      </c>
      <c r="O2563" s="332">
        <f t="shared" si="427"/>
        <v>49.09151978357319</v>
      </c>
      <c r="P2563" s="360"/>
      <c r="Q2563" s="360"/>
    </row>
    <row r="2564" spans="2:20" ht="16.2" customHeight="1">
      <c r="B2564" s="289">
        <v>112221071</v>
      </c>
      <c r="C2564" s="313" t="s">
        <v>2856</v>
      </c>
      <c r="D2564" s="294" t="s">
        <v>81</v>
      </c>
      <c r="E2564" s="294" t="s">
        <v>3068</v>
      </c>
      <c r="F2564" s="295">
        <v>1</v>
      </c>
      <c r="G2564" s="296" t="s">
        <v>7</v>
      </c>
      <c r="H2564" s="293">
        <v>5.8</v>
      </c>
      <c r="I2564" s="293" t="e">
        <f t="shared" si="432"/>
        <v>#N/A</v>
      </c>
      <c r="J2564" s="293" t="e">
        <v>#N/A</v>
      </c>
      <c r="K2564" s="275" t="e">
        <f t="shared" si="430"/>
        <v>#N/A</v>
      </c>
      <c r="L2564" s="275" t="e">
        <f t="shared" si="431"/>
        <v>#N/A</v>
      </c>
      <c r="N2564" s="334">
        <v>47.633356581795212</v>
      </c>
      <c r="O2564" s="332">
        <f t="shared" si="427"/>
        <v>49.538690845067023</v>
      </c>
      <c r="P2564" s="360"/>
      <c r="Q2564" s="360"/>
      <c r="S2564" s="357"/>
      <c r="T2564" s="357"/>
    </row>
    <row r="2565" spans="2:20" ht="16.2" customHeight="1">
      <c r="B2565" s="289">
        <v>112221411</v>
      </c>
      <c r="C2565" s="313" t="s">
        <v>2857</v>
      </c>
      <c r="D2565" s="294" t="s">
        <v>81</v>
      </c>
      <c r="E2565" s="294" t="s">
        <v>3090</v>
      </c>
      <c r="F2565" s="295">
        <v>1</v>
      </c>
      <c r="G2565" s="296" t="s">
        <v>7</v>
      </c>
      <c r="H2565" s="293">
        <v>5.8</v>
      </c>
      <c r="I2565" s="293">
        <f t="shared" si="432"/>
        <v>16.825019369924995</v>
      </c>
      <c r="J2565" s="293">
        <v>97.585112345564966</v>
      </c>
      <c r="K2565" s="275">
        <f t="shared" si="430"/>
        <v>97.585112345564966</v>
      </c>
      <c r="L2565" s="275">
        <f t="shared" si="431"/>
        <v>97.585112345564966</v>
      </c>
      <c r="N2565" s="334">
        <v>93.831838793812466</v>
      </c>
      <c r="O2565" s="332">
        <f t="shared" si="427"/>
        <v>97.585112345564966</v>
      </c>
      <c r="P2565" s="360"/>
      <c r="Q2565" s="360"/>
    </row>
    <row r="2566" spans="2:20" ht="16.2" customHeight="1">
      <c r="B2566" s="297">
        <v>112211051</v>
      </c>
      <c r="C2566" s="307" t="s">
        <v>76</v>
      </c>
      <c r="D2566" s="294" t="s">
        <v>4</v>
      </c>
      <c r="E2566" s="294" t="s">
        <v>3062</v>
      </c>
      <c r="F2566" s="295">
        <v>1</v>
      </c>
      <c r="G2566" s="296" t="s">
        <v>7</v>
      </c>
      <c r="H2566" s="293">
        <v>5.8</v>
      </c>
      <c r="I2566" s="293">
        <f t="shared" si="432"/>
        <v>6.1070598377281948</v>
      </c>
      <c r="J2566" s="293">
        <v>35.420947058823529</v>
      </c>
      <c r="K2566" s="275">
        <f t="shared" ref="K2566:K2567" si="433">J2566</f>
        <v>35.420947058823529</v>
      </c>
      <c r="L2566" s="275">
        <f t="shared" ref="L2566:L2567" si="434">+J2566-K2566*$B$2</f>
        <v>35.420947058823529</v>
      </c>
      <c r="N2566" s="334">
        <v>34.058602941176467</v>
      </c>
      <c r="O2566" s="332">
        <f t="shared" si="427"/>
        <v>35.420947058823529</v>
      </c>
      <c r="P2566" s="360"/>
      <c r="Q2566" s="360"/>
    </row>
    <row r="2567" spans="2:20" ht="16.2" customHeight="1">
      <c r="B2567" s="297">
        <v>112211052</v>
      </c>
      <c r="C2567" s="307" t="s">
        <v>76</v>
      </c>
      <c r="D2567" s="294" t="s">
        <v>81</v>
      </c>
      <c r="E2567" s="294" t="s">
        <v>3063</v>
      </c>
      <c r="F2567" s="295">
        <v>1</v>
      </c>
      <c r="G2567" s="296" t="s">
        <v>7</v>
      </c>
      <c r="H2567" s="293">
        <v>5.8</v>
      </c>
      <c r="I2567" s="293">
        <f t="shared" si="432"/>
        <v>5.5729932048681547</v>
      </c>
      <c r="J2567" s="293">
        <v>32.323360588235296</v>
      </c>
      <c r="K2567" s="275">
        <f t="shared" si="433"/>
        <v>32.323360588235296</v>
      </c>
      <c r="L2567" s="275">
        <f t="shared" si="434"/>
        <v>32.323360588235296</v>
      </c>
      <c r="N2567" s="334">
        <v>31.080154411764706</v>
      </c>
      <c r="O2567" s="332">
        <f t="shared" si="427"/>
        <v>32.323360588235296</v>
      </c>
      <c r="P2567" s="360"/>
      <c r="Q2567" s="360"/>
    </row>
    <row r="2568" spans="2:20" ht="16.2" customHeight="1">
      <c r="B2568" s="289">
        <v>112231011</v>
      </c>
      <c r="C2568" s="307" t="s">
        <v>332</v>
      </c>
      <c r="D2568" s="294" t="s">
        <v>4</v>
      </c>
      <c r="E2568" s="294" t="s">
        <v>3050</v>
      </c>
      <c r="F2568" s="295">
        <v>1</v>
      </c>
      <c r="G2568" s="296" t="s">
        <v>7</v>
      </c>
      <c r="H2568" s="293">
        <v>5.8</v>
      </c>
      <c r="I2568" s="293">
        <f t="shared" si="432"/>
        <v>7.9502704778149944</v>
      </c>
      <c r="J2568" s="293">
        <v>46.111568771326965</v>
      </c>
      <c r="K2568" s="275">
        <f t="shared" si="430"/>
        <v>46.111568771326965</v>
      </c>
      <c r="L2568" s="275">
        <f t="shared" si="431"/>
        <v>46.111568771326965</v>
      </c>
      <c r="N2568" s="334">
        <v>44.338046895506693</v>
      </c>
      <c r="O2568" s="332">
        <f t="shared" si="427"/>
        <v>46.111568771326965</v>
      </c>
      <c r="P2568" s="360"/>
      <c r="Q2568" s="360"/>
    </row>
    <row r="2569" spans="2:20" ht="16.2" customHeight="1">
      <c r="B2569" s="289">
        <v>112231281</v>
      </c>
      <c r="C2569" s="307" t="s">
        <v>332</v>
      </c>
      <c r="D2569" s="294" t="s">
        <v>81</v>
      </c>
      <c r="E2569" s="294" t="s">
        <v>3082</v>
      </c>
      <c r="F2569" s="295">
        <v>1</v>
      </c>
      <c r="G2569" s="296" t="s">
        <v>7</v>
      </c>
      <c r="H2569" s="293">
        <v>5.8</v>
      </c>
      <c r="I2569" s="293">
        <f t="shared" si="432"/>
        <v>8.6307429260021706</v>
      </c>
      <c r="J2569" s="293">
        <v>50.05830897081259</v>
      </c>
      <c r="K2569" s="275">
        <f t="shared" si="430"/>
        <v>50.05830897081259</v>
      </c>
      <c r="L2569" s="275">
        <f t="shared" si="431"/>
        <v>50.05830897081259</v>
      </c>
      <c r="N2569" s="334">
        <v>48.132989395012103</v>
      </c>
      <c r="O2569" s="332">
        <f t="shared" si="427"/>
        <v>50.05830897081259</v>
      </c>
      <c r="P2569" s="360"/>
      <c r="Q2569" s="360"/>
    </row>
    <row r="2570" spans="2:20" ht="16.2" customHeight="1">
      <c r="B2570" s="289">
        <v>112231091</v>
      </c>
      <c r="C2570" s="307" t="s">
        <v>332</v>
      </c>
      <c r="D2570" s="294" t="s">
        <v>81</v>
      </c>
      <c r="E2570" s="294" t="s">
        <v>3064</v>
      </c>
      <c r="F2570" s="295">
        <v>1</v>
      </c>
      <c r="G2570" s="296" t="s">
        <v>7</v>
      </c>
      <c r="H2570" s="293">
        <v>5.8</v>
      </c>
      <c r="I2570" s="293">
        <f t="shared" si="432"/>
        <v>8.274736562592576</v>
      </c>
      <c r="J2570" s="293">
        <v>47.99347206303694</v>
      </c>
      <c r="K2570" s="275">
        <f t="shared" si="430"/>
        <v>47.99347206303694</v>
      </c>
      <c r="L2570" s="275">
        <f t="shared" si="431"/>
        <v>47.99347206303694</v>
      </c>
      <c r="N2570" s="334">
        <v>46.147569291381672</v>
      </c>
      <c r="O2570" s="332">
        <f t="shared" si="427"/>
        <v>47.99347206303694</v>
      </c>
      <c r="P2570" s="360"/>
      <c r="Q2570" s="360"/>
    </row>
    <row r="2571" spans="2:20" ht="16.2" customHeight="1">
      <c r="B2571" s="289">
        <v>112231101</v>
      </c>
      <c r="C2571" s="307" t="s">
        <v>332</v>
      </c>
      <c r="D2571" s="294" t="s">
        <v>81</v>
      </c>
      <c r="E2571" s="294" t="s">
        <v>3066</v>
      </c>
      <c r="F2571" s="295">
        <v>1</v>
      </c>
      <c r="G2571" s="296" t="s">
        <v>7</v>
      </c>
      <c r="H2571" s="293">
        <v>5.8</v>
      </c>
      <c r="I2571" s="293">
        <f t="shared" si="432"/>
        <v>7.9502704778149944</v>
      </c>
      <c r="J2571" s="293">
        <v>46.111568771326965</v>
      </c>
      <c r="K2571" s="275">
        <f t="shared" si="430"/>
        <v>46.111568771326965</v>
      </c>
      <c r="L2571" s="275">
        <f t="shared" si="431"/>
        <v>46.111568771326965</v>
      </c>
      <c r="N2571" s="334">
        <v>44.338046895506693</v>
      </c>
      <c r="O2571" s="332">
        <f t="shared" si="427"/>
        <v>46.111568771326965</v>
      </c>
      <c r="P2571" s="360"/>
      <c r="Q2571" s="360"/>
    </row>
    <row r="2572" spans="2:20" ht="16.2" customHeight="1">
      <c r="B2572" s="295">
        <v>112231111</v>
      </c>
      <c r="C2572" s="307" t="s">
        <v>332</v>
      </c>
      <c r="D2572" s="294" t="s">
        <v>81</v>
      </c>
      <c r="E2572" s="294" t="s">
        <v>3070</v>
      </c>
      <c r="F2572" s="295">
        <v>1</v>
      </c>
      <c r="G2572" s="296" t="s">
        <v>7</v>
      </c>
      <c r="H2572" s="293">
        <v>5.8</v>
      </c>
      <c r="I2572" s="293">
        <f t="shared" si="432"/>
        <v>7.9727145005405893</v>
      </c>
      <c r="J2572" s="293">
        <v>46.241744103135417</v>
      </c>
      <c r="K2572" s="275">
        <f t="shared" si="430"/>
        <v>46.241744103135417</v>
      </c>
      <c r="L2572" s="275">
        <f t="shared" si="431"/>
        <v>46.241744103135417</v>
      </c>
      <c r="N2572" s="334">
        <v>44.463215483784055</v>
      </c>
      <c r="O2572" s="332">
        <f t="shared" si="427"/>
        <v>46.241744103135417</v>
      </c>
      <c r="P2572" s="360"/>
      <c r="Q2572" s="360"/>
    </row>
    <row r="2573" spans="2:20" ht="16.2" customHeight="1">
      <c r="B2573" s="295">
        <v>112231121</v>
      </c>
      <c r="C2573" s="307" t="s">
        <v>332</v>
      </c>
      <c r="D2573" s="294" t="s">
        <v>81</v>
      </c>
      <c r="E2573" s="294" t="s">
        <v>3072</v>
      </c>
      <c r="F2573" s="295">
        <v>1</v>
      </c>
      <c r="G2573" s="296" t="s">
        <v>7</v>
      </c>
      <c r="H2573" s="293">
        <v>5.8</v>
      </c>
      <c r="I2573" s="293">
        <f t="shared" si="432"/>
        <v>8.6185157124468166</v>
      </c>
      <c r="J2573" s="293">
        <v>49.987391132191533</v>
      </c>
      <c r="K2573" s="275">
        <f t="shared" si="430"/>
        <v>49.987391132191533</v>
      </c>
      <c r="L2573" s="275">
        <f t="shared" si="431"/>
        <v>49.987391132191533</v>
      </c>
      <c r="N2573" s="334">
        <v>48.064799165568779</v>
      </c>
      <c r="O2573" s="332">
        <f t="shared" si="427"/>
        <v>49.987391132191533</v>
      </c>
      <c r="P2573" s="360"/>
      <c r="Q2573" s="360"/>
    </row>
    <row r="2574" spans="2:20" ht="16.2" customHeight="1">
      <c r="B2574" s="295">
        <v>112231141</v>
      </c>
      <c r="C2574" s="307" t="s">
        <v>332</v>
      </c>
      <c r="D2574" s="294" t="s">
        <v>81</v>
      </c>
      <c r="E2574" s="294" t="s">
        <v>3074</v>
      </c>
      <c r="F2574" s="295">
        <v>1</v>
      </c>
      <c r="G2574" s="296" t="s">
        <v>7</v>
      </c>
      <c r="H2574" s="293">
        <v>5.8</v>
      </c>
      <c r="I2574" s="293">
        <f t="shared" si="432"/>
        <v>8.274736562592576</v>
      </c>
      <c r="J2574" s="293">
        <v>47.99347206303694</v>
      </c>
      <c r="K2574" s="275">
        <f t="shared" si="430"/>
        <v>47.99347206303694</v>
      </c>
      <c r="L2574" s="275">
        <f t="shared" si="431"/>
        <v>47.99347206303694</v>
      </c>
      <c r="N2574" s="334">
        <v>46.147569291381672</v>
      </c>
      <c r="O2574" s="332">
        <f t="shared" si="427"/>
        <v>47.99347206303694</v>
      </c>
      <c r="P2574" s="360"/>
      <c r="Q2574" s="360"/>
    </row>
    <row r="2575" spans="2:20" ht="16.2" customHeight="1">
      <c r="B2575" s="289">
        <v>112231271</v>
      </c>
      <c r="C2575" s="307" t="s">
        <v>332</v>
      </c>
      <c r="D2575" s="294" t="s">
        <v>81</v>
      </c>
      <c r="E2575" s="294" t="s">
        <v>3080</v>
      </c>
      <c r="F2575" s="295">
        <v>1</v>
      </c>
      <c r="G2575" s="296" t="s">
        <v>7</v>
      </c>
      <c r="H2575" s="293">
        <v>5.8</v>
      </c>
      <c r="I2575" s="293">
        <f t="shared" si="432"/>
        <v>8.274736562592576</v>
      </c>
      <c r="J2575" s="293">
        <v>47.99347206303694</v>
      </c>
      <c r="K2575" s="275">
        <f t="shared" si="430"/>
        <v>47.99347206303694</v>
      </c>
      <c r="L2575" s="275">
        <f t="shared" si="431"/>
        <v>47.99347206303694</v>
      </c>
      <c r="N2575" s="334">
        <v>46.147569291381672</v>
      </c>
      <c r="O2575" s="332">
        <f t="shared" si="427"/>
        <v>47.99347206303694</v>
      </c>
      <c r="P2575" s="360"/>
      <c r="Q2575" s="360"/>
    </row>
    <row r="2576" spans="2:20" ht="16.2" customHeight="1">
      <c r="B2576" s="289">
        <v>112231371</v>
      </c>
      <c r="C2576" s="307" t="s">
        <v>332</v>
      </c>
      <c r="D2576" s="294" t="s">
        <v>81</v>
      </c>
      <c r="E2576" s="294" t="s">
        <v>3086</v>
      </c>
      <c r="F2576" s="295">
        <v>1</v>
      </c>
      <c r="G2576" s="296" t="s">
        <v>7</v>
      </c>
      <c r="H2576" s="293">
        <v>5.8</v>
      </c>
      <c r="I2576" s="293">
        <f t="shared" si="432"/>
        <v>7.7123396681277416</v>
      </c>
      <c r="J2576" s="293">
        <v>44.731570075140901</v>
      </c>
      <c r="K2576" s="275">
        <f t="shared" ref="K2576:K2624" si="435">J2576</f>
        <v>44.731570075140901</v>
      </c>
      <c r="L2576" s="275">
        <f t="shared" si="431"/>
        <v>44.731570075140901</v>
      </c>
      <c r="N2576" s="334">
        <v>43.011125072250863</v>
      </c>
      <c r="O2576" s="332">
        <f t="shared" si="427"/>
        <v>44.731570075140901</v>
      </c>
      <c r="P2576" s="360"/>
      <c r="Q2576" s="360"/>
    </row>
    <row r="2577" spans="2:20" ht="16.2" customHeight="1">
      <c r="B2577" s="289">
        <v>112231361</v>
      </c>
      <c r="C2577" s="307" t="s">
        <v>332</v>
      </c>
      <c r="D2577" s="294" t="s">
        <v>81</v>
      </c>
      <c r="E2577" s="294" t="s">
        <v>3084</v>
      </c>
      <c r="F2577" s="295">
        <v>1</v>
      </c>
      <c r="G2577" s="296" t="s">
        <v>7</v>
      </c>
      <c r="H2577" s="293">
        <v>5.8</v>
      </c>
      <c r="I2577" s="293">
        <f t="shared" si="432"/>
        <v>7.7123396681277416</v>
      </c>
      <c r="J2577" s="293">
        <v>44.731570075140901</v>
      </c>
      <c r="K2577" s="275">
        <f t="shared" si="435"/>
        <v>44.731570075140901</v>
      </c>
      <c r="L2577" s="275">
        <f t="shared" si="431"/>
        <v>44.731570075140901</v>
      </c>
      <c r="N2577" s="334">
        <v>43.011125072250863</v>
      </c>
      <c r="O2577" s="332">
        <f t="shared" si="427"/>
        <v>44.731570075140901</v>
      </c>
      <c r="P2577" s="360"/>
      <c r="Q2577" s="360"/>
    </row>
    <row r="2578" spans="2:20" ht="16.2" customHeight="1">
      <c r="B2578" s="289">
        <v>112231391</v>
      </c>
      <c r="C2578" s="307" t="s">
        <v>332</v>
      </c>
      <c r="D2578" s="294" t="s">
        <v>81</v>
      </c>
      <c r="E2578" s="294" t="s">
        <v>3088</v>
      </c>
      <c r="F2578" s="295">
        <v>1</v>
      </c>
      <c r="G2578" s="296" t="s">
        <v>7</v>
      </c>
      <c r="H2578" s="293">
        <v>5.8</v>
      </c>
      <c r="I2578" s="293">
        <f t="shared" si="432"/>
        <v>7.5429054231463741</v>
      </c>
      <c r="J2578" s="293">
        <v>43.748851454248971</v>
      </c>
      <c r="K2578" s="275">
        <f t="shared" si="435"/>
        <v>43.748851454248971</v>
      </c>
      <c r="L2578" s="275">
        <f t="shared" si="431"/>
        <v>43.748851454248971</v>
      </c>
      <c r="N2578" s="334">
        <v>42.066203321393239</v>
      </c>
      <c r="O2578" s="332">
        <f t="shared" ref="O2578:O2635" si="436">N2578*1.04</f>
        <v>43.748851454248971</v>
      </c>
      <c r="P2578" s="360"/>
      <c r="Q2578" s="360"/>
    </row>
    <row r="2579" spans="2:20" ht="16.2" customHeight="1">
      <c r="B2579" s="289">
        <v>112231241</v>
      </c>
      <c r="C2579" s="307" t="s">
        <v>332</v>
      </c>
      <c r="D2579" s="294" t="s">
        <v>81</v>
      </c>
      <c r="E2579" s="294" t="s">
        <v>3078</v>
      </c>
      <c r="F2579" s="295">
        <v>1</v>
      </c>
      <c r="G2579" s="296" t="s">
        <v>7</v>
      </c>
      <c r="H2579" s="293">
        <v>5.8</v>
      </c>
      <c r="I2579" s="293">
        <f t="shared" si="432"/>
        <v>8.4754584124307772</v>
      </c>
      <c r="J2579" s="293">
        <v>49.157658792098502</v>
      </c>
      <c r="K2579" s="275">
        <f t="shared" si="435"/>
        <v>49.157658792098502</v>
      </c>
      <c r="L2579" s="275">
        <f t="shared" si="431"/>
        <v>49.157658792098502</v>
      </c>
      <c r="N2579" s="334">
        <v>47.266979607787022</v>
      </c>
      <c r="O2579" s="332">
        <f t="shared" si="436"/>
        <v>49.157658792098502</v>
      </c>
      <c r="P2579" s="360"/>
      <c r="Q2579" s="360"/>
    </row>
    <row r="2580" spans="2:20" ht="16.2" customHeight="1">
      <c r="B2580" s="289">
        <v>112231181</v>
      </c>
      <c r="C2580" s="307" t="s">
        <v>332</v>
      </c>
      <c r="D2580" s="294" t="s">
        <v>81</v>
      </c>
      <c r="E2580" s="294" t="s">
        <v>3076</v>
      </c>
      <c r="F2580" s="295">
        <v>1</v>
      </c>
      <c r="G2580" s="296" t="s">
        <v>7</v>
      </c>
      <c r="H2580" s="293">
        <v>5.8</v>
      </c>
      <c r="I2580" s="293">
        <f t="shared" si="432"/>
        <v>8.1396000361375549</v>
      </c>
      <c r="J2580" s="293">
        <v>47.209680209597821</v>
      </c>
      <c r="K2580" s="275">
        <f t="shared" si="435"/>
        <v>47.209680209597821</v>
      </c>
      <c r="L2580" s="275">
        <f t="shared" si="431"/>
        <v>47.209680209597821</v>
      </c>
      <c r="N2580" s="334">
        <v>45.39392327845944</v>
      </c>
      <c r="O2580" s="332">
        <f t="shared" si="436"/>
        <v>47.209680209597821</v>
      </c>
      <c r="P2580" s="360"/>
      <c r="Q2580" s="360"/>
    </row>
    <row r="2581" spans="2:20" ht="16.2" customHeight="1">
      <c r="B2581" s="289">
        <v>112231071</v>
      </c>
      <c r="C2581" s="307" t="s">
        <v>332</v>
      </c>
      <c r="D2581" s="294" t="s">
        <v>81</v>
      </c>
      <c r="E2581" s="294" t="s">
        <v>3068</v>
      </c>
      <c r="F2581" s="295">
        <v>1</v>
      </c>
      <c r="G2581" s="296" t="s">
        <v>7</v>
      </c>
      <c r="H2581" s="293">
        <v>5.8</v>
      </c>
      <c r="I2581" s="293">
        <f t="shared" si="432"/>
        <v>8.1266750521536384</v>
      </c>
      <c r="J2581" s="293">
        <v>47.134715302491102</v>
      </c>
      <c r="K2581" s="275">
        <f t="shared" si="435"/>
        <v>47.134715302491102</v>
      </c>
      <c r="L2581" s="275">
        <f t="shared" si="431"/>
        <v>47.134715302491102</v>
      </c>
      <c r="N2581" s="334">
        <v>47.906546368936141</v>
      </c>
      <c r="O2581" s="332">
        <f t="shared" si="436"/>
        <v>49.822808223693585</v>
      </c>
      <c r="P2581" s="360"/>
      <c r="Q2581" s="360"/>
      <c r="S2581" s="357"/>
      <c r="T2581" s="357"/>
    </row>
    <row r="2582" spans="2:20" ht="16.2" customHeight="1">
      <c r="B2582" s="289">
        <v>112231411</v>
      </c>
      <c r="C2582" s="307" t="s">
        <v>332</v>
      </c>
      <c r="D2582" s="294" t="s">
        <v>81</v>
      </c>
      <c r="E2582" s="294" t="s">
        <v>3090</v>
      </c>
      <c r="F2582" s="295">
        <v>1</v>
      </c>
      <c r="G2582" s="296" t="s">
        <v>7</v>
      </c>
      <c r="H2582" s="293">
        <v>5.8</v>
      </c>
      <c r="I2582" s="293">
        <f t="shared" si="432"/>
        <v>8.5307829833784616</v>
      </c>
      <c r="J2582" s="293">
        <v>49.47854130359508</v>
      </c>
      <c r="K2582" s="275">
        <f t="shared" si="435"/>
        <v>49.47854130359508</v>
      </c>
      <c r="L2582" s="275">
        <f t="shared" si="431"/>
        <v>49.47854130359508</v>
      </c>
      <c r="N2582" s="334">
        <v>47.57552048422604</v>
      </c>
      <c r="O2582" s="332">
        <f t="shared" si="436"/>
        <v>49.47854130359508</v>
      </c>
      <c r="P2582" s="360"/>
      <c r="Q2582" s="360"/>
    </row>
    <row r="2583" spans="2:20" ht="16.2" customHeight="1">
      <c r="B2583" s="297">
        <v>112231051</v>
      </c>
      <c r="C2583" s="307" t="s">
        <v>332</v>
      </c>
      <c r="D2583" s="294" t="s">
        <v>4</v>
      </c>
      <c r="E2583" s="294" t="s">
        <v>3062</v>
      </c>
      <c r="F2583" s="295">
        <v>1</v>
      </c>
      <c r="G2583" s="296" t="s">
        <v>7</v>
      </c>
      <c r="H2583" s="293">
        <v>5.8</v>
      </c>
      <c r="I2583" s="293">
        <f t="shared" si="432"/>
        <v>8.8262374366125762</v>
      </c>
      <c r="J2583" s="293">
        <v>51.192177132352946</v>
      </c>
      <c r="K2583" s="275">
        <f t="shared" ref="K2583:K2584" si="437">J2583</f>
        <v>51.192177132352946</v>
      </c>
      <c r="L2583" s="275">
        <f t="shared" ref="L2583:L2584" si="438">+J2583-K2583*$B$2</f>
        <v>51.192177132352946</v>
      </c>
      <c r="N2583" s="334">
        <v>49.223247242647062</v>
      </c>
      <c r="O2583" s="332">
        <f t="shared" si="436"/>
        <v>51.192177132352946</v>
      </c>
      <c r="P2583" s="360"/>
      <c r="Q2583" s="360"/>
    </row>
    <row r="2584" spans="2:20" ht="16.2" customHeight="1">
      <c r="B2584" s="297">
        <v>112231052</v>
      </c>
      <c r="C2584" s="307" t="s">
        <v>332</v>
      </c>
      <c r="D2584" s="294" t="s">
        <v>81</v>
      </c>
      <c r="E2584" s="294" t="s">
        <v>3063</v>
      </c>
      <c r="F2584" s="295">
        <v>1</v>
      </c>
      <c r="G2584" s="296" t="s">
        <v>7</v>
      </c>
      <c r="H2584" s="293">
        <v>5.8</v>
      </c>
      <c r="I2584" s="293">
        <f t="shared" si="432"/>
        <v>8.3845851800202844</v>
      </c>
      <c r="J2584" s="293">
        <v>48.630594044117643</v>
      </c>
      <c r="K2584" s="275">
        <f t="shared" si="437"/>
        <v>48.630594044117643</v>
      </c>
      <c r="L2584" s="275">
        <f t="shared" si="438"/>
        <v>48.630594044117643</v>
      </c>
      <c r="N2584" s="334">
        <v>46.760186580882348</v>
      </c>
      <c r="O2584" s="332">
        <f t="shared" si="436"/>
        <v>48.630594044117643</v>
      </c>
      <c r="P2584" s="360"/>
      <c r="Q2584" s="360"/>
    </row>
    <row r="2585" spans="2:20" ht="16.2" customHeight="1">
      <c r="B2585" s="289">
        <v>112201011</v>
      </c>
      <c r="C2585" s="307" t="s">
        <v>3041</v>
      </c>
      <c r="D2585" s="294" t="s">
        <v>4</v>
      </c>
      <c r="E2585" s="294" t="s">
        <v>3050</v>
      </c>
      <c r="F2585" s="295">
        <v>1</v>
      </c>
      <c r="G2585" s="296" t="s">
        <v>7</v>
      </c>
      <c r="H2585" s="293">
        <v>5.8</v>
      </c>
      <c r="I2585" s="293">
        <f t="shared" si="432"/>
        <v>9.1857573519052789</v>
      </c>
      <c r="J2585" s="293">
        <v>53.277392641050618</v>
      </c>
      <c r="K2585" s="275">
        <f t="shared" si="435"/>
        <v>53.277392641050618</v>
      </c>
      <c r="L2585" s="275">
        <f t="shared" si="431"/>
        <v>53.277392641050618</v>
      </c>
      <c r="N2585" s="334">
        <v>51.22826215485636</v>
      </c>
      <c r="O2585" s="332">
        <f t="shared" si="436"/>
        <v>53.277392641050618</v>
      </c>
      <c r="P2585" s="360"/>
      <c r="Q2585" s="360"/>
    </row>
    <row r="2586" spans="2:20" ht="16.2" customHeight="1">
      <c r="B2586" s="289">
        <v>112201281</v>
      </c>
      <c r="C2586" s="307" t="s">
        <v>3041</v>
      </c>
      <c r="D2586" s="294" t="s">
        <v>81</v>
      </c>
      <c r="E2586" s="294" t="s">
        <v>3082</v>
      </c>
      <c r="F2586" s="295">
        <v>1</v>
      </c>
      <c r="G2586" s="296" t="s">
        <v>7</v>
      </c>
      <c r="H2586" s="293">
        <v>5.8</v>
      </c>
      <c r="I2586" s="293">
        <f t="shared" si="432"/>
        <v>9.8846090707825862</v>
      </c>
      <c r="J2586" s="293">
        <v>57.330732610539002</v>
      </c>
      <c r="K2586" s="275">
        <f t="shared" si="435"/>
        <v>57.330732610539002</v>
      </c>
      <c r="L2586" s="275">
        <f t="shared" ref="L2586:L2627" si="439">+J2586-K2586*$B$2</f>
        <v>57.330732610539002</v>
      </c>
      <c r="N2586" s="334">
        <v>55.125704433210579</v>
      </c>
      <c r="O2586" s="332">
        <f t="shared" si="436"/>
        <v>57.330732610539002</v>
      </c>
      <c r="P2586" s="360"/>
      <c r="Q2586" s="360"/>
    </row>
    <row r="2587" spans="2:20" ht="16.2" customHeight="1">
      <c r="B2587" s="289">
        <v>112201091</v>
      </c>
      <c r="C2587" s="307" t="s">
        <v>3041</v>
      </c>
      <c r="D2587" s="294" t="s">
        <v>81</v>
      </c>
      <c r="E2587" s="294" t="s">
        <v>3064</v>
      </c>
      <c r="F2587" s="295">
        <v>1</v>
      </c>
      <c r="G2587" s="296" t="s">
        <v>7</v>
      </c>
      <c r="H2587" s="293">
        <v>5.8</v>
      </c>
      <c r="I2587" s="293">
        <f t="shared" si="432"/>
        <v>9.3762623925732331</v>
      </c>
      <c r="J2587" s="293">
        <v>54.382321876924749</v>
      </c>
      <c r="K2587" s="275">
        <f t="shared" si="435"/>
        <v>54.382321876924749</v>
      </c>
      <c r="L2587" s="275">
        <f t="shared" si="439"/>
        <v>54.382321876924749</v>
      </c>
      <c r="N2587" s="334">
        <v>52.290694112427644</v>
      </c>
      <c r="O2587" s="332">
        <f t="shared" si="436"/>
        <v>54.382321876924749</v>
      </c>
      <c r="P2587" s="360"/>
      <c r="Q2587" s="360"/>
    </row>
    <row r="2588" spans="2:20" ht="16.2" customHeight="1">
      <c r="B2588" s="289">
        <v>112201101</v>
      </c>
      <c r="C2588" s="307" t="s">
        <v>3041</v>
      </c>
      <c r="D2588" s="294" t="s">
        <v>81</v>
      </c>
      <c r="E2588" s="294" t="s">
        <v>3066</v>
      </c>
      <c r="F2588" s="295">
        <v>1</v>
      </c>
      <c r="G2588" s="296" t="s">
        <v>7</v>
      </c>
      <c r="H2588" s="293">
        <v>5.8</v>
      </c>
      <c r="I2588" s="293">
        <f t="shared" si="432"/>
        <v>9.1857573519052789</v>
      </c>
      <c r="J2588" s="293">
        <v>53.277392641050618</v>
      </c>
      <c r="K2588" s="275">
        <f t="shared" si="435"/>
        <v>53.277392641050618</v>
      </c>
      <c r="L2588" s="275">
        <f t="shared" si="439"/>
        <v>53.277392641050618</v>
      </c>
      <c r="N2588" s="334">
        <v>51.22826215485636</v>
      </c>
      <c r="O2588" s="332">
        <f t="shared" si="436"/>
        <v>53.277392641050618</v>
      </c>
      <c r="P2588" s="360"/>
      <c r="Q2588" s="360"/>
    </row>
    <row r="2589" spans="2:20" ht="16.2" customHeight="1">
      <c r="B2589" s="289">
        <v>112201111</v>
      </c>
      <c r="C2589" s="307" t="s">
        <v>3041</v>
      </c>
      <c r="D2589" s="294" t="s">
        <v>81</v>
      </c>
      <c r="E2589" s="294" t="s">
        <v>3070</v>
      </c>
      <c r="F2589" s="295">
        <v>1</v>
      </c>
      <c r="G2589" s="296" t="s">
        <v>7</v>
      </c>
      <c r="H2589" s="293">
        <v>5.8</v>
      </c>
      <c r="I2589" s="293">
        <f t="shared" si="432"/>
        <v>9.2101348783018082</v>
      </c>
      <c r="J2589" s="293">
        <v>53.418782294150489</v>
      </c>
      <c r="K2589" s="275">
        <f t="shared" si="435"/>
        <v>53.418782294150489</v>
      </c>
      <c r="L2589" s="275">
        <f t="shared" si="439"/>
        <v>53.418782294150489</v>
      </c>
      <c r="N2589" s="334">
        <v>51.364213744375469</v>
      </c>
      <c r="O2589" s="332">
        <f t="shared" si="436"/>
        <v>53.418782294150489</v>
      </c>
      <c r="P2589" s="360"/>
      <c r="Q2589" s="360"/>
    </row>
    <row r="2590" spans="2:20" ht="16.2" customHeight="1">
      <c r="B2590" s="289">
        <v>112201121</v>
      </c>
      <c r="C2590" s="307" t="s">
        <v>3041</v>
      </c>
      <c r="D2590" s="294" t="s">
        <v>81</v>
      </c>
      <c r="E2590" s="294" t="s">
        <v>3072</v>
      </c>
      <c r="F2590" s="295">
        <v>1</v>
      </c>
      <c r="G2590" s="296" t="s">
        <v>7</v>
      </c>
      <c r="H2590" s="293">
        <v>5.8</v>
      </c>
      <c r="I2590" s="293">
        <f t="shared" si="432"/>
        <v>9.8255503988987876</v>
      </c>
      <c r="J2590" s="293">
        <v>56.988192313612963</v>
      </c>
      <c r="K2590" s="275">
        <f t="shared" si="435"/>
        <v>56.988192313612963</v>
      </c>
      <c r="L2590" s="275">
        <f t="shared" si="439"/>
        <v>56.988192313612963</v>
      </c>
      <c r="N2590" s="334">
        <v>54.796338763089388</v>
      </c>
      <c r="O2590" s="332">
        <f t="shared" si="436"/>
        <v>56.988192313612963</v>
      </c>
      <c r="P2590" s="360"/>
      <c r="Q2590" s="360"/>
    </row>
    <row r="2591" spans="2:20" ht="16.2" customHeight="1">
      <c r="B2591" s="289">
        <v>112201141</v>
      </c>
      <c r="C2591" s="307" t="s">
        <v>3041</v>
      </c>
      <c r="D2591" s="294" t="s">
        <v>81</v>
      </c>
      <c r="E2591" s="294" t="s">
        <v>3074</v>
      </c>
      <c r="F2591" s="295">
        <v>1</v>
      </c>
      <c r="G2591" s="296" t="s">
        <v>7</v>
      </c>
      <c r="H2591" s="293">
        <v>5.8</v>
      </c>
      <c r="I2591" s="293">
        <f t="shared" si="432"/>
        <v>9.3762623925732331</v>
      </c>
      <c r="J2591" s="293">
        <v>54.382321876924749</v>
      </c>
      <c r="K2591" s="275">
        <f t="shared" si="435"/>
        <v>54.382321876924749</v>
      </c>
      <c r="L2591" s="275">
        <f t="shared" si="439"/>
        <v>54.382321876924749</v>
      </c>
      <c r="N2591" s="334">
        <v>52.290694112427644</v>
      </c>
      <c r="O2591" s="332">
        <f t="shared" si="436"/>
        <v>54.382321876924749</v>
      </c>
      <c r="P2591" s="360"/>
      <c r="Q2591" s="360"/>
    </row>
    <row r="2592" spans="2:20" ht="16.2" customHeight="1">
      <c r="B2592" s="289">
        <v>112201271</v>
      </c>
      <c r="C2592" s="307" t="s">
        <v>3041</v>
      </c>
      <c r="D2592" s="294" t="s">
        <v>81</v>
      </c>
      <c r="E2592" s="294" t="s">
        <v>3080</v>
      </c>
      <c r="F2592" s="295">
        <v>1</v>
      </c>
      <c r="G2592" s="296" t="s">
        <v>7</v>
      </c>
      <c r="H2592" s="293">
        <v>5.8</v>
      </c>
      <c r="I2592" s="293">
        <f t="shared" si="432"/>
        <v>9.3762623925732331</v>
      </c>
      <c r="J2592" s="293">
        <v>54.382321876924749</v>
      </c>
      <c r="K2592" s="275">
        <f t="shared" si="435"/>
        <v>54.382321876924749</v>
      </c>
      <c r="L2592" s="275">
        <f t="shared" si="439"/>
        <v>54.382321876924749</v>
      </c>
      <c r="N2592" s="334">
        <v>52.290694112427644</v>
      </c>
      <c r="O2592" s="332">
        <f t="shared" si="436"/>
        <v>54.382321876924749</v>
      </c>
      <c r="P2592" s="360"/>
      <c r="Q2592" s="360"/>
    </row>
    <row r="2593" spans="2:20" ht="16.2" customHeight="1">
      <c r="B2593" s="289">
        <v>112201371</v>
      </c>
      <c r="C2593" s="307" t="s">
        <v>3041</v>
      </c>
      <c r="D2593" s="294" t="s">
        <v>81</v>
      </c>
      <c r="E2593" s="294" t="s">
        <v>3086</v>
      </c>
      <c r="F2593" s="295">
        <v>1</v>
      </c>
      <c r="G2593" s="296" t="s">
        <v>7</v>
      </c>
      <c r="H2593" s="293">
        <v>5.8</v>
      </c>
      <c r="I2593" s="293">
        <f t="shared" si="432"/>
        <v>8.7421720608556974</v>
      </c>
      <c r="J2593" s="293">
        <v>50.704597952963049</v>
      </c>
      <c r="K2593" s="275">
        <f t="shared" si="435"/>
        <v>50.704597952963049</v>
      </c>
      <c r="L2593" s="275">
        <f t="shared" si="439"/>
        <v>50.704597952963049</v>
      </c>
      <c r="N2593" s="334">
        <v>48.754421108618317</v>
      </c>
      <c r="O2593" s="332">
        <f t="shared" si="436"/>
        <v>50.704597952963049</v>
      </c>
      <c r="P2593" s="360"/>
      <c r="Q2593" s="360"/>
    </row>
    <row r="2594" spans="2:20" ht="16.2" customHeight="1">
      <c r="B2594" s="289">
        <v>112201361</v>
      </c>
      <c r="C2594" s="307" t="s">
        <v>3041</v>
      </c>
      <c r="D2594" s="294" t="s">
        <v>81</v>
      </c>
      <c r="E2594" s="294" t="s">
        <v>3084</v>
      </c>
      <c r="F2594" s="295">
        <v>1</v>
      </c>
      <c r="G2594" s="296" t="s">
        <v>7</v>
      </c>
      <c r="H2594" s="293">
        <v>5.8</v>
      </c>
      <c r="I2594" s="293">
        <f t="shared" si="432"/>
        <v>8.7421720608556974</v>
      </c>
      <c r="J2594" s="293">
        <v>50.704597952963049</v>
      </c>
      <c r="K2594" s="275">
        <f t="shared" si="435"/>
        <v>50.704597952963049</v>
      </c>
      <c r="L2594" s="275">
        <f t="shared" si="439"/>
        <v>50.704597952963049</v>
      </c>
      <c r="N2594" s="334">
        <v>48.754421108618317</v>
      </c>
      <c r="O2594" s="332">
        <f t="shared" si="436"/>
        <v>50.704597952963049</v>
      </c>
      <c r="P2594" s="360"/>
      <c r="Q2594" s="360"/>
    </row>
    <row r="2595" spans="2:20" ht="16.2" customHeight="1">
      <c r="B2595" s="289">
        <v>112201391</v>
      </c>
      <c r="C2595" s="307" t="s">
        <v>3041</v>
      </c>
      <c r="D2595" s="294" t="s">
        <v>81</v>
      </c>
      <c r="E2595" s="294" t="s">
        <v>3088</v>
      </c>
      <c r="F2595" s="295">
        <v>1</v>
      </c>
      <c r="G2595" s="296" t="s">
        <v>7</v>
      </c>
      <c r="H2595" s="293">
        <v>5.8</v>
      </c>
      <c r="I2595" s="293">
        <f t="shared" si="432"/>
        <v>9.4242264665918221</v>
      </c>
      <c r="J2595" s="293">
        <v>54.660513506232562</v>
      </c>
      <c r="K2595" s="275">
        <f t="shared" si="435"/>
        <v>54.660513506232562</v>
      </c>
      <c r="L2595" s="275">
        <f t="shared" si="439"/>
        <v>54.660513506232562</v>
      </c>
      <c r="N2595" s="334">
        <v>52.558186063685156</v>
      </c>
      <c r="O2595" s="332">
        <f t="shared" si="436"/>
        <v>54.660513506232562</v>
      </c>
      <c r="P2595" s="360"/>
      <c r="Q2595" s="360"/>
    </row>
    <row r="2596" spans="2:20" ht="16.2" customHeight="1">
      <c r="B2596" s="289">
        <v>112201241</v>
      </c>
      <c r="C2596" s="307" t="s">
        <v>3041</v>
      </c>
      <c r="D2596" s="294" t="s">
        <v>81</v>
      </c>
      <c r="E2596" s="294" t="s">
        <v>3078</v>
      </c>
      <c r="F2596" s="295">
        <v>1</v>
      </c>
      <c r="G2596" s="296" t="s">
        <v>7</v>
      </c>
      <c r="H2596" s="293">
        <v>5.8</v>
      </c>
      <c r="I2596" s="293">
        <f t="shared" si="432"/>
        <v>9.7151198967196581</v>
      </c>
      <c r="J2596" s="293">
        <v>56.347695400974011</v>
      </c>
      <c r="K2596" s="275">
        <f t="shared" si="435"/>
        <v>56.347695400974011</v>
      </c>
      <c r="L2596" s="275">
        <f t="shared" si="439"/>
        <v>56.347695400974011</v>
      </c>
      <c r="N2596" s="334">
        <v>54.180476347090391</v>
      </c>
      <c r="O2596" s="332">
        <f t="shared" si="436"/>
        <v>56.347695400974011</v>
      </c>
      <c r="P2596" s="360"/>
      <c r="Q2596" s="360"/>
    </row>
    <row r="2597" spans="2:20" ht="16.2" customHeight="1">
      <c r="B2597" s="289">
        <v>112201181</v>
      </c>
      <c r="C2597" s="307" t="s">
        <v>3041</v>
      </c>
      <c r="D2597" s="294" t="s">
        <v>81</v>
      </c>
      <c r="E2597" s="294" t="s">
        <v>3076</v>
      </c>
      <c r="F2597" s="295">
        <v>1</v>
      </c>
      <c r="G2597" s="296" t="s">
        <v>7</v>
      </c>
      <c r="H2597" s="293">
        <v>5.8</v>
      </c>
      <c r="I2597" s="293">
        <f t="shared" si="432"/>
        <v>9.3665069876881013</v>
      </c>
      <c r="J2597" s="293">
        <v>54.325740528590984</v>
      </c>
      <c r="K2597" s="275">
        <f t="shared" si="435"/>
        <v>54.325740528590984</v>
      </c>
      <c r="L2597" s="275">
        <f t="shared" si="439"/>
        <v>54.325740528590984</v>
      </c>
      <c r="N2597" s="334">
        <v>52.23628896979902</v>
      </c>
      <c r="O2597" s="332">
        <f t="shared" si="436"/>
        <v>54.325740528590984</v>
      </c>
      <c r="P2597" s="360"/>
      <c r="Q2597" s="360"/>
    </row>
    <row r="2598" spans="2:20" ht="16.2" customHeight="1">
      <c r="B2598" s="289">
        <v>112201071</v>
      </c>
      <c r="C2598" s="307" t="s">
        <v>3041</v>
      </c>
      <c r="D2598" s="294" t="s">
        <v>81</v>
      </c>
      <c r="E2598" s="294" t="s">
        <v>3068</v>
      </c>
      <c r="F2598" s="295">
        <v>1</v>
      </c>
      <c r="G2598" s="296" t="s">
        <v>7</v>
      </c>
      <c r="H2598" s="293">
        <v>5.8</v>
      </c>
      <c r="I2598" s="293">
        <f t="shared" si="432"/>
        <v>9.6055405571235735</v>
      </c>
      <c r="J2598" s="293">
        <v>55.712135231316722</v>
      </c>
      <c r="K2598" s="275">
        <f t="shared" si="435"/>
        <v>55.712135231316722</v>
      </c>
      <c r="L2598" s="275">
        <f t="shared" si="439"/>
        <v>55.712135231316722</v>
      </c>
      <c r="N2598" s="334">
        <v>56.134343918678304</v>
      </c>
      <c r="O2598" s="332">
        <f t="shared" si="436"/>
        <v>58.379717675425439</v>
      </c>
      <c r="P2598" s="360"/>
      <c r="Q2598" s="360"/>
      <c r="S2598" s="357"/>
      <c r="T2598" s="357"/>
    </row>
    <row r="2599" spans="2:20" ht="16.2" customHeight="1">
      <c r="B2599" s="289">
        <v>112201411</v>
      </c>
      <c r="C2599" s="307" t="s">
        <v>3041</v>
      </c>
      <c r="D2599" s="294" t="s">
        <v>81</v>
      </c>
      <c r="E2599" s="294" t="s">
        <v>3090</v>
      </c>
      <c r="F2599" s="295">
        <v>1</v>
      </c>
      <c r="G2599" s="296" t="s">
        <v>7</v>
      </c>
      <c r="H2599" s="293">
        <v>5.8</v>
      </c>
      <c r="I2599" s="293">
        <f t="shared" si="432"/>
        <v>9.7366301250587295</v>
      </c>
      <c r="J2599" s="293">
        <v>56.472454725340633</v>
      </c>
      <c r="K2599" s="275">
        <f t="shared" si="435"/>
        <v>56.472454725340633</v>
      </c>
      <c r="L2599" s="275">
        <f t="shared" si="439"/>
        <v>56.472454725340633</v>
      </c>
      <c r="N2599" s="334">
        <v>54.300437235904454</v>
      </c>
      <c r="O2599" s="332">
        <f t="shared" si="436"/>
        <v>56.472454725340633</v>
      </c>
      <c r="P2599" s="360"/>
      <c r="Q2599" s="360"/>
    </row>
    <row r="2600" spans="2:20" ht="16.2" customHeight="1">
      <c r="B2600" s="297">
        <v>112201051</v>
      </c>
      <c r="C2600" s="307" t="s">
        <v>3041</v>
      </c>
      <c r="D2600" s="294" t="s">
        <v>4</v>
      </c>
      <c r="E2600" s="294" t="s">
        <v>3062</v>
      </c>
      <c r="F2600" s="295">
        <v>1</v>
      </c>
      <c r="G2600" s="296" t="s">
        <v>7</v>
      </c>
      <c r="H2600" s="293">
        <v>5.8</v>
      </c>
      <c r="I2600" s="293">
        <f t="shared" si="432"/>
        <v>10.206015707403651</v>
      </c>
      <c r="J2600" s="293">
        <v>59.194891102941178</v>
      </c>
      <c r="K2600" s="275">
        <f t="shared" ref="K2600:K2601" si="440">J2600</f>
        <v>59.194891102941178</v>
      </c>
      <c r="L2600" s="275">
        <f t="shared" ref="L2600:L2601" si="441">+J2600-K2600*$B$2</f>
        <v>59.194891102941178</v>
      </c>
      <c r="N2600" s="334">
        <v>56.918164522058824</v>
      </c>
      <c r="O2600" s="332">
        <f t="shared" si="436"/>
        <v>59.194891102941178</v>
      </c>
      <c r="P2600" s="360"/>
      <c r="Q2600" s="360"/>
    </row>
    <row r="2601" spans="2:20" ht="16.2" customHeight="1">
      <c r="B2601" s="297">
        <v>112201052</v>
      </c>
      <c r="C2601" s="307" t="s">
        <v>3041</v>
      </c>
      <c r="D2601" s="294" t="s">
        <v>81</v>
      </c>
      <c r="E2601" s="294" t="s">
        <v>3063</v>
      </c>
      <c r="F2601" s="295">
        <v>1</v>
      </c>
      <c r="G2601" s="296" t="s">
        <v>7</v>
      </c>
      <c r="H2601" s="293">
        <v>5.8</v>
      </c>
      <c r="I2601" s="293">
        <f t="shared" si="432"/>
        <v>9.6057721855983793</v>
      </c>
      <c r="J2601" s="293">
        <v>55.713478676470594</v>
      </c>
      <c r="K2601" s="275">
        <f t="shared" si="440"/>
        <v>55.713478676470594</v>
      </c>
      <c r="L2601" s="275">
        <f t="shared" si="441"/>
        <v>55.713478676470594</v>
      </c>
      <c r="N2601" s="334">
        <v>53.570652573529415</v>
      </c>
      <c r="O2601" s="332">
        <f t="shared" si="436"/>
        <v>55.713478676470594</v>
      </c>
      <c r="P2601" s="360"/>
      <c r="Q2601" s="360"/>
    </row>
    <row r="2602" spans="2:20" ht="16.2" customHeight="1">
      <c r="B2602" s="289">
        <v>110231011</v>
      </c>
      <c r="C2602" s="307" t="s">
        <v>71</v>
      </c>
      <c r="D2602" s="294" t="s">
        <v>4</v>
      </c>
      <c r="E2602" s="294" t="s">
        <v>3050</v>
      </c>
      <c r="F2602" s="295">
        <v>1</v>
      </c>
      <c r="G2602" s="296" t="s">
        <v>7</v>
      </c>
      <c r="H2602" s="293">
        <v>5.8</v>
      </c>
      <c r="I2602" s="293">
        <f t="shared" si="432"/>
        <v>9.3991458479513188</v>
      </c>
      <c r="J2602" s="293">
        <v>54.51504591811765</v>
      </c>
      <c r="K2602" s="275">
        <f t="shared" si="435"/>
        <v>54.51504591811765</v>
      </c>
      <c r="L2602" s="275">
        <f t="shared" si="439"/>
        <v>54.51504591811765</v>
      </c>
      <c r="N2602" s="334">
        <v>52.41831338280543</v>
      </c>
      <c r="O2602" s="332">
        <f t="shared" si="436"/>
        <v>54.51504591811765</v>
      </c>
      <c r="P2602" s="360"/>
      <c r="Q2602" s="360"/>
    </row>
    <row r="2603" spans="2:20" ht="16.2" customHeight="1">
      <c r="B2603" s="289">
        <v>110231281</v>
      </c>
      <c r="C2603" s="307" t="s">
        <v>71</v>
      </c>
      <c r="D2603" s="294" t="s">
        <v>81</v>
      </c>
      <c r="E2603" s="294" t="s">
        <v>3082</v>
      </c>
      <c r="F2603" s="295">
        <v>1</v>
      </c>
      <c r="G2603" s="296" t="s">
        <v>7</v>
      </c>
      <c r="H2603" s="293">
        <v>5.8</v>
      </c>
      <c r="I2603" s="293">
        <f t="shared" si="432"/>
        <v>9.8257690386150269</v>
      </c>
      <c r="J2603" s="293">
        <v>56.989460423967159</v>
      </c>
      <c r="K2603" s="275">
        <f t="shared" si="435"/>
        <v>56.989460423967159</v>
      </c>
      <c r="L2603" s="275">
        <f t="shared" si="439"/>
        <v>56.989460423967159</v>
      </c>
      <c r="N2603" s="334">
        <v>54.79755809996842</v>
      </c>
      <c r="O2603" s="332">
        <f t="shared" si="436"/>
        <v>56.989460423967159</v>
      </c>
      <c r="P2603" s="360"/>
      <c r="Q2603" s="360"/>
    </row>
    <row r="2604" spans="2:20" ht="16.2" customHeight="1">
      <c r="B2604" s="289">
        <v>110231091</v>
      </c>
      <c r="C2604" s="307" t="s">
        <v>71</v>
      </c>
      <c r="D2604" s="294" t="s">
        <v>81</v>
      </c>
      <c r="E2604" s="294" t="s">
        <v>3064</v>
      </c>
      <c r="F2604" s="295">
        <v>1</v>
      </c>
      <c r="G2604" s="296" t="s">
        <v>7</v>
      </c>
      <c r="H2604" s="293">
        <v>5.8</v>
      </c>
      <c r="I2604" s="293">
        <f t="shared" si="432"/>
        <v>9.4808913071295837</v>
      </c>
      <c r="J2604" s="293">
        <v>54.989169581351582</v>
      </c>
      <c r="K2604" s="275">
        <f t="shared" si="435"/>
        <v>54.989169581351582</v>
      </c>
      <c r="L2604" s="275">
        <f t="shared" si="439"/>
        <v>54.989169581351582</v>
      </c>
      <c r="N2604" s="334">
        <v>52.874201520530363</v>
      </c>
      <c r="O2604" s="332">
        <f t="shared" si="436"/>
        <v>54.989169581351582</v>
      </c>
      <c r="P2604" s="360"/>
      <c r="Q2604" s="360"/>
    </row>
    <row r="2605" spans="2:20" ht="16.2" customHeight="1">
      <c r="B2605" s="289">
        <v>110231101</v>
      </c>
      <c r="C2605" s="307" t="s">
        <v>71</v>
      </c>
      <c r="D2605" s="294" t="s">
        <v>81</v>
      </c>
      <c r="E2605" s="294" t="s">
        <v>3066</v>
      </c>
      <c r="F2605" s="295">
        <v>1</v>
      </c>
      <c r="G2605" s="296" t="s">
        <v>7</v>
      </c>
      <c r="H2605" s="293">
        <v>5.8</v>
      </c>
      <c r="I2605" s="293">
        <f t="shared" si="432"/>
        <v>9.3991458479513188</v>
      </c>
      <c r="J2605" s="293">
        <v>54.51504591811765</v>
      </c>
      <c r="K2605" s="275">
        <f t="shared" si="435"/>
        <v>54.51504591811765</v>
      </c>
      <c r="L2605" s="275">
        <f t="shared" si="439"/>
        <v>54.51504591811765</v>
      </c>
      <c r="N2605" s="334">
        <v>52.41831338280543</v>
      </c>
      <c r="O2605" s="332">
        <f t="shared" si="436"/>
        <v>54.51504591811765</v>
      </c>
      <c r="P2605" s="360"/>
      <c r="Q2605" s="360"/>
    </row>
    <row r="2606" spans="2:20" ht="16.2" customHeight="1">
      <c r="B2606" s="289">
        <v>110231111</v>
      </c>
      <c r="C2606" s="307" t="s">
        <v>71</v>
      </c>
      <c r="D2606" s="294" t="s">
        <v>81</v>
      </c>
      <c r="E2606" s="294" t="s">
        <v>3070</v>
      </c>
      <c r="F2606" s="295">
        <v>1</v>
      </c>
      <c r="G2606" s="296" t="s">
        <v>7</v>
      </c>
      <c r="H2606" s="293">
        <v>5.8</v>
      </c>
      <c r="I2606" s="293">
        <f t="shared" si="432"/>
        <v>9.3246510275390335</v>
      </c>
      <c r="J2606" s="293">
        <v>54.082975959726397</v>
      </c>
      <c r="K2606" s="275">
        <f t="shared" si="435"/>
        <v>54.082975959726397</v>
      </c>
      <c r="L2606" s="275">
        <f t="shared" si="439"/>
        <v>54.082975959726397</v>
      </c>
      <c r="N2606" s="334">
        <v>52.002861499736916</v>
      </c>
      <c r="O2606" s="332">
        <f t="shared" si="436"/>
        <v>54.082975959726397</v>
      </c>
      <c r="P2606" s="360"/>
      <c r="Q2606" s="360"/>
    </row>
    <row r="2607" spans="2:20" ht="16.2" customHeight="1">
      <c r="B2607" s="289">
        <v>110231121</v>
      </c>
      <c r="C2607" s="307" t="s">
        <v>71</v>
      </c>
      <c r="D2607" s="294" t="s">
        <v>81</v>
      </c>
      <c r="E2607" s="294" t="s">
        <v>3072</v>
      </c>
      <c r="F2607" s="295">
        <v>1</v>
      </c>
      <c r="G2607" s="296" t="s">
        <v>7</v>
      </c>
      <c r="H2607" s="293">
        <v>5.8</v>
      </c>
      <c r="I2607" s="293">
        <f t="shared" si="432"/>
        <v>9.8128094446294121</v>
      </c>
      <c r="J2607" s="293">
        <v>56.914294778850589</v>
      </c>
      <c r="K2607" s="275">
        <f t="shared" si="435"/>
        <v>56.914294778850589</v>
      </c>
      <c r="L2607" s="275">
        <f t="shared" si="439"/>
        <v>56.914294778850589</v>
      </c>
      <c r="N2607" s="334">
        <v>54.725283441202485</v>
      </c>
      <c r="O2607" s="332">
        <f t="shared" si="436"/>
        <v>56.914294778850589</v>
      </c>
      <c r="P2607" s="360"/>
      <c r="Q2607" s="360"/>
    </row>
    <row r="2608" spans="2:20" ht="16.2" customHeight="1">
      <c r="B2608" s="289">
        <v>110231141</v>
      </c>
      <c r="C2608" s="307" t="s">
        <v>71</v>
      </c>
      <c r="D2608" s="294" t="s">
        <v>81</v>
      </c>
      <c r="E2608" s="294" t="s">
        <v>3074</v>
      </c>
      <c r="F2608" s="295">
        <v>1</v>
      </c>
      <c r="G2608" s="296" t="s">
        <v>7</v>
      </c>
      <c r="H2608" s="293">
        <v>5.8</v>
      </c>
      <c r="I2608" s="293">
        <f t="shared" si="432"/>
        <v>9.4808913071295837</v>
      </c>
      <c r="J2608" s="293">
        <v>54.989169581351582</v>
      </c>
      <c r="K2608" s="275">
        <f t="shared" si="435"/>
        <v>54.989169581351582</v>
      </c>
      <c r="L2608" s="275">
        <f t="shared" si="439"/>
        <v>54.989169581351582</v>
      </c>
      <c r="N2608" s="334">
        <v>52.874201520530363</v>
      </c>
      <c r="O2608" s="332">
        <f t="shared" si="436"/>
        <v>54.989169581351582</v>
      </c>
      <c r="P2608" s="360"/>
      <c r="Q2608" s="360"/>
    </row>
    <row r="2609" spans="2:20" ht="16.2" customHeight="1">
      <c r="B2609" s="289">
        <v>110231271</v>
      </c>
      <c r="C2609" s="307" t="s">
        <v>71</v>
      </c>
      <c r="D2609" s="294" t="s">
        <v>81</v>
      </c>
      <c r="E2609" s="294" t="s">
        <v>3080</v>
      </c>
      <c r="F2609" s="295">
        <v>1</v>
      </c>
      <c r="G2609" s="296" t="s">
        <v>7</v>
      </c>
      <c r="H2609" s="293">
        <v>5.8</v>
      </c>
      <c r="I2609" s="293">
        <f t="shared" si="432"/>
        <v>9.4808913071295837</v>
      </c>
      <c r="J2609" s="293">
        <v>54.989169581351582</v>
      </c>
      <c r="K2609" s="275">
        <f t="shared" si="435"/>
        <v>54.989169581351582</v>
      </c>
      <c r="L2609" s="275">
        <f t="shared" si="439"/>
        <v>54.989169581351582</v>
      </c>
      <c r="N2609" s="334">
        <v>52.874201520530363</v>
      </c>
      <c r="O2609" s="332">
        <f t="shared" si="436"/>
        <v>54.989169581351582</v>
      </c>
      <c r="P2609" s="360"/>
      <c r="Q2609" s="360"/>
    </row>
    <row r="2610" spans="2:20" ht="16.2" customHeight="1">
      <c r="B2610" s="289">
        <v>110231371</v>
      </c>
      <c r="C2610" s="307" t="s">
        <v>71</v>
      </c>
      <c r="D2610" s="294" t="s">
        <v>81</v>
      </c>
      <c r="E2610" s="294" t="s">
        <v>3086</v>
      </c>
      <c r="F2610" s="295">
        <v>1</v>
      </c>
      <c r="G2610" s="296" t="s">
        <v>7</v>
      </c>
      <c r="H2610" s="293">
        <v>5.8</v>
      </c>
      <c r="I2610" s="293">
        <f t="shared" si="432"/>
        <v>9.8999562561705741</v>
      </c>
      <c r="J2610" s="293">
        <v>57.419746285789323</v>
      </c>
      <c r="K2610" s="275">
        <f t="shared" si="435"/>
        <v>57.419746285789323</v>
      </c>
      <c r="L2610" s="275">
        <f t="shared" si="439"/>
        <v>57.419746285789323</v>
      </c>
      <c r="N2610" s="334">
        <v>55.211294505566656</v>
      </c>
      <c r="O2610" s="332">
        <f t="shared" si="436"/>
        <v>57.419746285789323</v>
      </c>
      <c r="P2610" s="360"/>
      <c r="Q2610" s="360"/>
    </row>
    <row r="2611" spans="2:20" ht="16.2" customHeight="1">
      <c r="B2611" s="289">
        <v>110231361</v>
      </c>
      <c r="C2611" s="307" t="s">
        <v>71</v>
      </c>
      <c r="D2611" s="294" t="s">
        <v>81</v>
      </c>
      <c r="E2611" s="294" t="s">
        <v>3084</v>
      </c>
      <c r="F2611" s="295">
        <v>1</v>
      </c>
      <c r="G2611" s="296" t="s">
        <v>7</v>
      </c>
      <c r="H2611" s="293">
        <v>5.8</v>
      </c>
      <c r="I2611" s="293">
        <f t="shared" si="432"/>
        <v>9.8999562561705741</v>
      </c>
      <c r="J2611" s="293">
        <v>57.419746285789323</v>
      </c>
      <c r="K2611" s="275">
        <f t="shared" si="435"/>
        <v>57.419746285789323</v>
      </c>
      <c r="L2611" s="275">
        <f t="shared" si="439"/>
        <v>57.419746285789323</v>
      </c>
      <c r="N2611" s="334">
        <v>55.211294505566656</v>
      </c>
      <c r="O2611" s="332">
        <f t="shared" si="436"/>
        <v>57.419746285789323</v>
      </c>
      <c r="P2611" s="360"/>
      <c r="Q2611" s="360"/>
    </row>
    <row r="2612" spans="2:20" ht="16.2" customHeight="1">
      <c r="B2612" s="289">
        <v>110231391</v>
      </c>
      <c r="C2612" s="307" t="s">
        <v>71</v>
      </c>
      <c r="D2612" s="294" t="s">
        <v>81</v>
      </c>
      <c r="E2612" s="294" t="s">
        <v>3088</v>
      </c>
      <c r="F2612" s="295">
        <v>1</v>
      </c>
      <c r="G2612" s="296" t="s">
        <v>7</v>
      </c>
      <c r="H2612" s="293">
        <v>5.8</v>
      </c>
      <c r="I2612" s="293">
        <f t="shared" si="432"/>
        <v>9.6175768336846126</v>
      </c>
      <c r="J2612" s="293">
        <v>55.781945635370747</v>
      </c>
      <c r="K2612" s="275">
        <f t="shared" si="435"/>
        <v>55.781945635370747</v>
      </c>
      <c r="L2612" s="275">
        <f t="shared" si="439"/>
        <v>55.781945635370747</v>
      </c>
      <c r="N2612" s="334">
        <v>53.636486187856484</v>
      </c>
      <c r="O2612" s="332">
        <f t="shared" si="436"/>
        <v>55.781945635370747</v>
      </c>
      <c r="P2612" s="360"/>
      <c r="Q2612" s="360"/>
    </row>
    <row r="2613" spans="2:20" ht="16.2" customHeight="1">
      <c r="B2613" s="289">
        <v>110231241</v>
      </c>
      <c r="C2613" s="307" t="s">
        <v>71</v>
      </c>
      <c r="D2613" s="294" t="s">
        <v>81</v>
      </c>
      <c r="E2613" s="294" t="s">
        <v>3078</v>
      </c>
      <c r="F2613" s="295">
        <v>1</v>
      </c>
      <c r="G2613" s="296" t="s">
        <v>7</v>
      </c>
      <c r="H2613" s="293">
        <v>5.8</v>
      </c>
      <c r="I2613" s="293">
        <f t="shared" ref="I2613:I2670" si="442">J2613/H2613</f>
        <v>10.164626542761452</v>
      </c>
      <c r="J2613" s="293">
        <v>58.954833948016422</v>
      </c>
      <c r="K2613" s="275">
        <f t="shared" si="435"/>
        <v>58.954833948016422</v>
      </c>
      <c r="L2613" s="275">
        <f t="shared" si="439"/>
        <v>58.954833948016422</v>
      </c>
      <c r="N2613" s="334">
        <v>56.687340334631173</v>
      </c>
      <c r="O2613" s="332">
        <f t="shared" si="436"/>
        <v>58.954833948016422</v>
      </c>
      <c r="P2613" s="360"/>
      <c r="Q2613" s="360"/>
    </row>
    <row r="2614" spans="2:20" ht="16.2" customHeight="1">
      <c r="B2614" s="289">
        <v>110231181</v>
      </c>
      <c r="C2614" s="307" t="s">
        <v>71</v>
      </c>
      <c r="D2614" s="294" t="s">
        <v>81</v>
      </c>
      <c r="E2614" s="294" t="s">
        <v>3076</v>
      </c>
      <c r="F2614" s="295">
        <v>1</v>
      </c>
      <c r="G2614" s="296" t="s">
        <v>7</v>
      </c>
      <c r="H2614" s="293">
        <v>5.8</v>
      </c>
      <c r="I2614" s="293">
        <f t="shared" si="442"/>
        <v>9.5713485186433296</v>
      </c>
      <c r="J2614" s="293">
        <v>55.513821408131307</v>
      </c>
      <c r="K2614" s="275">
        <f t="shared" si="435"/>
        <v>55.513821408131307</v>
      </c>
      <c r="L2614" s="275">
        <f t="shared" si="439"/>
        <v>55.513821408131307</v>
      </c>
      <c r="N2614" s="334">
        <v>53.378674430895487</v>
      </c>
      <c r="O2614" s="332">
        <f t="shared" si="436"/>
        <v>55.513821408131307</v>
      </c>
      <c r="P2614" s="360"/>
      <c r="Q2614" s="360"/>
    </row>
    <row r="2615" spans="2:20" ht="16.2" customHeight="1">
      <c r="B2615" s="289">
        <v>110231071</v>
      </c>
      <c r="C2615" s="307" t="s">
        <v>71</v>
      </c>
      <c r="D2615" s="294" t="s">
        <v>81</v>
      </c>
      <c r="E2615" s="294" t="s">
        <v>3068</v>
      </c>
      <c r="F2615" s="295">
        <v>1</v>
      </c>
      <c r="G2615" s="296" t="s">
        <v>7</v>
      </c>
      <c r="H2615" s="293">
        <v>5.8</v>
      </c>
      <c r="I2615" s="293">
        <f t="shared" si="442"/>
        <v>9.5077494171063925</v>
      </c>
      <c r="J2615" s="293">
        <v>55.144946619217073</v>
      </c>
      <c r="K2615" s="275">
        <f t="shared" si="435"/>
        <v>55.144946619217073</v>
      </c>
      <c r="L2615" s="275">
        <f t="shared" si="439"/>
        <v>55.144946619217073</v>
      </c>
      <c r="N2615" s="334">
        <v>52.452316596948329</v>
      </c>
      <c r="O2615" s="332">
        <f t="shared" si="436"/>
        <v>54.550409260826264</v>
      </c>
      <c r="P2615" s="360"/>
      <c r="Q2615" s="360"/>
      <c r="S2615" s="357"/>
      <c r="T2615" s="357"/>
    </row>
    <row r="2616" spans="2:20" ht="16.2" customHeight="1">
      <c r="B2616" s="289">
        <v>110231411</v>
      </c>
      <c r="C2616" s="307" t="s">
        <v>71</v>
      </c>
      <c r="D2616" s="294" t="s">
        <v>81</v>
      </c>
      <c r="E2616" s="294" t="s">
        <v>3090</v>
      </c>
      <c r="F2616" s="295">
        <v>1</v>
      </c>
      <c r="G2616" s="296" t="s">
        <v>7</v>
      </c>
      <c r="H2616" s="293">
        <v>5.8</v>
      </c>
      <c r="I2616" s="293">
        <f t="shared" si="442"/>
        <v>9.7470007356573447</v>
      </c>
      <c r="J2616" s="293">
        <v>56.532604266812598</v>
      </c>
      <c r="K2616" s="275">
        <f t="shared" si="435"/>
        <v>56.532604266812598</v>
      </c>
      <c r="L2616" s="275">
        <f t="shared" si="439"/>
        <v>56.532604266812598</v>
      </c>
      <c r="N2616" s="334">
        <v>54.358273333473647</v>
      </c>
      <c r="O2616" s="332">
        <f t="shared" si="436"/>
        <v>56.532604266812598</v>
      </c>
      <c r="P2616" s="360"/>
      <c r="Q2616" s="360"/>
    </row>
    <row r="2617" spans="2:20" ht="16.2" customHeight="1">
      <c r="B2617" s="297">
        <v>110231051</v>
      </c>
      <c r="C2617" s="307" t="s">
        <v>71</v>
      </c>
      <c r="D2617" s="294" t="s">
        <v>4</v>
      </c>
      <c r="E2617" s="294" t="s">
        <v>3062</v>
      </c>
      <c r="F2617" s="295">
        <v>1</v>
      </c>
      <c r="G2617" s="296" t="s">
        <v>7</v>
      </c>
      <c r="H2617" s="293">
        <v>5.8</v>
      </c>
      <c r="I2617" s="293">
        <f t="shared" si="442"/>
        <v>10.386089110040569</v>
      </c>
      <c r="J2617" s="293">
        <v>60.239316838235297</v>
      </c>
      <c r="K2617" s="275">
        <f t="shared" ref="K2617:K2618" si="443">J2617</f>
        <v>60.239316838235297</v>
      </c>
      <c r="L2617" s="275">
        <f t="shared" si="439"/>
        <v>60.239316838235297</v>
      </c>
      <c r="N2617" s="334">
        <v>57.922420036764706</v>
      </c>
      <c r="O2617" s="332">
        <f t="shared" si="436"/>
        <v>60.239316838235297</v>
      </c>
      <c r="P2617" s="360"/>
      <c r="Q2617" s="360"/>
    </row>
    <row r="2618" spans="2:20" ht="16.2" customHeight="1">
      <c r="B2618" s="297">
        <v>110231052</v>
      </c>
      <c r="C2618" s="307" t="s">
        <v>71</v>
      </c>
      <c r="D2618" s="294" t="s">
        <v>81</v>
      </c>
      <c r="E2618" s="294" t="s">
        <v>3063</v>
      </c>
      <c r="F2618" s="295">
        <v>1</v>
      </c>
      <c r="G2618" s="296" t="s">
        <v>7</v>
      </c>
      <c r="H2618" s="293">
        <v>5.8</v>
      </c>
      <c r="I2618" s="293">
        <f t="shared" si="442"/>
        <v>10.479932860040568</v>
      </c>
      <c r="J2618" s="293">
        <v>60.783610588235291</v>
      </c>
      <c r="K2618" s="275">
        <f t="shared" si="443"/>
        <v>60.783610588235291</v>
      </c>
      <c r="L2618" s="275">
        <f t="shared" si="439"/>
        <v>60.783610588235291</v>
      </c>
      <c r="N2618" s="334">
        <v>58.445779411764704</v>
      </c>
      <c r="O2618" s="332">
        <f t="shared" si="436"/>
        <v>60.783610588235291</v>
      </c>
      <c r="P2618" s="360"/>
      <c r="Q2618" s="360"/>
    </row>
    <row r="2619" spans="2:20" ht="16.2" customHeight="1">
      <c r="B2619" s="289">
        <v>110251831</v>
      </c>
      <c r="C2619" s="307" t="s">
        <v>73</v>
      </c>
      <c r="D2619" s="294" t="s">
        <v>81</v>
      </c>
      <c r="E2619" s="294"/>
      <c r="F2619" s="295">
        <v>1</v>
      </c>
      <c r="G2619" s="296" t="s">
        <v>7</v>
      </c>
      <c r="H2619" s="293">
        <v>5.8</v>
      </c>
      <c r="I2619" s="293" t="e">
        <f t="shared" si="442"/>
        <v>#N/A</v>
      </c>
      <c r="J2619" s="293" t="e">
        <v>#N/A</v>
      </c>
      <c r="K2619" s="275" t="e">
        <f t="shared" si="435"/>
        <v>#N/A</v>
      </c>
      <c r="L2619" s="275" t="e">
        <f t="shared" si="439"/>
        <v>#N/A</v>
      </c>
      <c r="N2619" s="334" t="e">
        <v>#N/A</v>
      </c>
      <c r="O2619" s="332" t="e">
        <f t="shared" si="436"/>
        <v>#N/A</v>
      </c>
      <c r="P2619" s="360"/>
      <c r="Q2619" s="360"/>
    </row>
    <row r="2620" spans="2:20" ht="16.2" customHeight="1">
      <c r="B2620" s="289">
        <v>110251011</v>
      </c>
      <c r="C2620" s="307" t="s">
        <v>73</v>
      </c>
      <c r="D2620" s="294" t="s">
        <v>4</v>
      </c>
      <c r="E2620" s="294" t="s">
        <v>3050</v>
      </c>
      <c r="F2620" s="295">
        <v>1</v>
      </c>
      <c r="G2620" s="296" t="s">
        <v>7</v>
      </c>
      <c r="H2620" s="293">
        <v>5.8</v>
      </c>
      <c r="I2620" s="293">
        <f t="shared" si="442"/>
        <v>9.5266142746204974</v>
      </c>
      <c r="J2620" s="293">
        <v>55.254362792798887</v>
      </c>
      <c r="K2620" s="275">
        <f t="shared" si="435"/>
        <v>55.254362792798887</v>
      </c>
      <c r="L2620" s="275">
        <f t="shared" si="439"/>
        <v>55.254362792798887</v>
      </c>
      <c r="N2620" s="334">
        <v>53.129194993075849</v>
      </c>
      <c r="O2620" s="332">
        <f t="shared" si="436"/>
        <v>55.254362792798887</v>
      </c>
      <c r="P2620" s="360"/>
      <c r="Q2620" s="360"/>
    </row>
    <row r="2621" spans="2:20" ht="16.2" customHeight="1">
      <c r="B2621" s="289">
        <v>110251281</v>
      </c>
      <c r="C2621" s="307" t="s">
        <v>73</v>
      </c>
      <c r="D2621" s="294" t="s">
        <v>81</v>
      </c>
      <c r="E2621" s="294" t="s">
        <v>3082</v>
      </c>
      <c r="F2621" s="295">
        <v>1</v>
      </c>
      <c r="G2621" s="296" t="s">
        <v>7</v>
      </c>
      <c r="H2621" s="293">
        <v>5.8</v>
      </c>
      <c r="I2621" s="293">
        <f t="shared" si="442"/>
        <v>10.264070152018494</v>
      </c>
      <c r="J2621" s="293">
        <v>59.531606881707262</v>
      </c>
      <c r="K2621" s="275">
        <f t="shared" si="435"/>
        <v>59.531606881707262</v>
      </c>
      <c r="L2621" s="275">
        <f t="shared" si="439"/>
        <v>59.531606881707262</v>
      </c>
      <c r="N2621" s="334">
        <v>57.241929693949288</v>
      </c>
      <c r="O2621" s="332">
        <f t="shared" si="436"/>
        <v>59.531606881707262</v>
      </c>
      <c r="P2621" s="360"/>
      <c r="Q2621" s="360"/>
    </row>
    <row r="2622" spans="2:20" ht="16.2" customHeight="1">
      <c r="B2622" s="289">
        <v>110251091</v>
      </c>
      <c r="C2622" s="307" t="s">
        <v>73</v>
      </c>
      <c r="D2622" s="294" t="s">
        <v>81</v>
      </c>
      <c r="E2622" s="294" t="s">
        <v>3064</v>
      </c>
      <c r="F2622" s="295">
        <v>1</v>
      </c>
      <c r="G2622" s="296" t="s">
        <v>7</v>
      </c>
      <c r="H2622" s="293">
        <v>5.8</v>
      </c>
      <c r="I2622" s="293">
        <f t="shared" si="442"/>
        <v>9.7968104268163625</v>
      </c>
      <c r="J2622" s="293">
        <v>56.821500475534897</v>
      </c>
      <c r="K2622" s="275">
        <f t="shared" si="435"/>
        <v>56.821500475534897</v>
      </c>
      <c r="L2622" s="275">
        <f t="shared" si="439"/>
        <v>56.821500475534897</v>
      </c>
      <c r="N2622" s="334">
        <v>54.636058149552781</v>
      </c>
      <c r="O2622" s="332">
        <f t="shared" si="436"/>
        <v>56.821500475534897</v>
      </c>
      <c r="P2622" s="360"/>
      <c r="Q2622" s="360"/>
    </row>
    <row r="2623" spans="2:20" ht="16.2" customHeight="1">
      <c r="B2623" s="289">
        <v>110251101</v>
      </c>
      <c r="C2623" s="307" t="s">
        <v>73</v>
      </c>
      <c r="D2623" s="294" t="s">
        <v>81</v>
      </c>
      <c r="E2623" s="294" t="s">
        <v>3066</v>
      </c>
      <c r="F2623" s="295">
        <v>1</v>
      </c>
      <c r="G2623" s="296" t="s">
        <v>7</v>
      </c>
      <c r="H2623" s="293">
        <v>5.8</v>
      </c>
      <c r="I2623" s="293">
        <f t="shared" si="442"/>
        <v>9.5266142746204974</v>
      </c>
      <c r="J2623" s="293">
        <v>55.254362792798887</v>
      </c>
      <c r="K2623" s="275">
        <f t="shared" si="435"/>
        <v>55.254362792798887</v>
      </c>
      <c r="L2623" s="275">
        <f t="shared" si="439"/>
        <v>55.254362792798887</v>
      </c>
      <c r="N2623" s="334">
        <v>53.129194993075849</v>
      </c>
      <c r="O2623" s="332">
        <f t="shared" si="436"/>
        <v>55.254362792798887</v>
      </c>
      <c r="P2623" s="360"/>
      <c r="Q2623" s="360"/>
    </row>
    <row r="2624" spans="2:20" ht="16.2" customHeight="1">
      <c r="B2624" s="289">
        <v>110251111</v>
      </c>
      <c r="C2624" s="307" t="s">
        <v>73</v>
      </c>
      <c r="D2624" s="294" t="s">
        <v>81</v>
      </c>
      <c r="E2624" s="294" t="s">
        <v>3070</v>
      </c>
      <c r="F2624" s="295">
        <v>1</v>
      </c>
      <c r="G2624" s="296" t="s">
        <v>7</v>
      </c>
      <c r="H2624" s="293">
        <v>5.8</v>
      </c>
      <c r="I2624" s="293">
        <f t="shared" si="442"/>
        <v>9.555056553052502</v>
      </c>
      <c r="J2624" s="293">
        <v>55.419328007704507</v>
      </c>
      <c r="K2624" s="275">
        <f t="shared" si="435"/>
        <v>55.419328007704507</v>
      </c>
      <c r="L2624" s="275">
        <f t="shared" si="439"/>
        <v>55.419328007704507</v>
      </c>
      <c r="N2624" s="334">
        <v>53.28781539202356</v>
      </c>
      <c r="O2624" s="332">
        <f t="shared" si="436"/>
        <v>55.419328007704507</v>
      </c>
      <c r="P2624" s="360"/>
      <c r="Q2624" s="360"/>
    </row>
    <row r="2625" spans="2:20" ht="16.2" customHeight="1">
      <c r="B2625" s="289">
        <v>110251121</v>
      </c>
      <c r="C2625" s="307" t="s">
        <v>73</v>
      </c>
      <c r="D2625" s="294" t="s">
        <v>81</v>
      </c>
      <c r="E2625" s="294" t="s">
        <v>3072</v>
      </c>
      <c r="F2625" s="295">
        <v>1</v>
      </c>
      <c r="G2625" s="296" t="s">
        <v>7</v>
      </c>
      <c r="H2625" s="293">
        <v>5.8</v>
      </c>
      <c r="I2625" s="293">
        <f t="shared" si="442"/>
        <v>10.246213344780534</v>
      </c>
      <c r="J2625" s="293">
        <v>59.428037399727096</v>
      </c>
      <c r="K2625" s="275">
        <f t="shared" ref="K2625:K2671" si="444">J2625</f>
        <v>59.428037399727096</v>
      </c>
      <c r="L2625" s="275">
        <f t="shared" si="439"/>
        <v>59.428037399727096</v>
      </c>
      <c r="N2625" s="334">
        <v>57.142343653583744</v>
      </c>
      <c r="O2625" s="332">
        <f t="shared" si="436"/>
        <v>59.428037399727096</v>
      </c>
      <c r="P2625" s="360"/>
      <c r="Q2625" s="360"/>
    </row>
    <row r="2626" spans="2:20" ht="16.2" customHeight="1">
      <c r="B2626" s="289">
        <v>110251141</v>
      </c>
      <c r="C2626" s="307" t="s">
        <v>73</v>
      </c>
      <c r="D2626" s="294" t="s">
        <v>81</v>
      </c>
      <c r="E2626" s="294" t="s">
        <v>3074</v>
      </c>
      <c r="F2626" s="295">
        <v>1</v>
      </c>
      <c r="G2626" s="296" t="s">
        <v>7</v>
      </c>
      <c r="H2626" s="293">
        <v>5.8</v>
      </c>
      <c r="I2626" s="293">
        <f t="shared" si="442"/>
        <v>9.7968104268163625</v>
      </c>
      <c r="J2626" s="293">
        <v>56.821500475534897</v>
      </c>
      <c r="K2626" s="275">
        <f t="shared" si="444"/>
        <v>56.821500475534897</v>
      </c>
      <c r="L2626" s="275">
        <f t="shared" si="439"/>
        <v>56.821500475534897</v>
      </c>
      <c r="N2626" s="334">
        <v>54.636058149552781</v>
      </c>
      <c r="O2626" s="332">
        <f t="shared" si="436"/>
        <v>56.821500475534897</v>
      </c>
      <c r="P2626" s="360"/>
      <c r="Q2626" s="360"/>
    </row>
    <row r="2627" spans="2:20" ht="16.2" customHeight="1">
      <c r="B2627" s="289">
        <v>110251271</v>
      </c>
      <c r="C2627" s="307" t="s">
        <v>73</v>
      </c>
      <c r="D2627" s="294" t="s">
        <v>81</v>
      </c>
      <c r="E2627" s="294" t="s">
        <v>3080</v>
      </c>
      <c r="F2627" s="295">
        <v>1</v>
      </c>
      <c r="G2627" s="296" t="s">
        <v>7</v>
      </c>
      <c r="H2627" s="293">
        <v>5.8</v>
      </c>
      <c r="I2627" s="293">
        <f t="shared" si="442"/>
        <v>9.7968104268163625</v>
      </c>
      <c r="J2627" s="293">
        <v>56.821500475534897</v>
      </c>
      <c r="K2627" s="275">
        <f t="shared" si="444"/>
        <v>56.821500475534897</v>
      </c>
      <c r="L2627" s="275">
        <f t="shared" si="439"/>
        <v>56.821500475534897</v>
      </c>
      <c r="N2627" s="334">
        <v>54.636058149552781</v>
      </c>
      <c r="O2627" s="332">
        <f t="shared" si="436"/>
        <v>56.821500475534897</v>
      </c>
      <c r="P2627" s="360"/>
      <c r="Q2627" s="360"/>
    </row>
    <row r="2628" spans="2:20" ht="16.2" customHeight="1">
      <c r="B2628" s="289">
        <v>110251371</v>
      </c>
      <c r="C2628" s="307" t="s">
        <v>73</v>
      </c>
      <c r="D2628" s="294" t="s">
        <v>81</v>
      </c>
      <c r="E2628" s="294" t="s">
        <v>3086</v>
      </c>
      <c r="F2628" s="295">
        <v>1</v>
      </c>
      <c r="G2628" s="296" t="s">
        <v>7</v>
      </c>
      <c r="H2628" s="293">
        <v>5.8</v>
      </c>
      <c r="I2628" s="293">
        <f t="shared" si="442"/>
        <v>10.243592590412755</v>
      </c>
      <c r="J2628" s="293">
        <v>59.412837024393973</v>
      </c>
      <c r="K2628" s="275">
        <f t="shared" si="444"/>
        <v>59.412837024393973</v>
      </c>
      <c r="L2628" s="275">
        <f t="shared" ref="L2628:L2672" si="445">+J2628-K2628*$B$2</f>
        <v>59.412837024393973</v>
      </c>
      <c r="N2628" s="334">
        <v>57.127727908071122</v>
      </c>
      <c r="O2628" s="332">
        <f t="shared" si="436"/>
        <v>59.412837024393973</v>
      </c>
      <c r="P2628" s="360"/>
      <c r="Q2628" s="360"/>
    </row>
    <row r="2629" spans="2:20" ht="16.2" customHeight="1">
      <c r="B2629" s="289">
        <v>110251361</v>
      </c>
      <c r="C2629" s="307" t="s">
        <v>73</v>
      </c>
      <c r="D2629" s="294" t="s">
        <v>81</v>
      </c>
      <c r="E2629" s="294" t="s">
        <v>3084</v>
      </c>
      <c r="F2629" s="295">
        <v>1</v>
      </c>
      <c r="G2629" s="296" t="s">
        <v>7</v>
      </c>
      <c r="H2629" s="293">
        <v>5.8</v>
      </c>
      <c r="I2629" s="293">
        <f t="shared" si="442"/>
        <v>10.243592590412755</v>
      </c>
      <c r="J2629" s="293">
        <v>59.412837024393973</v>
      </c>
      <c r="K2629" s="275">
        <f t="shared" si="444"/>
        <v>59.412837024393973</v>
      </c>
      <c r="L2629" s="275">
        <f t="shared" si="445"/>
        <v>59.412837024393973</v>
      </c>
      <c r="N2629" s="334">
        <v>57.127727908071122</v>
      </c>
      <c r="O2629" s="332">
        <f t="shared" si="436"/>
        <v>59.412837024393973</v>
      </c>
      <c r="P2629" s="360"/>
      <c r="Q2629" s="360"/>
    </row>
    <row r="2630" spans="2:20" ht="16.2" customHeight="1">
      <c r="B2630" s="289">
        <v>110251391</v>
      </c>
      <c r="C2630" s="307" t="s">
        <v>73</v>
      </c>
      <c r="D2630" s="294" t="s">
        <v>81</v>
      </c>
      <c r="E2630" s="294" t="s">
        <v>3088</v>
      </c>
      <c r="F2630" s="295">
        <v>1</v>
      </c>
      <c r="G2630" s="296" t="s">
        <v>7</v>
      </c>
      <c r="H2630" s="293">
        <v>5.8</v>
      </c>
      <c r="I2630" s="293">
        <f t="shared" si="442"/>
        <v>9.8482460187895651</v>
      </c>
      <c r="J2630" s="293">
        <v>57.119826908979476</v>
      </c>
      <c r="K2630" s="275">
        <f t="shared" si="444"/>
        <v>57.119826908979476</v>
      </c>
      <c r="L2630" s="275">
        <f t="shared" si="445"/>
        <v>57.119826908979476</v>
      </c>
      <c r="N2630" s="334">
        <v>54.922910489403343</v>
      </c>
      <c r="O2630" s="332">
        <f t="shared" si="436"/>
        <v>57.119826908979476</v>
      </c>
      <c r="P2630" s="360"/>
      <c r="Q2630" s="360"/>
    </row>
    <row r="2631" spans="2:20" ht="16.2" customHeight="1">
      <c r="B2631" s="289">
        <v>110251241</v>
      </c>
      <c r="C2631" s="307" t="s">
        <v>73</v>
      </c>
      <c r="D2631" s="294" t="s">
        <v>81</v>
      </c>
      <c r="E2631" s="294" t="s">
        <v>3078</v>
      </c>
      <c r="F2631" s="295">
        <v>1</v>
      </c>
      <c r="G2631" s="296" t="s">
        <v>7</v>
      </c>
      <c r="H2631" s="293">
        <v>5.8</v>
      </c>
      <c r="I2631" s="293">
        <f t="shared" si="442"/>
        <v>10.08120025368744</v>
      </c>
      <c r="J2631" s="293">
        <v>58.470961471387149</v>
      </c>
      <c r="K2631" s="275">
        <f t="shared" si="444"/>
        <v>58.470961471387149</v>
      </c>
      <c r="L2631" s="275">
        <f t="shared" si="445"/>
        <v>58.470961471387149</v>
      </c>
      <c r="N2631" s="334">
        <v>56.222078337872254</v>
      </c>
      <c r="O2631" s="332">
        <f t="shared" si="436"/>
        <v>58.470961471387149</v>
      </c>
      <c r="P2631" s="360"/>
      <c r="Q2631" s="360"/>
    </row>
    <row r="2632" spans="2:20" ht="16.2" customHeight="1">
      <c r="B2632" s="289">
        <v>110251181</v>
      </c>
      <c r="C2632" s="307" t="s">
        <v>73</v>
      </c>
      <c r="D2632" s="294" t="s">
        <v>81</v>
      </c>
      <c r="E2632" s="294" t="s">
        <v>3076</v>
      </c>
      <c r="F2632" s="295">
        <v>1</v>
      </c>
      <c r="G2632" s="296" t="s">
        <v>7</v>
      </c>
      <c r="H2632" s="293">
        <v>5.8</v>
      </c>
      <c r="I2632" s="293">
        <f t="shared" si="442"/>
        <v>9.8126300023057702</v>
      </c>
      <c r="J2632" s="293">
        <v>56.913254013373468</v>
      </c>
      <c r="K2632" s="275">
        <f t="shared" si="444"/>
        <v>56.913254013373468</v>
      </c>
      <c r="L2632" s="275">
        <f t="shared" si="445"/>
        <v>56.913254013373468</v>
      </c>
      <c r="N2632" s="334">
        <v>54.724282705166793</v>
      </c>
      <c r="O2632" s="332">
        <f t="shared" si="436"/>
        <v>56.913254013373468</v>
      </c>
      <c r="P2632" s="360"/>
      <c r="Q2632" s="360"/>
    </row>
    <row r="2633" spans="2:20" ht="16.2" customHeight="1">
      <c r="B2633" s="289">
        <v>110251071</v>
      </c>
      <c r="C2633" s="307" t="s">
        <v>73</v>
      </c>
      <c r="D2633" s="294" t="s">
        <v>81</v>
      </c>
      <c r="E2633" s="294" t="s">
        <v>3068</v>
      </c>
      <c r="F2633" s="295">
        <v>1</v>
      </c>
      <c r="G2633" s="296" t="s">
        <v>7</v>
      </c>
      <c r="H2633" s="293">
        <v>5.8</v>
      </c>
      <c r="I2633" s="293">
        <f t="shared" si="442"/>
        <v>9.8641919253896173</v>
      </c>
      <c r="J2633" s="293">
        <v>57.212313167259779</v>
      </c>
      <c r="K2633" s="275">
        <f t="shared" si="444"/>
        <v>57.212313167259779</v>
      </c>
      <c r="L2633" s="275">
        <f t="shared" si="445"/>
        <v>57.212313167259779</v>
      </c>
      <c r="N2633" s="334">
        <v>56.460162103925079</v>
      </c>
      <c r="O2633" s="332">
        <f t="shared" si="436"/>
        <v>58.718568588082086</v>
      </c>
      <c r="P2633" s="360"/>
      <c r="Q2633" s="360"/>
      <c r="S2633" s="357"/>
      <c r="T2633" s="357"/>
    </row>
    <row r="2634" spans="2:20" ht="16.2" customHeight="1">
      <c r="B2634" s="289">
        <v>110251411</v>
      </c>
      <c r="C2634" s="307" t="s">
        <v>73</v>
      </c>
      <c r="D2634" s="294" t="s">
        <v>81</v>
      </c>
      <c r="E2634" s="294" t="s">
        <v>3090</v>
      </c>
      <c r="F2634" s="295">
        <v>1</v>
      </c>
      <c r="G2634" s="296" t="s">
        <v>7</v>
      </c>
      <c r="H2634" s="293">
        <v>5.8</v>
      </c>
      <c r="I2634" s="293">
        <f t="shared" si="442"/>
        <v>10.146071499010329</v>
      </c>
      <c r="J2634" s="293">
        <v>58.847214694259911</v>
      </c>
      <c r="K2634" s="275">
        <f t="shared" si="444"/>
        <v>58.847214694259911</v>
      </c>
      <c r="L2634" s="275">
        <f t="shared" si="445"/>
        <v>58.847214694259911</v>
      </c>
      <c r="N2634" s="334">
        <v>56.583860282942219</v>
      </c>
      <c r="O2634" s="332">
        <f t="shared" si="436"/>
        <v>58.847214694259911</v>
      </c>
      <c r="P2634" s="360"/>
      <c r="Q2634" s="360"/>
    </row>
    <row r="2635" spans="2:20" ht="16.2" customHeight="1">
      <c r="B2635" s="297">
        <v>110251051</v>
      </c>
      <c r="C2635" s="307" t="s">
        <v>73</v>
      </c>
      <c r="D2635" s="294" t="s">
        <v>81</v>
      </c>
      <c r="E2635" s="294" t="s">
        <v>3062</v>
      </c>
      <c r="F2635" s="295">
        <v>1</v>
      </c>
      <c r="G2635" s="296" t="s">
        <v>7</v>
      </c>
      <c r="H2635" s="293">
        <v>5.8</v>
      </c>
      <c r="I2635" s="293">
        <f t="shared" si="442"/>
        <v>10.587533899594321</v>
      </c>
      <c r="J2635" s="293">
        <v>61.407696617647062</v>
      </c>
      <c r="K2635" s="275">
        <f t="shared" ref="K2635:K2636" si="446">J2635</f>
        <v>61.407696617647062</v>
      </c>
      <c r="L2635" s="275">
        <f t="shared" si="445"/>
        <v>61.407696617647062</v>
      </c>
      <c r="N2635" s="334">
        <v>59.045862132352944</v>
      </c>
      <c r="O2635" s="332">
        <f t="shared" si="436"/>
        <v>61.407696617647062</v>
      </c>
      <c r="P2635" s="360"/>
      <c r="Q2635" s="360"/>
    </row>
    <row r="2636" spans="2:20" ht="16.2" customHeight="1">
      <c r="B2636" s="297">
        <v>110251052</v>
      </c>
      <c r="C2636" s="307" t="s">
        <v>73</v>
      </c>
      <c r="D2636" s="294" t="s">
        <v>81</v>
      </c>
      <c r="E2636" s="294" t="s">
        <v>3063</v>
      </c>
      <c r="F2636" s="295">
        <v>1</v>
      </c>
      <c r="G2636" s="296" t="s">
        <v>7</v>
      </c>
      <c r="H2636" s="293">
        <v>5.8</v>
      </c>
      <c r="I2636" s="293">
        <f t="shared" si="442"/>
        <v>9.4608274594320498</v>
      </c>
      <c r="J2636" s="293">
        <v>54.872799264705883</v>
      </c>
      <c r="K2636" s="275">
        <f t="shared" si="446"/>
        <v>54.872799264705883</v>
      </c>
      <c r="L2636" s="275">
        <f t="shared" si="445"/>
        <v>54.872799264705883</v>
      </c>
      <c r="N2636" s="334">
        <v>52.762306985294117</v>
      </c>
      <c r="O2636" s="332">
        <f t="shared" ref="O2636:O2693" si="447">N2636*1.04</f>
        <v>54.872799264705883</v>
      </c>
      <c r="P2636" s="360"/>
      <c r="Q2636" s="360"/>
    </row>
    <row r="2637" spans="2:20" ht="16.2" customHeight="1">
      <c r="B2637" s="289">
        <v>110201011</v>
      </c>
      <c r="C2637" s="313" t="s">
        <v>68</v>
      </c>
      <c r="D2637" s="294" t="s">
        <v>4</v>
      </c>
      <c r="E2637" s="294" t="s">
        <v>3050</v>
      </c>
      <c r="F2637" s="295">
        <v>1</v>
      </c>
      <c r="G2637" s="296" t="s">
        <v>7</v>
      </c>
      <c r="H2637" s="293">
        <v>5.8</v>
      </c>
      <c r="I2637" s="293">
        <f t="shared" si="442"/>
        <v>11.080334355394122</v>
      </c>
      <c r="J2637" s="293">
        <v>64.265939261285908</v>
      </c>
      <c r="K2637" s="275">
        <f t="shared" si="444"/>
        <v>64.265939261285908</v>
      </c>
      <c r="L2637" s="275">
        <f t="shared" si="445"/>
        <v>64.265939261285908</v>
      </c>
      <c r="N2637" s="334">
        <v>61.794172366621069</v>
      </c>
      <c r="O2637" s="332">
        <f t="shared" si="447"/>
        <v>64.265939261285908</v>
      </c>
      <c r="P2637" s="360"/>
      <c r="Q2637" s="360"/>
    </row>
    <row r="2638" spans="2:20" ht="16.2" customHeight="1">
      <c r="B2638" s="289">
        <v>110201281</v>
      </c>
      <c r="C2638" s="307" t="s">
        <v>68</v>
      </c>
      <c r="D2638" s="294" t="s">
        <v>81</v>
      </c>
      <c r="E2638" s="294" t="s">
        <v>3082</v>
      </c>
      <c r="F2638" s="295">
        <v>1</v>
      </c>
      <c r="G2638" s="296" t="s">
        <v>7</v>
      </c>
      <c r="H2638" s="293">
        <v>5.8</v>
      </c>
      <c r="I2638" s="293">
        <f t="shared" si="442"/>
        <v>11.325953960092459</v>
      </c>
      <c r="J2638" s="293">
        <v>65.69053296853626</v>
      </c>
      <c r="K2638" s="275">
        <f t="shared" si="444"/>
        <v>65.69053296853626</v>
      </c>
      <c r="L2638" s="275">
        <f t="shared" si="445"/>
        <v>65.69053296853626</v>
      </c>
      <c r="N2638" s="334">
        <v>63.163974008207937</v>
      </c>
      <c r="O2638" s="332">
        <f t="shared" si="447"/>
        <v>65.69053296853626</v>
      </c>
      <c r="P2638" s="360"/>
      <c r="Q2638" s="360"/>
    </row>
    <row r="2639" spans="2:20" ht="16.2" customHeight="1">
      <c r="B2639" s="289">
        <v>110201091</v>
      </c>
      <c r="C2639" s="307" t="s">
        <v>68</v>
      </c>
      <c r="D2639" s="294" t="s">
        <v>81</v>
      </c>
      <c r="E2639" s="294" t="s">
        <v>3064</v>
      </c>
      <c r="F2639" s="295">
        <v>1</v>
      </c>
      <c r="G2639" s="296" t="s">
        <v>7</v>
      </c>
      <c r="H2639" s="293">
        <v>5.8</v>
      </c>
      <c r="I2639" s="293">
        <f t="shared" si="442"/>
        <v>11.325953960092459</v>
      </c>
      <c r="J2639" s="293">
        <v>65.69053296853626</v>
      </c>
      <c r="K2639" s="275">
        <f t="shared" si="444"/>
        <v>65.69053296853626</v>
      </c>
      <c r="L2639" s="275">
        <f t="shared" si="445"/>
        <v>65.69053296853626</v>
      </c>
      <c r="N2639" s="334">
        <v>63.163974008207937</v>
      </c>
      <c r="O2639" s="332">
        <f t="shared" si="447"/>
        <v>65.69053296853626</v>
      </c>
      <c r="P2639" s="360"/>
      <c r="Q2639" s="360"/>
    </row>
    <row r="2640" spans="2:20" ht="16.2" customHeight="1">
      <c r="B2640" s="289">
        <v>110201101</v>
      </c>
      <c r="C2640" s="307" t="s">
        <v>68</v>
      </c>
      <c r="D2640" s="294" t="s">
        <v>81</v>
      </c>
      <c r="E2640" s="294" t="s">
        <v>3066</v>
      </c>
      <c r="F2640" s="295">
        <v>1</v>
      </c>
      <c r="G2640" s="296" t="s">
        <v>7</v>
      </c>
      <c r="H2640" s="293">
        <v>5.8</v>
      </c>
      <c r="I2640" s="293">
        <f t="shared" si="442"/>
        <v>11.080334355394122</v>
      </c>
      <c r="J2640" s="293">
        <v>64.265939261285908</v>
      </c>
      <c r="K2640" s="275">
        <f t="shared" si="444"/>
        <v>64.265939261285908</v>
      </c>
      <c r="L2640" s="275">
        <f t="shared" si="445"/>
        <v>64.265939261285908</v>
      </c>
      <c r="N2640" s="334">
        <v>61.794172366621069</v>
      </c>
      <c r="O2640" s="332">
        <f t="shared" si="447"/>
        <v>64.265939261285908</v>
      </c>
      <c r="P2640" s="360"/>
      <c r="Q2640" s="360"/>
    </row>
    <row r="2641" spans="2:20" ht="16.2" customHeight="1">
      <c r="B2641" s="289">
        <v>110201111</v>
      </c>
      <c r="C2641" s="307" t="s">
        <v>68</v>
      </c>
      <c r="D2641" s="294" t="s">
        <v>81</v>
      </c>
      <c r="E2641" s="294" t="s">
        <v>3070</v>
      </c>
      <c r="F2641" s="295">
        <v>1</v>
      </c>
      <c r="G2641" s="296" t="s">
        <v>7</v>
      </c>
      <c r="H2641" s="293">
        <v>5.8</v>
      </c>
      <c r="I2641" s="293">
        <f t="shared" si="442"/>
        <v>11.080334355394122</v>
      </c>
      <c r="J2641" s="293">
        <v>64.265939261285908</v>
      </c>
      <c r="K2641" s="275">
        <f t="shared" si="444"/>
        <v>64.265939261285908</v>
      </c>
      <c r="L2641" s="275">
        <f t="shared" si="445"/>
        <v>64.265939261285908</v>
      </c>
      <c r="N2641" s="334">
        <v>61.794172366621069</v>
      </c>
      <c r="O2641" s="332">
        <f t="shared" si="447"/>
        <v>64.265939261285908</v>
      </c>
      <c r="P2641" s="360"/>
      <c r="Q2641" s="360"/>
    </row>
    <row r="2642" spans="2:20" ht="16.2" customHeight="1">
      <c r="B2642" s="289">
        <v>110201121</v>
      </c>
      <c r="C2642" s="307" t="s">
        <v>68</v>
      </c>
      <c r="D2642" s="294" t="s">
        <v>81</v>
      </c>
      <c r="E2642" s="294" t="s">
        <v>3072</v>
      </c>
      <c r="F2642" s="295">
        <v>1</v>
      </c>
      <c r="G2642" s="296" t="s">
        <v>7</v>
      </c>
      <c r="H2642" s="293">
        <v>5.8</v>
      </c>
      <c r="I2642" s="293">
        <f t="shared" si="442"/>
        <v>11.321143454785606</v>
      </c>
      <c r="J2642" s="293">
        <v>65.662632037756509</v>
      </c>
      <c r="K2642" s="275">
        <f t="shared" si="444"/>
        <v>65.662632037756509</v>
      </c>
      <c r="L2642" s="275">
        <f t="shared" si="445"/>
        <v>65.662632037756509</v>
      </c>
      <c r="N2642" s="334">
        <v>63.137146190150489</v>
      </c>
      <c r="O2642" s="332">
        <f t="shared" si="447"/>
        <v>65.662632037756509</v>
      </c>
      <c r="P2642" s="360"/>
      <c r="Q2642" s="360"/>
    </row>
    <row r="2643" spans="2:20" ht="16.2" customHeight="1">
      <c r="B2643" s="289">
        <v>110201141</v>
      </c>
      <c r="C2643" s="307" t="s">
        <v>68</v>
      </c>
      <c r="D2643" s="294" t="s">
        <v>81</v>
      </c>
      <c r="E2643" s="294" t="s">
        <v>3074</v>
      </c>
      <c r="F2643" s="295">
        <v>1</v>
      </c>
      <c r="G2643" s="296" t="s">
        <v>7</v>
      </c>
      <c r="H2643" s="293">
        <v>5.8</v>
      </c>
      <c r="I2643" s="293">
        <f t="shared" si="442"/>
        <v>11.325953960092459</v>
      </c>
      <c r="J2643" s="293">
        <v>65.69053296853626</v>
      </c>
      <c r="K2643" s="275">
        <f t="shared" si="444"/>
        <v>65.69053296853626</v>
      </c>
      <c r="L2643" s="275">
        <f t="shared" si="445"/>
        <v>65.69053296853626</v>
      </c>
      <c r="N2643" s="334">
        <v>63.163974008207937</v>
      </c>
      <c r="O2643" s="332">
        <f t="shared" si="447"/>
        <v>65.69053296853626</v>
      </c>
      <c r="P2643" s="360"/>
      <c r="Q2643" s="360"/>
    </row>
    <row r="2644" spans="2:20" ht="16.2" customHeight="1">
      <c r="B2644" s="289">
        <v>110201271</v>
      </c>
      <c r="C2644" s="307" t="s">
        <v>68</v>
      </c>
      <c r="D2644" s="294" t="s">
        <v>81</v>
      </c>
      <c r="E2644" s="294" t="s">
        <v>3080</v>
      </c>
      <c r="F2644" s="295">
        <v>1</v>
      </c>
      <c r="G2644" s="296" t="s">
        <v>7</v>
      </c>
      <c r="H2644" s="293">
        <v>5.8</v>
      </c>
      <c r="I2644" s="293">
        <f t="shared" si="442"/>
        <v>11.325953960092459</v>
      </c>
      <c r="J2644" s="293">
        <v>65.69053296853626</v>
      </c>
      <c r="K2644" s="275">
        <f t="shared" si="444"/>
        <v>65.69053296853626</v>
      </c>
      <c r="L2644" s="275">
        <f t="shared" si="445"/>
        <v>65.69053296853626</v>
      </c>
      <c r="N2644" s="334">
        <v>63.163974008207937</v>
      </c>
      <c r="O2644" s="332">
        <f t="shared" si="447"/>
        <v>65.69053296853626</v>
      </c>
      <c r="P2644" s="360"/>
      <c r="Q2644" s="360"/>
    </row>
    <row r="2645" spans="2:20" ht="16.2" customHeight="1">
      <c r="B2645" s="289">
        <v>110201371</v>
      </c>
      <c r="C2645" s="307" t="s">
        <v>68</v>
      </c>
      <c r="D2645" s="294" t="s">
        <v>81</v>
      </c>
      <c r="E2645" s="294" t="s">
        <v>3086</v>
      </c>
      <c r="F2645" s="295">
        <v>1</v>
      </c>
      <c r="G2645" s="296" t="s">
        <v>7</v>
      </c>
      <c r="H2645" s="293">
        <v>5.8</v>
      </c>
      <c r="I2645" s="293">
        <f t="shared" si="442"/>
        <v>11.727621397235721</v>
      </c>
      <c r="J2645" s="293">
        <v>68.020204103967174</v>
      </c>
      <c r="K2645" s="275">
        <f t="shared" si="444"/>
        <v>68.020204103967174</v>
      </c>
      <c r="L2645" s="275">
        <f t="shared" si="445"/>
        <v>68.020204103967174</v>
      </c>
      <c r="N2645" s="334">
        <v>65.404042407660739</v>
      </c>
      <c r="O2645" s="332">
        <f t="shared" si="447"/>
        <v>68.020204103967174</v>
      </c>
      <c r="P2645" s="360"/>
      <c r="Q2645" s="360"/>
    </row>
    <row r="2646" spans="2:20" ht="16.2" customHeight="1">
      <c r="B2646" s="289">
        <v>110201361</v>
      </c>
      <c r="C2646" s="307" t="s">
        <v>68</v>
      </c>
      <c r="D2646" s="294" t="s">
        <v>81</v>
      </c>
      <c r="E2646" s="294" t="s">
        <v>3084</v>
      </c>
      <c r="F2646" s="295">
        <v>1</v>
      </c>
      <c r="G2646" s="296" t="s">
        <v>7</v>
      </c>
      <c r="H2646" s="293">
        <v>5.8</v>
      </c>
      <c r="I2646" s="293">
        <f t="shared" si="442"/>
        <v>11.727621397235721</v>
      </c>
      <c r="J2646" s="293">
        <v>68.020204103967174</v>
      </c>
      <c r="K2646" s="275">
        <f t="shared" si="444"/>
        <v>68.020204103967174</v>
      </c>
      <c r="L2646" s="275">
        <f t="shared" si="445"/>
        <v>68.020204103967174</v>
      </c>
      <c r="N2646" s="334">
        <v>65.404042407660739</v>
      </c>
      <c r="O2646" s="332">
        <f t="shared" si="447"/>
        <v>68.020204103967174</v>
      </c>
      <c r="P2646" s="360"/>
      <c r="Q2646" s="360"/>
    </row>
    <row r="2647" spans="2:20" ht="16.2" customHeight="1">
      <c r="B2647" s="289">
        <v>110201391</v>
      </c>
      <c r="C2647" s="307" t="s">
        <v>68</v>
      </c>
      <c r="D2647" s="294" t="s">
        <v>81</v>
      </c>
      <c r="E2647" s="294" t="s">
        <v>3088</v>
      </c>
      <c r="F2647" s="295">
        <v>1</v>
      </c>
      <c r="G2647" s="296" t="s">
        <v>7</v>
      </c>
      <c r="H2647" s="293">
        <v>5.8</v>
      </c>
      <c r="I2647" s="293">
        <f t="shared" si="442"/>
        <v>11.325953960092459</v>
      </c>
      <c r="J2647" s="293">
        <v>65.69053296853626</v>
      </c>
      <c r="K2647" s="275">
        <f t="shared" si="444"/>
        <v>65.69053296853626</v>
      </c>
      <c r="L2647" s="275">
        <f t="shared" si="445"/>
        <v>65.69053296853626</v>
      </c>
      <c r="N2647" s="334">
        <v>63.163974008207937</v>
      </c>
      <c r="O2647" s="332">
        <f t="shared" si="447"/>
        <v>65.69053296853626</v>
      </c>
      <c r="P2647" s="360"/>
      <c r="Q2647" s="360"/>
    </row>
    <row r="2648" spans="2:20" ht="16.2" customHeight="1">
      <c r="B2648" s="289">
        <v>110201241</v>
      </c>
      <c r="C2648" s="307" t="s">
        <v>68</v>
      </c>
      <c r="D2648" s="294" t="s">
        <v>81</v>
      </c>
      <c r="E2648" s="294" t="s">
        <v>3078</v>
      </c>
      <c r="F2648" s="295">
        <v>1</v>
      </c>
      <c r="G2648" s="296" t="s">
        <v>7</v>
      </c>
      <c r="H2648" s="293">
        <v>5.8</v>
      </c>
      <c r="I2648" s="293">
        <f t="shared" si="442"/>
        <v>11.727621397235721</v>
      </c>
      <c r="J2648" s="293">
        <v>68.020204103967174</v>
      </c>
      <c r="K2648" s="275">
        <f t="shared" si="444"/>
        <v>68.020204103967174</v>
      </c>
      <c r="L2648" s="275">
        <f t="shared" si="445"/>
        <v>68.020204103967174</v>
      </c>
      <c r="N2648" s="334">
        <v>65.404042407660739</v>
      </c>
      <c r="O2648" s="332">
        <f t="shared" si="447"/>
        <v>68.020204103967174</v>
      </c>
      <c r="P2648" s="360"/>
      <c r="Q2648" s="360"/>
    </row>
    <row r="2649" spans="2:20" ht="16.2" customHeight="1">
      <c r="B2649" s="289">
        <v>110201181</v>
      </c>
      <c r="C2649" s="307" t="s">
        <v>68</v>
      </c>
      <c r="D2649" s="294" t="s">
        <v>81</v>
      </c>
      <c r="E2649" s="294" t="s">
        <v>3076</v>
      </c>
      <c r="F2649" s="295">
        <v>1</v>
      </c>
      <c r="G2649" s="296" t="s">
        <v>7</v>
      </c>
      <c r="H2649" s="293">
        <v>5.8</v>
      </c>
      <c r="I2649" s="293">
        <f t="shared" si="442"/>
        <v>11.325953960092459</v>
      </c>
      <c r="J2649" s="293">
        <v>65.69053296853626</v>
      </c>
      <c r="K2649" s="275">
        <f t="shared" si="444"/>
        <v>65.69053296853626</v>
      </c>
      <c r="L2649" s="275">
        <f t="shared" si="445"/>
        <v>65.69053296853626</v>
      </c>
      <c r="N2649" s="334">
        <v>63.163974008207937</v>
      </c>
      <c r="O2649" s="332">
        <f t="shared" si="447"/>
        <v>65.69053296853626</v>
      </c>
      <c r="P2649" s="360"/>
      <c r="Q2649" s="360"/>
    </row>
    <row r="2650" spans="2:20" ht="16.2" customHeight="1">
      <c r="B2650" s="289">
        <v>110201071</v>
      </c>
      <c r="C2650" s="307" t="s">
        <v>68</v>
      </c>
      <c r="D2650" s="294" t="s">
        <v>81</v>
      </c>
      <c r="E2650" s="294" t="s">
        <v>3068</v>
      </c>
      <c r="F2650" s="295">
        <v>1</v>
      </c>
      <c r="G2650" s="296" t="s">
        <v>7</v>
      </c>
      <c r="H2650" s="293">
        <v>5.8</v>
      </c>
      <c r="I2650" s="293" t="e">
        <f t="shared" si="442"/>
        <v>#N/A</v>
      </c>
      <c r="J2650" s="293" t="e">
        <v>#N/A</v>
      </c>
      <c r="K2650" s="275" t="e">
        <f t="shared" si="444"/>
        <v>#N/A</v>
      </c>
      <c r="L2650" s="275" t="e">
        <f t="shared" si="445"/>
        <v>#N/A</v>
      </c>
      <c r="N2650" s="334">
        <v>62.952229822161435</v>
      </c>
      <c r="O2650" s="332">
        <f t="shared" si="447"/>
        <v>65.470319015047892</v>
      </c>
      <c r="P2650" s="360"/>
      <c r="Q2650" s="360"/>
      <c r="S2650" s="357"/>
      <c r="T2650" s="357"/>
    </row>
    <row r="2651" spans="2:20" ht="16.2" customHeight="1">
      <c r="B2651" s="289">
        <v>110201411</v>
      </c>
      <c r="C2651" s="307" t="s">
        <v>68</v>
      </c>
      <c r="D2651" s="294" t="s">
        <v>81</v>
      </c>
      <c r="E2651" s="294" t="s">
        <v>3090</v>
      </c>
      <c r="F2651" s="295">
        <v>1</v>
      </c>
      <c r="G2651" s="296" t="s">
        <v>7</v>
      </c>
      <c r="H2651" s="293">
        <v>5.8</v>
      </c>
      <c r="I2651" s="293">
        <f t="shared" si="442"/>
        <v>11.809709231567528</v>
      </c>
      <c r="J2651" s="293">
        <v>68.496313543091659</v>
      </c>
      <c r="K2651" s="275">
        <f t="shared" si="444"/>
        <v>68.496313543091659</v>
      </c>
      <c r="L2651" s="275">
        <f t="shared" si="445"/>
        <v>68.496313543091659</v>
      </c>
      <c r="N2651" s="334">
        <v>65.861839945280437</v>
      </c>
      <c r="O2651" s="332">
        <f t="shared" si="447"/>
        <v>68.496313543091659</v>
      </c>
      <c r="P2651" s="360"/>
      <c r="Q2651" s="360"/>
    </row>
    <row r="2652" spans="2:20" ht="16.2" customHeight="1">
      <c r="B2652" s="297">
        <v>110201051</v>
      </c>
      <c r="C2652" s="307" t="s">
        <v>68</v>
      </c>
      <c r="D2652" s="294" t="s">
        <v>4</v>
      </c>
      <c r="E2652" s="294" t="s">
        <v>3062</v>
      </c>
      <c r="F2652" s="295">
        <v>1</v>
      </c>
      <c r="G2652" s="296" t="s">
        <v>7</v>
      </c>
      <c r="H2652" s="293">
        <v>5.8</v>
      </c>
      <c r="I2652" s="293">
        <f t="shared" si="442"/>
        <v>11.963560496957403</v>
      </c>
      <c r="J2652" s="293">
        <v>69.388650882352934</v>
      </c>
      <c r="K2652" s="275">
        <f t="shared" ref="K2652:K2653" si="448">J2652</f>
        <v>69.388650882352934</v>
      </c>
      <c r="L2652" s="275">
        <f t="shared" si="445"/>
        <v>69.388650882352934</v>
      </c>
      <c r="N2652" s="334">
        <v>66.719856617647054</v>
      </c>
      <c r="O2652" s="332">
        <f t="shared" si="447"/>
        <v>69.388650882352934</v>
      </c>
      <c r="P2652" s="360"/>
      <c r="Q2652" s="360"/>
    </row>
    <row r="2653" spans="2:20" ht="16.2" customHeight="1">
      <c r="B2653" s="297">
        <v>110201052</v>
      </c>
      <c r="C2653" s="307" t="s">
        <v>68</v>
      </c>
      <c r="D2653" s="294" t="s">
        <v>81</v>
      </c>
      <c r="E2653" s="294" t="s">
        <v>3063</v>
      </c>
      <c r="F2653" s="295">
        <v>1</v>
      </c>
      <c r="G2653" s="296" t="s">
        <v>7</v>
      </c>
      <c r="H2653" s="293">
        <v>5.8</v>
      </c>
      <c r="I2653" s="293">
        <f t="shared" si="442"/>
        <v>11.986250507099394</v>
      </c>
      <c r="J2653" s="293">
        <v>69.52025294117648</v>
      </c>
      <c r="K2653" s="275">
        <f t="shared" si="448"/>
        <v>69.52025294117648</v>
      </c>
      <c r="L2653" s="275">
        <f t="shared" si="445"/>
        <v>69.52025294117648</v>
      </c>
      <c r="N2653" s="334">
        <v>66.846397058823541</v>
      </c>
      <c r="O2653" s="332">
        <f t="shared" si="447"/>
        <v>69.52025294117648</v>
      </c>
      <c r="P2653" s="360"/>
      <c r="Q2653" s="360"/>
    </row>
    <row r="2654" spans="2:20" ht="16.2" customHeight="1">
      <c r="B2654" s="289">
        <v>110221011</v>
      </c>
      <c r="C2654" s="307" t="s">
        <v>70</v>
      </c>
      <c r="D2654" s="294" t="s">
        <v>4</v>
      </c>
      <c r="E2654" s="294" t="s">
        <v>3050</v>
      </c>
      <c r="F2654" s="295">
        <v>1</v>
      </c>
      <c r="G2654" s="296" t="s">
        <v>7</v>
      </c>
      <c r="H2654" s="293">
        <v>5.8</v>
      </c>
      <c r="I2654" s="293">
        <f t="shared" si="442"/>
        <v>11.297364875701687</v>
      </c>
      <c r="J2654" s="293">
        <v>65.524716279069779</v>
      </c>
      <c r="K2654" s="275">
        <f t="shared" si="444"/>
        <v>65.524716279069779</v>
      </c>
      <c r="L2654" s="275">
        <f t="shared" si="445"/>
        <v>65.524716279069779</v>
      </c>
      <c r="N2654" s="334">
        <v>63.004534883720936</v>
      </c>
      <c r="O2654" s="332">
        <f t="shared" si="447"/>
        <v>65.524716279069779</v>
      </c>
      <c r="P2654" s="360"/>
      <c r="Q2654" s="360"/>
    </row>
    <row r="2655" spans="2:20" ht="16.2" customHeight="1">
      <c r="B2655" s="289">
        <v>110221281</v>
      </c>
      <c r="C2655" s="307" t="s">
        <v>70</v>
      </c>
      <c r="D2655" s="294" t="s">
        <v>81</v>
      </c>
      <c r="E2655" s="294" t="s">
        <v>3082</v>
      </c>
      <c r="F2655" s="295">
        <v>1</v>
      </c>
      <c r="G2655" s="296" t="s">
        <v>7</v>
      </c>
      <c r="H2655" s="293">
        <v>5.8</v>
      </c>
      <c r="I2655" s="293">
        <f t="shared" si="442"/>
        <v>11.602914854474271</v>
      </c>
      <c r="J2655" s="293">
        <v>67.296906155950765</v>
      </c>
      <c r="K2655" s="275">
        <f t="shared" si="444"/>
        <v>67.296906155950765</v>
      </c>
      <c r="L2655" s="275">
        <f t="shared" si="445"/>
        <v>67.296906155950765</v>
      </c>
      <c r="N2655" s="334">
        <v>64.708563611491115</v>
      </c>
      <c r="O2655" s="332">
        <f t="shared" si="447"/>
        <v>67.296906155950765</v>
      </c>
      <c r="P2655" s="360"/>
      <c r="Q2655" s="360"/>
    </row>
    <row r="2656" spans="2:20" ht="16.2" customHeight="1">
      <c r="B2656" s="303">
        <v>110221091</v>
      </c>
      <c r="C2656" s="307" t="s">
        <v>70</v>
      </c>
      <c r="D2656" s="294" t="s">
        <v>81</v>
      </c>
      <c r="E2656" s="294" t="s">
        <v>3064</v>
      </c>
      <c r="F2656" s="295">
        <v>1</v>
      </c>
      <c r="G2656" s="296" t="s">
        <v>7</v>
      </c>
      <c r="H2656" s="293">
        <v>5.8</v>
      </c>
      <c r="I2656" s="293">
        <f t="shared" si="442"/>
        <v>11.621345063446391</v>
      </c>
      <c r="J2656" s="293">
        <v>67.403801367989061</v>
      </c>
      <c r="K2656" s="275">
        <f t="shared" si="444"/>
        <v>67.403801367989061</v>
      </c>
      <c r="L2656" s="275">
        <f t="shared" si="445"/>
        <v>67.403801367989061</v>
      </c>
      <c r="N2656" s="334">
        <v>64.811347469220252</v>
      </c>
      <c r="O2656" s="332">
        <f t="shared" si="447"/>
        <v>67.403801367989061</v>
      </c>
      <c r="P2656" s="360"/>
      <c r="Q2656" s="360"/>
    </row>
    <row r="2657" spans="2:20" ht="16.2" customHeight="1">
      <c r="B2657" s="303">
        <v>110221101</v>
      </c>
      <c r="C2657" s="307" t="s">
        <v>70</v>
      </c>
      <c r="D2657" s="294" t="s">
        <v>81</v>
      </c>
      <c r="E2657" s="294" t="s">
        <v>3066</v>
      </c>
      <c r="F2657" s="295">
        <v>1</v>
      </c>
      <c r="G2657" s="296" t="s">
        <v>7</v>
      </c>
      <c r="H2657" s="293">
        <v>5.8</v>
      </c>
      <c r="I2657" s="293">
        <f t="shared" si="442"/>
        <v>11.297364875701687</v>
      </c>
      <c r="J2657" s="293">
        <v>65.524716279069779</v>
      </c>
      <c r="K2657" s="275">
        <f t="shared" si="444"/>
        <v>65.524716279069779</v>
      </c>
      <c r="L2657" s="275">
        <f t="shared" si="445"/>
        <v>65.524716279069779</v>
      </c>
      <c r="N2657" s="334">
        <v>63.004534883720936</v>
      </c>
      <c r="O2657" s="332">
        <f t="shared" si="447"/>
        <v>65.524716279069779</v>
      </c>
      <c r="P2657" s="360"/>
      <c r="Q2657" s="360"/>
    </row>
    <row r="2658" spans="2:20" ht="16.2" customHeight="1">
      <c r="B2658" s="303">
        <v>110221111</v>
      </c>
      <c r="C2658" s="307" t="s">
        <v>70</v>
      </c>
      <c r="D2658" s="294" t="s">
        <v>81</v>
      </c>
      <c r="E2658" s="294" t="s">
        <v>3070</v>
      </c>
      <c r="F2658" s="295">
        <v>1</v>
      </c>
      <c r="G2658" s="296" t="s">
        <v>7</v>
      </c>
      <c r="H2658" s="293">
        <v>5.8</v>
      </c>
      <c r="I2658" s="293">
        <f t="shared" si="442"/>
        <v>11.297364875701687</v>
      </c>
      <c r="J2658" s="293">
        <v>65.524716279069779</v>
      </c>
      <c r="K2658" s="275">
        <f t="shared" si="444"/>
        <v>65.524716279069779</v>
      </c>
      <c r="L2658" s="275">
        <f t="shared" si="445"/>
        <v>65.524716279069779</v>
      </c>
      <c r="N2658" s="334">
        <v>63.004534883720936</v>
      </c>
      <c r="O2658" s="332">
        <f t="shared" si="447"/>
        <v>65.524716279069779</v>
      </c>
      <c r="P2658" s="360"/>
      <c r="Q2658" s="360"/>
    </row>
    <row r="2659" spans="2:20" ht="16.2" customHeight="1">
      <c r="B2659" s="303">
        <v>110221121</v>
      </c>
      <c r="C2659" s="307" t="s">
        <v>70</v>
      </c>
      <c r="D2659" s="294" t="s">
        <v>81</v>
      </c>
      <c r="E2659" s="294" t="s">
        <v>3072</v>
      </c>
      <c r="F2659" s="295">
        <v>1</v>
      </c>
      <c r="G2659" s="296" t="s">
        <v>7</v>
      </c>
      <c r="H2659" s="293">
        <v>5.8</v>
      </c>
      <c r="I2659" s="293">
        <f t="shared" si="442"/>
        <v>11.621044167932453</v>
      </c>
      <c r="J2659" s="293">
        <v>67.402056174008223</v>
      </c>
      <c r="K2659" s="275">
        <f t="shared" si="444"/>
        <v>67.402056174008223</v>
      </c>
      <c r="L2659" s="275">
        <f t="shared" si="445"/>
        <v>67.402056174008223</v>
      </c>
      <c r="N2659" s="334">
        <v>64.809669398084822</v>
      </c>
      <c r="O2659" s="332">
        <f t="shared" si="447"/>
        <v>67.402056174008223</v>
      </c>
      <c r="P2659" s="360"/>
      <c r="Q2659" s="360"/>
    </row>
    <row r="2660" spans="2:20" ht="16.2" customHeight="1">
      <c r="B2660" s="303">
        <v>110221141</v>
      </c>
      <c r="C2660" s="307" t="s">
        <v>70</v>
      </c>
      <c r="D2660" s="294" t="s">
        <v>81</v>
      </c>
      <c r="E2660" s="294" t="s">
        <v>3074</v>
      </c>
      <c r="F2660" s="295">
        <v>1</v>
      </c>
      <c r="G2660" s="296" t="s">
        <v>7</v>
      </c>
      <c r="H2660" s="293">
        <v>5.8</v>
      </c>
      <c r="I2660" s="293">
        <f t="shared" si="442"/>
        <v>11.621345063446391</v>
      </c>
      <c r="J2660" s="293">
        <v>67.403801367989061</v>
      </c>
      <c r="K2660" s="275">
        <f t="shared" si="444"/>
        <v>67.403801367989061</v>
      </c>
      <c r="L2660" s="275">
        <f t="shared" si="445"/>
        <v>67.403801367989061</v>
      </c>
      <c r="N2660" s="334">
        <v>64.811347469220252</v>
      </c>
      <c r="O2660" s="332">
        <f t="shared" si="447"/>
        <v>67.403801367989061</v>
      </c>
      <c r="P2660" s="360"/>
      <c r="Q2660" s="360"/>
    </row>
    <row r="2661" spans="2:20" ht="16.2" customHeight="1">
      <c r="B2661" s="303">
        <v>110221271</v>
      </c>
      <c r="C2661" s="307" t="s">
        <v>70</v>
      </c>
      <c r="D2661" s="294" t="s">
        <v>81</v>
      </c>
      <c r="E2661" s="294" t="s">
        <v>3080</v>
      </c>
      <c r="F2661" s="295">
        <v>1</v>
      </c>
      <c r="G2661" s="296" t="s">
        <v>7</v>
      </c>
      <c r="H2661" s="293">
        <v>5.8</v>
      </c>
      <c r="I2661" s="293">
        <f t="shared" si="442"/>
        <v>11.621345063446391</v>
      </c>
      <c r="J2661" s="293">
        <v>67.403801367989061</v>
      </c>
      <c r="K2661" s="275">
        <f t="shared" si="444"/>
        <v>67.403801367989061</v>
      </c>
      <c r="L2661" s="275">
        <f t="shared" si="445"/>
        <v>67.403801367989061</v>
      </c>
      <c r="N2661" s="334">
        <v>64.811347469220252</v>
      </c>
      <c r="O2661" s="332">
        <f t="shared" si="447"/>
        <v>67.403801367989061</v>
      </c>
      <c r="P2661" s="360"/>
      <c r="Q2661" s="360"/>
    </row>
    <row r="2662" spans="2:20" ht="16.2" customHeight="1">
      <c r="B2662" s="303">
        <v>110221371</v>
      </c>
      <c r="C2662" s="307" t="s">
        <v>70</v>
      </c>
      <c r="D2662" s="294" t="s">
        <v>81</v>
      </c>
      <c r="E2662" s="294" t="s">
        <v>3086</v>
      </c>
      <c r="F2662" s="295">
        <v>1</v>
      </c>
      <c r="G2662" s="296" t="s">
        <v>7</v>
      </c>
      <c r="H2662" s="293">
        <v>5.8</v>
      </c>
      <c r="I2662" s="293">
        <f t="shared" si="442"/>
        <v>12.21223765271947</v>
      </c>
      <c r="J2662" s="293">
        <v>70.830978385772923</v>
      </c>
      <c r="K2662" s="275">
        <f t="shared" si="444"/>
        <v>70.830978385772923</v>
      </c>
      <c r="L2662" s="275">
        <f t="shared" si="445"/>
        <v>70.830978385772923</v>
      </c>
      <c r="N2662" s="334">
        <v>68.106709986320112</v>
      </c>
      <c r="O2662" s="332">
        <f t="shared" si="447"/>
        <v>70.830978385772923</v>
      </c>
      <c r="P2662" s="360"/>
      <c r="Q2662" s="360"/>
    </row>
    <row r="2663" spans="2:20" ht="16.2" customHeight="1">
      <c r="B2663" s="303">
        <v>110221361</v>
      </c>
      <c r="C2663" s="307" t="s">
        <v>70</v>
      </c>
      <c r="D2663" s="294" t="s">
        <v>81</v>
      </c>
      <c r="E2663" s="294" t="s">
        <v>3084</v>
      </c>
      <c r="F2663" s="295">
        <v>1</v>
      </c>
      <c r="G2663" s="296" t="s">
        <v>7</v>
      </c>
      <c r="H2663" s="293">
        <v>5.8</v>
      </c>
      <c r="I2663" s="293">
        <f t="shared" si="442"/>
        <v>12.21223765271947</v>
      </c>
      <c r="J2663" s="293">
        <v>70.830978385772923</v>
      </c>
      <c r="K2663" s="275">
        <f t="shared" si="444"/>
        <v>70.830978385772923</v>
      </c>
      <c r="L2663" s="275">
        <f t="shared" si="445"/>
        <v>70.830978385772923</v>
      </c>
      <c r="N2663" s="334">
        <v>68.106709986320112</v>
      </c>
      <c r="O2663" s="332">
        <f t="shared" si="447"/>
        <v>70.830978385772923</v>
      </c>
      <c r="P2663" s="360"/>
      <c r="Q2663" s="360"/>
    </row>
    <row r="2664" spans="2:20" ht="16.2" customHeight="1">
      <c r="B2664" s="303">
        <v>110221391</v>
      </c>
      <c r="C2664" s="307" t="s">
        <v>70</v>
      </c>
      <c r="D2664" s="294" t="s">
        <v>81</v>
      </c>
      <c r="E2664" s="294" t="s">
        <v>3088</v>
      </c>
      <c r="F2664" s="295">
        <v>1</v>
      </c>
      <c r="G2664" s="296" t="s">
        <v>7</v>
      </c>
      <c r="H2664" s="293">
        <v>5.8</v>
      </c>
      <c r="I2664" s="293">
        <f t="shared" si="442"/>
        <v>11.682427095617721</v>
      </c>
      <c r="J2664" s="293">
        <v>67.758077154582779</v>
      </c>
      <c r="K2664" s="275">
        <f t="shared" si="444"/>
        <v>67.758077154582779</v>
      </c>
      <c r="L2664" s="275">
        <f t="shared" si="445"/>
        <v>67.758077154582779</v>
      </c>
      <c r="N2664" s="334">
        <v>65.151997264021901</v>
      </c>
      <c r="O2664" s="332">
        <f t="shared" si="447"/>
        <v>67.758077154582779</v>
      </c>
      <c r="P2664" s="360"/>
      <c r="Q2664" s="360"/>
    </row>
    <row r="2665" spans="2:20" ht="16.2" customHeight="1">
      <c r="B2665" s="303">
        <v>110221241</v>
      </c>
      <c r="C2665" s="307" t="s">
        <v>70</v>
      </c>
      <c r="D2665" s="294" t="s">
        <v>81</v>
      </c>
      <c r="E2665" s="294" t="s">
        <v>3078</v>
      </c>
      <c r="F2665" s="295">
        <v>1</v>
      </c>
      <c r="G2665" s="296" t="s">
        <v>7</v>
      </c>
      <c r="H2665" s="293">
        <v>5.8</v>
      </c>
      <c r="I2665" s="293">
        <f t="shared" si="442"/>
        <v>12.151155620548144</v>
      </c>
      <c r="J2665" s="293">
        <v>70.476702599179234</v>
      </c>
      <c r="K2665" s="275">
        <f t="shared" si="444"/>
        <v>70.476702599179234</v>
      </c>
      <c r="L2665" s="275">
        <f t="shared" si="445"/>
        <v>70.476702599179234</v>
      </c>
      <c r="N2665" s="334">
        <v>67.766060191518491</v>
      </c>
      <c r="O2665" s="332">
        <f t="shared" si="447"/>
        <v>70.476702599179234</v>
      </c>
      <c r="P2665" s="360"/>
      <c r="Q2665" s="360"/>
    </row>
    <row r="2666" spans="2:20" ht="16.2" customHeight="1">
      <c r="B2666" s="303">
        <v>110221181</v>
      </c>
      <c r="C2666" s="307" t="s">
        <v>70</v>
      </c>
      <c r="D2666" s="294" t="s">
        <v>81</v>
      </c>
      <c r="E2666" s="294" t="s">
        <v>3076</v>
      </c>
      <c r="F2666" s="295">
        <v>1</v>
      </c>
      <c r="G2666" s="296" t="s">
        <v>7</v>
      </c>
      <c r="H2666" s="293">
        <v>5.8</v>
      </c>
      <c r="I2666" s="293">
        <f t="shared" si="442"/>
        <v>11.663996886645599</v>
      </c>
      <c r="J2666" s="293">
        <v>67.651181942544468</v>
      </c>
      <c r="K2666" s="275">
        <f t="shared" si="444"/>
        <v>67.651181942544468</v>
      </c>
      <c r="L2666" s="275">
        <f t="shared" si="445"/>
        <v>67.651181942544468</v>
      </c>
      <c r="N2666" s="334">
        <v>65.049213406292751</v>
      </c>
      <c r="O2666" s="332">
        <f t="shared" si="447"/>
        <v>67.651181942544468</v>
      </c>
      <c r="P2666" s="360"/>
      <c r="Q2666" s="360"/>
    </row>
    <row r="2667" spans="2:20" ht="16.2" customHeight="1">
      <c r="B2667" s="303">
        <v>110221071</v>
      </c>
      <c r="C2667" s="307" t="s">
        <v>70</v>
      </c>
      <c r="D2667" s="294" t="s">
        <v>81</v>
      </c>
      <c r="E2667" s="294" t="s">
        <v>3068</v>
      </c>
      <c r="F2667" s="295">
        <v>1</v>
      </c>
      <c r="G2667" s="296" t="s">
        <v>7</v>
      </c>
      <c r="H2667" s="293">
        <v>5.8</v>
      </c>
      <c r="I2667" s="293" t="e">
        <f t="shared" si="442"/>
        <v>#N/A</v>
      </c>
      <c r="J2667" s="293" t="e">
        <v>#N/A</v>
      </c>
      <c r="K2667" s="275" t="e">
        <f t="shared" si="444"/>
        <v>#N/A</v>
      </c>
      <c r="L2667" s="275" t="e">
        <f t="shared" si="445"/>
        <v>#N/A</v>
      </c>
      <c r="N2667" s="334">
        <v>64.501067031463762</v>
      </c>
      <c r="O2667" s="332">
        <f t="shared" si="447"/>
        <v>67.081109712722309</v>
      </c>
      <c r="P2667" s="360"/>
      <c r="Q2667" s="360"/>
      <c r="S2667" s="357"/>
      <c r="T2667" s="357"/>
    </row>
    <row r="2668" spans="2:20" ht="16.2" customHeight="1">
      <c r="B2668" s="303">
        <v>110221411</v>
      </c>
      <c r="C2668" s="307" t="s">
        <v>70</v>
      </c>
      <c r="D2668" s="294" t="s">
        <v>81</v>
      </c>
      <c r="E2668" s="294" t="s">
        <v>3090</v>
      </c>
      <c r="F2668" s="295">
        <v>1</v>
      </c>
      <c r="G2668" s="296" t="s">
        <v>7</v>
      </c>
      <c r="H2668" s="293">
        <v>5.8</v>
      </c>
      <c r="I2668" s="293">
        <f t="shared" si="442"/>
        <v>12.106910608990994</v>
      </c>
      <c r="J2668" s="293">
        <v>70.220081532147759</v>
      </c>
      <c r="K2668" s="275">
        <f t="shared" si="444"/>
        <v>70.220081532147759</v>
      </c>
      <c r="L2668" s="275">
        <f t="shared" si="445"/>
        <v>70.220081532147759</v>
      </c>
      <c r="N2668" s="334">
        <v>67.519309165526693</v>
      </c>
      <c r="O2668" s="332">
        <f t="shared" si="447"/>
        <v>70.220081532147759</v>
      </c>
      <c r="P2668" s="360"/>
      <c r="Q2668" s="360"/>
    </row>
    <row r="2669" spans="2:20" ht="16.2" customHeight="1">
      <c r="B2669" s="297">
        <v>110221051</v>
      </c>
      <c r="C2669" s="307" t="s">
        <v>70</v>
      </c>
      <c r="D2669" s="294" t="s">
        <v>4</v>
      </c>
      <c r="E2669" s="294" t="s">
        <v>3062</v>
      </c>
      <c r="F2669" s="295">
        <v>1</v>
      </c>
      <c r="G2669" s="296" t="s">
        <v>7</v>
      </c>
      <c r="H2669" s="293">
        <v>5.8</v>
      </c>
      <c r="I2669" s="293">
        <f t="shared" si="442"/>
        <v>12.214126597363084</v>
      </c>
      <c r="J2669" s="293">
        <v>70.841934264705884</v>
      </c>
      <c r="K2669" s="275">
        <f t="shared" ref="K2669:K2670" si="449">J2669</f>
        <v>70.841934264705884</v>
      </c>
      <c r="L2669" s="275">
        <f t="shared" si="445"/>
        <v>70.841934264705884</v>
      </c>
      <c r="N2669" s="334">
        <v>68.117244485294123</v>
      </c>
      <c r="O2669" s="332">
        <f t="shared" si="447"/>
        <v>70.841934264705884</v>
      </c>
      <c r="P2669" s="360"/>
      <c r="Q2669" s="360"/>
    </row>
    <row r="2670" spans="2:20" ht="16.2" customHeight="1">
      <c r="B2670" s="297">
        <v>110221052</v>
      </c>
      <c r="C2670" s="307" t="s">
        <v>70</v>
      </c>
      <c r="D2670" s="294" t="s">
        <v>81</v>
      </c>
      <c r="E2670" s="294" t="s">
        <v>3063</v>
      </c>
      <c r="F2670" s="295">
        <v>1</v>
      </c>
      <c r="G2670" s="296" t="s">
        <v>7</v>
      </c>
      <c r="H2670" s="293">
        <v>5.8</v>
      </c>
      <c r="I2670" s="293">
        <f t="shared" si="442"/>
        <v>11.04899319219067</v>
      </c>
      <c r="J2670" s="293">
        <v>64.084160514705886</v>
      </c>
      <c r="K2670" s="275">
        <f t="shared" si="449"/>
        <v>64.084160514705886</v>
      </c>
      <c r="L2670" s="275">
        <f t="shared" si="445"/>
        <v>64.084160514705886</v>
      </c>
      <c r="N2670" s="334">
        <v>61.619385110294125</v>
      </c>
      <c r="O2670" s="332">
        <f t="shared" si="447"/>
        <v>64.084160514705886</v>
      </c>
      <c r="P2670" s="360"/>
      <c r="Q2670" s="360"/>
    </row>
    <row r="2671" spans="2:20" ht="16.2" customHeight="1">
      <c r="B2671" s="303">
        <v>110211011</v>
      </c>
      <c r="C2671" s="307" t="s">
        <v>69</v>
      </c>
      <c r="D2671" s="294" t="s">
        <v>4</v>
      </c>
      <c r="E2671" s="294" t="s">
        <v>3050</v>
      </c>
      <c r="F2671" s="295">
        <v>1</v>
      </c>
      <c r="G2671" s="296" t="s">
        <v>7</v>
      </c>
      <c r="H2671" s="293">
        <v>5.8</v>
      </c>
      <c r="I2671" s="293">
        <f t="shared" ref="I2671:I2728" si="450">J2671/H2671</f>
        <v>11.500818340487761</v>
      </c>
      <c r="J2671" s="293">
        <v>66.704746374829014</v>
      </c>
      <c r="K2671" s="275">
        <f t="shared" si="444"/>
        <v>66.704746374829014</v>
      </c>
      <c r="L2671" s="275">
        <f t="shared" si="445"/>
        <v>66.704746374829014</v>
      </c>
      <c r="N2671" s="334">
        <v>64.139179206566354</v>
      </c>
      <c r="O2671" s="332">
        <f t="shared" si="447"/>
        <v>66.704746374829014</v>
      </c>
      <c r="P2671" s="360"/>
      <c r="Q2671" s="360"/>
    </row>
    <row r="2672" spans="2:20" ht="16.2" customHeight="1">
      <c r="B2672" s="303">
        <v>110211281</v>
      </c>
      <c r="C2672" s="307" t="s">
        <v>69</v>
      </c>
      <c r="D2672" s="294" t="s">
        <v>81</v>
      </c>
      <c r="E2672" s="294" t="s">
        <v>3082</v>
      </c>
      <c r="F2672" s="295">
        <v>1</v>
      </c>
      <c r="G2672" s="296" t="s">
        <v>7</v>
      </c>
      <c r="H2672" s="293">
        <v>5.8</v>
      </c>
      <c r="I2672" s="293">
        <f t="shared" si="450"/>
        <v>11.78819566960706</v>
      </c>
      <c r="J2672" s="293">
        <v>68.37153488372094</v>
      </c>
      <c r="K2672" s="275">
        <f t="shared" ref="K2672:K2718" si="451">J2672</f>
        <v>68.37153488372094</v>
      </c>
      <c r="L2672" s="275">
        <f t="shared" si="445"/>
        <v>68.37153488372094</v>
      </c>
      <c r="N2672" s="334">
        <v>65.741860465116289</v>
      </c>
      <c r="O2672" s="332">
        <f t="shared" si="447"/>
        <v>68.37153488372094</v>
      </c>
      <c r="P2672" s="360"/>
      <c r="Q2672" s="360"/>
    </row>
    <row r="2673" spans="2:20" ht="16.2" customHeight="1">
      <c r="B2673" s="303">
        <v>110211091</v>
      </c>
      <c r="C2673" s="307" t="s">
        <v>69</v>
      </c>
      <c r="D2673" s="294" t="s">
        <v>81</v>
      </c>
      <c r="E2673" s="294" t="s">
        <v>3064</v>
      </c>
      <c r="F2673" s="295">
        <v>1</v>
      </c>
      <c r="G2673" s="296" t="s">
        <v>7</v>
      </c>
      <c r="H2673" s="293">
        <v>5.8</v>
      </c>
      <c r="I2673" s="293">
        <f t="shared" si="450"/>
        <v>11.782643426576728</v>
      </c>
      <c r="J2673" s="293">
        <v>68.339331874145017</v>
      </c>
      <c r="K2673" s="275">
        <f t="shared" si="451"/>
        <v>68.339331874145017</v>
      </c>
      <c r="L2673" s="275">
        <f t="shared" ref="L2673:L2715" si="452">+J2673-K2673*$B$2</f>
        <v>68.339331874145017</v>
      </c>
      <c r="N2673" s="334">
        <v>65.710896032831741</v>
      </c>
      <c r="O2673" s="332">
        <f t="shared" si="447"/>
        <v>68.339331874145017</v>
      </c>
      <c r="P2673" s="360"/>
      <c r="Q2673" s="360"/>
    </row>
    <row r="2674" spans="2:20" ht="16.2" customHeight="1">
      <c r="B2674" s="303">
        <v>110211101</v>
      </c>
      <c r="C2674" s="307" t="s">
        <v>69</v>
      </c>
      <c r="D2674" s="294" t="s">
        <v>81</v>
      </c>
      <c r="E2674" s="294" t="s">
        <v>3066</v>
      </c>
      <c r="F2674" s="295">
        <v>1</v>
      </c>
      <c r="G2674" s="296" t="s">
        <v>7</v>
      </c>
      <c r="H2674" s="293">
        <v>5.8</v>
      </c>
      <c r="I2674" s="293">
        <f t="shared" si="450"/>
        <v>11.500818340487761</v>
      </c>
      <c r="J2674" s="293">
        <v>66.704746374829014</v>
      </c>
      <c r="K2674" s="275">
        <f t="shared" si="451"/>
        <v>66.704746374829014</v>
      </c>
      <c r="L2674" s="275">
        <f t="shared" si="452"/>
        <v>66.704746374829014</v>
      </c>
      <c r="N2674" s="334">
        <v>64.139179206566354</v>
      </c>
      <c r="O2674" s="332">
        <f t="shared" si="447"/>
        <v>66.704746374829014</v>
      </c>
      <c r="P2674" s="360"/>
      <c r="Q2674" s="360"/>
    </row>
    <row r="2675" spans="2:20" ht="16.2" customHeight="1">
      <c r="B2675" s="303">
        <v>110211111</v>
      </c>
      <c r="C2675" s="307" t="s">
        <v>69</v>
      </c>
      <c r="D2675" s="294" t="s">
        <v>81</v>
      </c>
      <c r="E2675" s="294" t="s">
        <v>3070</v>
      </c>
      <c r="F2675" s="295">
        <v>1</v>
      </c>
      <c r="G2675" s="296" t="s">
        <v>7</v>
      </c>
      <c r="H2675" s="293">
        <v>5.8</v>
      </c>
      <c r="I2675" s="293">
        <f t="shared" si="450"/>
        <v>11.500818340487761</v>
      </c>
      <c r="J2675" s="293">
        <v>66.704746374829014</v>
      </c>
      <c r="K2675" s="275">
        <f t="shared" si="451"/>
        <v>66.704746374829014</v>
      </c>
      <c r="L2675" s="275">
        <f t="shared" si="452"/>
        <v>66.704746374829014</v>
      </c>
      <c r="N2675" s="334">
        <v>64.139179206566354</v>
      </c>
      <c r="O2675" s="332">
        <f t="shared" si="447"/>
        <v>66.704746374829014</v>
      </c>
      <c r="P2675" s="360"/>
      <c r="Q2675" s="360"/>
    </row>
    <row r="2676" spans="2:20" ht="16.2" customHeight="1">
      <c r="B2676" s="303">
        <v>110211121</v>
      </c>
      <c r="C2676" s="307" t="s">
        <v>69</v>
      </c>
      <c r="D2676" s="294" t="s">
        <v>81</v>
      </c>
      <c r="E2676" s="294" t="s">
        <v>3072</v>
      </c>
      <c r="F2676" s="295">
        <v>1</v>
      </c>
      <c r="G2676" s="296" t="s">
        <v>7</v>
      </c>
      <c r="H2676" s="293">
        <v>5.8</v>
      </c>
      <c r="I2676" s="293">
        <f t="shared" si="450"/>
        <v>11.789372822397283</v>
      </c>
      <c r="J2676" s="293">
        <v>68.378362369904238</v>
      </c>
      <c r="K2676" s="275">
        <f t="shared" si="451"/>
        <v>68.378362369904238</v>
      </c>
      <c r="L2676" s="275">
        <f t="shared" si="452"/>
        <v>68.378362369904238</v>
      </c>
      <c r="N2676" s="334">
        <v>65.748425355677156</v>
      </c>
      <c r="O2676" s="332">
        <f t="shared" si="447"/>
        <v>68.378362369904238</v>
      </c>
      <c r="P2676" s="360"/>
      <c r="Q2676" s="360"/>
    </row>
    <row r="2677" spans="2:20" ht="16.2" customHeight="1">
      <c r="B2677" s="303">
        <v>110211141</v>
      </c>
      <c r="C2677" s="307" t="s">
        <v>69</v>
      </c>
      <c r="D2677" s="294" t="s">
        <v>81</v>
      </c>
      <c r="E2677" s="294" t="s">
        <v>3074</v>
      </c>
      <c r="F2677" s="295">
        <v>1</v>
      </c>
      <c r="G2677" s="296" t="s">
        <v>7</v>
      </c>
      <c r="H2677" s="293">
        <v>5.8</v>
      </c>
      <c r="I2677" s="293">
        <f t="shared" si="450"/>
        <v>11.782643426576728</v>
      </c>
      <c r="J2677" s="293">
        <v>68.339331874145017</v>
      </c>
      <c r="K2677" s="275">
        <f t="shared" si="451"/>
        <v>68.339331874145017</v>
      </c>
      <c r="L2677" s="275">
        <f t="shared" si="452"/>
        <v>68.339331874145017</v>
      </c>
      <c r="N2677" s="334">
        <v>65.710896032831741</v>
      </c>
      <c r="O2677" s="332">
        <f t="shared" si="447"/>
        <v>68.339331874145017</v>
      </c>
      <c r="P2677" s="360"/>
      <c r="Q2677" s="360"/>
    </row>
    <row r="2678" spans="2:20" ht="16.2" customHeight="1">
      <c r="B2678" s="303">
        <v>110211271</v>
      </c>
      <c r="C2678" s="307" t="s">
        <v>69</v>
      </c>
      <c r="D2678" s="294" t="s">
        <v>81</v>
      </c>
      <c r="E2678" s="294" t="s">
        <v>3080</v>
      </c>
      <c r="F2678" s="295">
        <v>1</v>
      </c>
      <c r="G2678" s="296" t="s">
        <v>7</v>
      </c>
      <c r="H2678" s="293">
        <v>5.8</v>
      </c>
      <c r="I2678" s="293">
        <f t="shared" si="450"/>
        <v>11.782643426576728</v>
      </c>
      <c r="J2678" s="293">
        <v>68.339331874145017</v>
      </c>
      <c r="K2678" s="275">
        <f t="shared" si="451"/>
        <v>68.339331874145017</v>
      </c>
      <c r="L2678" s="275">
        <f t="shared" si="452"/>
        <v>68.339331874145017</v>
      </c>
      <c r="N2678" s="334">
        <v>65.710896032831741</v>
      </c>
      <c r="O2678" s="332">
        <f t="shared" si="447"/>
        <v>68.339331874145017</v>
      </c>
      <c r="P2678" s="360"/>
      <c r="Q2678" s="360"/>
    </row>
    <row r="2679" spans="2:20" ht="16.2" customHeight="1">
      <c r="B2679" s="303">
        <v>110211371</v>
      </c>
      <c r="C2679" s="307" t="s">
        <v>69</v>
      </c>
      <c r="D2679" s="294" t="s">
        <v>81</v>
      </c>
      <c r="E2679" s="294" t="s">
        <v>3086</v>
      </c>
      <c r="F2679" s="295">
        <v>1</v>
      </c>
      <c r="G2679" s="296" t="s">
        <v>7</v>
      </c>
      <c r="H2679" s="293">
        <v>5.8</v>
      </c>
      <c r="I2679" s="293">
        <f t="shared" si="450"/>
        <v>12.24350903344498</v>
      </c>
      <c r="J2679" s="293">
        <v>71.012352393980876</v>
      </c>
      <c r="K2679" s="275">
        <f t="shared" si="451"/>
        <v>71.012352393980876</v>
      </c>
      <c r="L2679" s="275">
        <f t="shared" si="452"/>
        <v>71.012352393980876</v>
      </c>
      <c r="N2679" s="334">
        <v>68.281108071135449</v>
      </c>
      <c r="O2679" s="332">
        <f t="shared" si="447"/>
        <v>71.012352393980876</v>
      </c>
      <c r="P2679" s="360"/>
      <c r="Q2679" s="360"/>
    </row>
    <row r="2680" spans="2:20" ht="16.2" customHeight="1">
      <c r="B2680" s="303">
        <v>110211361</v>
      </c>
      <c r="C2680" s="307" t="s">
        <v>69</v>
      </c>
      <c r="D2680" s="294" t="s">
        <v>81</v>
      </c>
      <c r="E2680" s="294" t="s">
        <v>3084</v>
      </c>
      <c r="F2680" s="295">
        <v>1</v>
      </c>
      <c r="G2680" s="296" t="s">
        <v>7</v>
      </c>
      <c r="H2680" s="293">
        <v>5.8</v>
      </c>
      <c r="I2680" s="293">
        <f t="shared" si="450"/>
        <v>12.24350903344498</v>
      </c>
      <c r="J2680" s="293">
        <v>71.012352393980876</v>
      </c>
      <c r="K2680" s="275">
        <f t="shared" si="451"/>
        <v>71.012352393980876</v>
      </c>
      <c r="L2680" s="275">
        <f t="shared" si="452"/>
        <v>71.012352393980876</v>
      </c>
      <c r="N2680" s="334">
        <v>68.281108071135449</v>
      </c>
      <c r="O2680" s="332">
        <f t="shared" si="447"/>
        <v>71.012352393980876</v>
      </c>
      <c r="P2680" s="360"/>
      <c r="Q2680" s="360"/>
    </row>
    <row r="2681" spans="2:20" ht="16.2" customHeight="1">
      <c r="B2681" s="303">
        <v>110211391</v>
      </c>
      <c r="C2681" s="307" t="s">
        <v>69</v>
      </c>
      <c r="D2681" s="294" t="s">
        <v>81</v>
      </c>
      <c r="E2681" s="294" t="s">
        <v>3088</v>
      </c>
      <c r="F2681" s="295">
        <v>1</v>
      </c>
      <c r="G2681" s="296" t="s">
        <v>7</v>
      </c>
      <c r="H2681" s="293">
        <v>5.8</v>
      </c>
      <c r="I2681" s="293">
        <f t="shared" si="450"/>
        <v>11.782643426576728</v>
      </c>
      <c r="J2681" s="293">
        <v>68.339331874145017</v>
      </c>
      <c r="K2681" s="275">
        <f t="shared" si="451"/>
        <v>68.339331874145017</v>
      </c>
      <c r="L2681" s="275">
        <f t="shared" si="452"/>
        <v>68.339331874145017</v>
      </c>
      <c r="N2681" s="334">
        <v>65.710896032831741</v>
      </c>
      <c r="O2681" s="332">
        <f t="shared" si="447"/>
        <v>68.339331874145017</v>
      </c>
      <c r="P2681" s="360"/>
      <c r="Q2681" s="360"/>
    </row>
    <row r="2682" spans="2:20" ht="16.2" customHeight="1">
      <c r="B2682" s="303">
        <v>110211241</v>
      </c>
      <c r="C2682" s="307" t="s">
        <v>69</v>
      </c>
      <c r="D2682" s="294" t="s">
        <v>81</v>
      </c>
      <c r="E2682" s="294" t="s">
        <v>3078</v>
      </c>
      <c r="F2682" s="295">
        <v>1</v>
      </c>
      <c r="G2682" s="296" t="s">
        <v>7</v>
      </c>
      <c r="H2682" s="293">
        <v>5.8</v>
      </c>
      <c r="I2682" s="293">
        <f t="shared" si="450"/>
        <v>12.24350903344498</v>
      </c>
      <c r="J2682" s="293">
        <v>71.012352393980876</v>
      </c>
      <c r="K2682" s="275">
        <f t="shared" si="451"/>
        <v>71.012352393980876</v>
      </c>
      <c r="L2682" s="275">
        <f t="shared" si="452"/>
        <v>71.012352393980876</v>
      </c>
      <c r="N2682" s="334">
        <v>68.281108071135449</v>
      </c>
      <c r="O2682" s="332">
        <f t="shared" si="447"/>
        <v>71.012352393980876</v>
      </c>
      <c r="P2682" s="360"/>
      <c r="Q2682" s="360"/>
    </row>
    <row r="2683" spans="2:20" ht="16.2" customHeight="1">
      <c r="B2683" s="303">
        <v>110211181</v>
      </c>
      <c r="C2683" s="307" t="s">
        <v>69</v>
      </c>
      <c r="D2683" s="294" t="s">
        <v>81</v>
      </c>
      <c r="E2683" s="294" t="s">
        <v>3076</v>
      </c>
      <c r="F2683" s="295">
        <v>1</v>
      </c>
      <c r="G2683" s="296" t="s">
        <v>7</v>
      </c>
      <c r="H2683" s="293">
        <v>5.8</v>
      </c>
      <c r="I2683" s="293">
        <f t="shared" si="450"/>
        <v>11.782643426576728</v>
      </c>
      <c r="J2683" s="293">
        <v>68.339331874145017</v>
      </c>
      <c r="K2683" s="275">
        <f t="shared" si="451"/>
        <v>68.339331874145017</v>
      </c>
      <c r="L2683" s="275">
        <f t="shared" si="452"/>
        <v>68.339331874145017</v>
      </c>
      <c r="N2683" s="334">
        <v>65.710896032831741</v>
      </c>
      <c r="O2683" s="332">
        <f t="shared" si="447"/>
        <v>68.339331874145017</v>
      </c>
      <c r="P2683" s="360"/>
      <c r="Q2683" s="360"/>
    </row>
    <row r="2684" spans="2:20" ht="16.2" customHeight="1">
      <c r="B2684" s="303">
        <v>110211071</v>
      </c>
      <c r="C2684" s="307" t="s">
        <v>69</v>
      </c>
      <c r="D2684" s="294" t="s">
        <v>81</v>
      </c>
      <c r="E2684" s="294" t="s">
        <v>3068</v>
      </c>
      <c r="F2684" s="295">
        <v>1</v>
      </c>
      <c r="G2684" s="296" t="s">
        <v>7</v>
      </c>
      <c r="H2684" s="293">
        <v>5.8</v>
      </c>
      <c r="I2684" s="293" t="e">
        <f t="shared" si="450"/>
        <v>#N/A</v>
      </c>
      <c r="J2684" s="293" t="e">
        <v>#N/A</v>
      </c>
      <c r="K2684" s="275" t="e">
        <f t="shared" si="451"/>
        <v>#N/A</v>
      </c>
      <c r="L2684" s="275" t="e">
        <f t="shared" si="452"/>
        <v>#N/A</v>
      </c>
      <c r="N2684" s="334">
        <v>65.282134062927497</v>
      </c>
      <c r="O2684" s="332">
        <f t="shared" si="447"/>
        <v>67.893419425444606</v>
      </c>
      <c r="P2684" s="360"/>
      <c r="Q2684" s="360"/>
      <c r="S2684" s="357"/>
      <c r="T2684" s="357"/>
    </row>
    <row r="2685" spans="2:20" ht="16.2" customHeight="1">
      <c r="B2685" s="303">
        <v>110211411</v>
      </c>
      <c r="C2685" s="307" t="s">
        <v>69</v>
      </c>
      <c r="D2685" s="294" t="s">
        <v>81</v>
      </c>
      <c r="E2685" s="294" t="s">
        <v>3090</v>
      </c>
      <c r="F2685" s="295">
        <v>1</v>
      </c>
      <c r="G2685" s="296" t="s">
        <v>7</v>
      </c>
      <c r="H2685" s="293">
        <v>5.8</v>
      </c>
      <c r="I2685" s="293">
        <f t="shared" si="450"/>
        <v>12.337551299589602</v>
      </c>
      <c r="J2685" s="293">
        <v>71.557797537619692</v>
      </c>
      <c r="K2685" s="275">
        <f t="shared" si="451"/>
        <v>71.557797537619692</v>
      </c>
      <c r="L2685" s="275">
        <f t="shared" si="452"/>
        <v>71.557797537619692</v>
      </c>
      <c r="N2685" s="334">
        <v>68.805574555403552</v>
      </c>
      <c r="O2685" s="332">
        <f t="shared" si="447"/>
        <v>71.557797537619692</v>
      </c>
      <c r="P2685" s="360"/>
      <c r="Q2685" s="360"/>
    </row>
    <row r="2686" spans="2:20" ht="16.2" customHeight="1">
      <c r="B2686" s="297">
        <v>110211051</v>
      </c>
      <c r="C2686" s="307" t="s">
        <v>69</v>
      </c>
      <c r="D2686" s="294" t="s">
        <v>4</v>
      </c>
      <c r="E2686" s="294" t="s">
        <v>3062</v>
      </c>
      <c r="F2686" s="295">
        <v>1</v>
      </c>
      <c r="G2686" s="296" t="s">
        <v>7</v>
      </c>
      <c r="H2686" s="293">
        <v>5.8</v>
      </c>
      <c r="I2686" s="293">
        <f t="shared" si="450"/>
        <v>12.424476419878296</v>
      </c>
      <c r="J2686" s="293">
        <v>72.061963235294115</v>
      </c>
      <c r="K2686" s="275">
        <f t="shared" ref="K2686:K2687" si="453">J2686</f>
        <v>72.061963235294115</v>
      </c>
      <c r="L2686" s="275">
        <f t="shared" si="452"/>
        <v>72.061963235294115</v>
      </c>
      <c r="N2686" s="334">
        <v>69.290349264705881</v>
      </c>
      <c r="O2686" s="332">
        <f t="shared" si="447"/>
        <v>72.061963235294115</v>
      </c>
      <c r="P2686" s="360"/>
      <c r="Q2686" s="360"/>
    </row>
    <row r="2687" spans="2:20" ht="16.2" customHeight="1">
      <c r="B2687" s="297">
        <v>110211052</v>
      </c>
      <c r="C2687" s="307" t="s">
        <v>69</v>
      </c>
      <c r="D2687" s="294" t="s">
        <v>81</v>
      </c>
      <c r="E2687" s="294" t="s">
        <v>3063</v>
      </c>
      <c r="F2687" s="295">
        <v>1</v>
      </c>
      <c r="G2687" s="296" t="s">
        <v>7</v>
      </c>
      <c r="H2687" s="293">
        <v>5.8</v>
      </c>
      <c r="I2687" s="293">
        <f t="shared" si="450"/>
        <v>12.517856402129819</v>
      </c>
      <c r="J2687" s="293">
        <v>72.60356713235295</v>
      </c>
      <c r="K2687" s="275">
        <f t="shared" si="453"/>
        <v>72.60356713235295</v>
      </c>
      <c r="L2687" s="275">
        <f t="shared" si="452"/>
        <v>72.60356713235295</v>
      </c>
      <c r="N2687" s="334">
        <v>69.811122242647059</v>
      </c>
      <c r="O2687" s="332">
        <f t="shared" si="447"/>
        <v>72.60356713235295</v>
      </c>
      <c r="P2687" s="360"/>
      <c r="Q2687" s="360"/>
    </row>
    <row r="2688" spans="2:20" ht="16.2" customHeight="1">
      <c r="B2688" s="303">
        <v>110241011</v>
      </c>
      <c r="C2688" s="307" t="s">
        <v>72</v>
      </c>
      <c r="D2688" s="294" t="s">
        <v>4</v>
      </c>
      <c r="E2688" s="294" t="s">
        <v>3050</v>
      </c>
      <c r="F2688" s="295">
        <v>1</v>
      </c>
      <c r="G2688" s="296" t="s">
        <v>7</v>
      </c>
      <c r="H2688" s="293">
        <v>5.8</v>
      </c>
      <c r="I2688" s="293">
        <f t="shared" si="450"/>
        <v>12.665371853147791</v>
      </c>
      <c r="J2688" s="293">
        <v>73.459156748257186</v>
      </c>
      <c r="K2688" s="275">
        <f t="shared" si="451"/>
        <v>73.459156748257186</v>
      </c>
      <c r="L2688" s="275">
        <f t="shared" si="452"/>
        <v>73.459156748257186</v>
      </c>
      <c r="N2688" s="334">
        <v>70.633804565631905</v>
      </c>
      <c r="O2688" s="332">
        <f t="shared" si="447"/>
        <v>73.459156748257186</v>
      </c>
      <c r="P2688" s="360"/>
      <c r="Q2688" s="360"/>
    </row>
    <row r="2689" spans="2:20" ht="16.2" customHeight="1">
      <c r="B2689" s="303">
        <v>110241281</v>
      </c>
      <c r="C2689" s="307" t="s">
        <v>72</v>
      </c>
      <c r="D2689" s="294" t="s">
        <v>81</v>
      </c>
      <c r="E2689" s="294" t="s">
        <v>3082</v>
      </c>
      <c r="F2689" s="295">
        <v>1</v>
      </c>
      <c r="G2689" s="296" t="s">
        <v>7</v>
      </c>
      <c r="H2689" s="293">
        <v>5.8</v>
      </c>
      <c r="I2689" s="293">
        <f t="shared" si="450"/>
        <v>13.568197223491675</v>
      </c>
      <c r="J2689" s="293">
        <v>78.695543896251706</v>
      </c>
      <c r="K2689" s="275">
        <f t="shared" si="451"/>
        <v>78.695543896251706</v>
      </c>
      <c r="L2689" s="275">
        <f t="shared" si="452"/>
        <v>78.695543896251706</v>
      </c>
      <c r="N2689" s="334">
        <v>75.668792207934331</v>
      </c>
      <c r="O2689" s="332">
        <f t="shared" si="447"/>
        <v>78.695543896251706</v>
      </c>
      <c r="P2689" s="360"/>
      <c r="Q2689" s="360"/>
    </row>
    <row r="2690" spans="2:20" ht="16.2" customHeight="1">
      <c r="B2690" s="303">
        <v>110241091</v>
      </c>
      <c r="C2690" s="307" t="s">
        <v>72</v>
      </c>
      <c r="D2690" s="294" t="s">
        <v>81</v>
      </c>
      <c r="E2690" s="294" t="s">
        <v>3064</v>
      </c>
      <c r="F2690" s="295">
        <v>1</v>
      </c>
      <c r="G2690" s="296" t="s">
        <v>7</v>
      </c>
      <c r="H2690" s="293">
        <v>5.8</v>
      </c>
      <c r="I2690" s="293">
        <f t="shared" si="450"/>
        <v>13.012765336568703</v>
      </c>
      <c r="J2690" s="293">
        <v>75.474038952098482</v>
      </c>
      <c r="K2690" s="275">
        <f t="shared" si="451"/>
        <v>75.474038952098482</v>
      </c>
      <c r="L2690" s="275">
        <f t="shared" si="452"/>
        <v>75.474038952098482</v>
      </c>
      <c r="N2690" s="334">
        <v>72.571191300094696</v>
      </c>
      <c r="O2690" s="332">
        <f t="shared" si="447"/>
        <v>75.474038952098482</v>
      </c>
      <c r="P2690" s="360"/>
      <c r="Q2690" s="360"/>
    </row>
    <row r="2691" spans="2:20" ht="16.2" customHeight="1">
      <c r="B2691" s="303">
        <v>110241101</v>
      </c>
      <c r="C2691" s="307" t="s">
        <v>72</v>
      </c>
      <c r="D2691" s="294" t="s">
        <v>81</v>
      </c>
      <c r="E2691" s="294" t="s">
        <v>3066</v>
      </c>
      <c r="F2691" s="295">
        <v>1</v>
      </c>
      <c r="G2691" s="296" t="s">
        <v>7</v>
      </c>
      <c r="H2691" s="293">
        <v>5.8</v>
      </c>
      <c r="I2691" s="293">
        <f t="shared" si="450"/>
        <v>12.665371853147791</v>
      </c>
      <c r="J2691" s="293">
        <v>73.459156748257186</v>
      </c>
      <c r="K2691" s="275">
        <f t="shared" si="451"/>
        <v>73.459156748257186</v>
      </c>
      <c r="L2691" s="275">
        <f t="shared" si="452"/>
        <v>73.459156748257186</v>
      </c>
      <c r="N2691" s="334">
        <v>70.633804565631905</v>
      </c>
      <c r="O2691" s="332">
        <f t="shared" si="447"/>
        <v>73.459156748257186</v>
      </c>
      <c r="P2691" s="360"/>
      <c r="Q2691" s="360"/>
    </row>
    <row r="2692" spans="2:20" ht="16.2" customHeight="1">
      <c r="B2692" s="303">
        <v>110241111</v>
      </c>
      <c r="C2692" s="307" t="s">
        <v>72</v>
      </c>
      <c r="D2692" s="294" t="s">
        <v>81</v>
      </c>
      <c r="E2692" s="294" t="s">
        <v>3070</v>
      </c>
      <c r="F2692" s="295">
        <v>1</v>
      </c>
      <c r="G2692" s="296" t="s">
        <v>7</v>
      </c>
      <c r="H2692" s="293">
        <v>5.8</v>
      </c>
      <c r="I2692" s="293">
        <f t="shared" si="450"/>
        <v>12.701943635650737</v>
      </c>
      <c r="J2692" s="293">
        <v>73.671273086774278</v>
      </c>
      <c r="K2692" s="275">
        <f t="shared" si="451"/>
        <v>73.671273086774278</v>
      </c>
      <c r="L2692" s="275">
        <f t="shared" si="452"/>
        <v>73.671273086774278</v>
      </c>
      <c r="N2692" s="334">
        <v>70.837762583436799</v>
      </c>
      <c r="O2692" s="332">
        <f t="shared" si="447"/>
        <v>73.671273086774278</v>
      </c>
      <c r="P2692" s="360"/>
      <c r="Q2692" s="360"/>
    </row>
    <row r="2693" spans="2:20" ht="16.2" customHeight="1">
      <c r="B2693" s="303">
        <v>110241121</v>
      </c>
      <c r="C2693" s="307" t="s">
        <v>72</v>
      </c>
      <c r="D2693" s="294" t="s">
        <v>81</v>
      </c>
      <c r="E2693" s="294" t="s">
        <v>3072</v>
      </c>
      <c r="F2693" s="295">
        <v>1</v>
      </c>
      <c r="G2693" s="296" t="s">
        <v>7</v>
      </c>
      <c r="H2693" s="293">
        <v>5.8</v>
      </c>
      <c r="I2693" s="293">
        <f t="shared" si="450"/>
        <v>13.694147432318163</v>
      </c>
      <c r="J2693" s="293">
        <v>79.426055107445336</v>
      </c>
      <c r="K2693" s="275">
        <f t="shared" si="451"/>
        <v>79.426055107445336</v>
      </c>
      <c r="L2693" s="275">
        <f t="shared" si="452"/>
        <v>79.426055107445336</v>
      </c>
      <c r="N2693" s="334">
        <v>76.371206834082045</v>
      </c>
      <c r="O2693" s="332">
        <f t="shared" si="447"/>
        <v>79.426055107445336</v>
      </c>
      <c r="P2693" s="360"/>
      <c r="Q2693" s="360"/>
    </row>
    <row r="2694" spans="2:20" ht="16.2" customHeight="1">
      <c r="B2694" s="303">
        <v>110241141</v>
      </c>
      <c r="C2694" s="307" t="s">
        <v>72</v>
      </c>
      <c r="D2694" s="294" t="s">
        <v>81</v>
      </c>
      <c r="E2694" s="294" t="s">
        <v>3074</v>
      </c>
      <c r="F2694" s="295">
        <v>1</v>
      </c>
      <c r="G2694" s="296" t="s">
        <v>7</v>
      </c>
      <c r="H2694" s="293">
        <v>5.8</v>
      </c>
      <c r="I2694" s="293">
        <f t="shared" si="450"/>
        <v>13.012765336568703</v>
      </c>
      <c r="J2694" s="293">
        <v>75.474038952098482</v>
      </c>
      <c r="K2694" s="275">
        <f t="shared" si="451"/>
        <v>75.474038952098482</v>
      </c>
      <c r="L2694" s="275">
        <f t="shared" si="452"/>
        <v>75.474038952098482</v>
      </c>
      <c r="N2694" s="334">
        <v>72.571191300094696</v>
      </c>
      <c r="O2694" s="332">
        <f t="shared" ref="O2694:O2749" si="454">N2694*1.04</f>
        <v>75.474038952098482</v>
      </c>
      <c r="P2694" s="360"/>
      <c r="Q2694" s="360"/>
    </row>
    <row r="2695" spans="2:20" ht="16.2" customHeight="1">
      <c r="B2695" s="303">
        <v>110241271</v>
      </c>
      <c r="C2695" s="307" t="s">
        <v>72</v>
      </c>
      <c r="D2695" s="294" t="s">
        <v>81</v>
      </c>
      <c r="E2695" s="294" t="s">
        <v>3080</v>
      </c>
      <c r="F2695" s="295">
        <v>1</v>
      </c>
      <c r="G2695" s="296" t="s">
        <v>7</v>
      </c>
      <c r="H2695" s="293">
        <v>5.8</v>
      </c>
      <c r="I2695" s="293">
        <f t="shared" si="450"/>
        <v>13.012765336568703</v>
      </c>
      <c r="J2695" s="293">
        <v>75.474038952098482</v>
      </c>
      <c r="K2695" s="275">
        <f t="shared" si="451"/>
        <v>75.474038952098482</v>
      </c>
      <c r="L2695" s="275">
        <f t="shared" si="452"/>
        <v>75.474038952098482</v>
      </c>
      <c r="N2695" s="334">
        <v>72.571191300094696</v>
      </c>
      <c r="O2695" s="332">
        <f t="shared" si="454"/>
        <v>75.474038952098482</v>
      </c>
      <c r="P2695" s="360"/>
      <c r="Q2695" s="360"/>
    </row>
    <row r="2696" spans="2:20" ht="16.2" customHeight="1">
      <c r="B2696" s="303">
        <v>110241371</v>
      </c>
      <c r="C2696" s="307" t="s">
        <v>72</v>
      </c>
      <c r="D2696" s="294" t="s">
        <v>81</v>
      </c>
      <c r="E2696" s="294" t="s">
        <v>3086</v>
      </c>
      <c r="F2696" s="295">
        <v>1</v>
      </c>
      <c r="G2696" s="296" t="s">
        <v>7</v>
      </c>
      <c r="H2696" s="293">
        <v>5.8</v>
      </c>
      <c r="I2696" s="293">
        <f t="shared" si="450"/>
        <v>13.466160961584981</v>
      </c>
      <c r="J2696" s="293">
        <v>78.103733577192884</v>
      </c>
      <c r="K2696" s="275">
        <f t="shared" si="451"/>
        <v>78.103733577192884</v>
      </c>
      <c r="L2696" s="275">
        <f t="shared" si="452"/>
        <v>78.103733577192884</v>
      </c>
      <c r="N2696" s="334">
        <v>75.099743824223921</v>
      </c>
      <c r="O2696" s="332">
        <f t="shared" si="454"/>
        <v>78.103733577192884</v>
      </c>
      <c r="P2696" s="360"/>
      <c r="Q2696" s="360"/>
    </row>
    <row r="2697" spans="2:20" ht="16.2" customHeight="1">
      <c r="B2697" s="303">
        <v>110241361</v>
      </c>
      <c r="C2697" s="307" t="s">
        <v>72</v>
      </c>
      <c r="D2697" s="294" t="s">
        <v>81</v>
      </c>
      <c r="E2697" s="294" t="s">
        <v>3084</v>
      </c>
      <c r="F2697" s="295">
        <v>1</v>
      </c>
      <c r="G2697" s="296" t="s">
        <v>7</v>
      </c>
      <c r="H2697" s="293">
        <v>5.8</v>
      </c>
      <c r="I2697" s="293">
        <f t="shared" si="450"/>
        <v>13.466160961584981</v>
      </c>
      <c r="J2697" s="293">
        <v>78.103733577192884</v>
      </c>
      <c r="K2697" s="275">
        <f t="shared" si="451"/>
        <v>78.103733577192884</v>
      </c>
      <c r="L2697" s="275">
        <f t="shared" si="452"/>
        <v>78.103733577192884</v>
      </c>
      <c r="N2697" s="334">
        <v>75.099743824223921</v>
      </c>
      <c r="O2697" s="332">
        <f t="shared" si="454"/>
        <v>78.103733577192884</v>
      </c>
      <c r="P2697" s="360"/>
      <c r="Q2697" s="360"/>
    </row>
    <row r="2698" spans="2:20" ht="16.2" customHeight="1">
      <c r="B2698" s="303">
        <v>110241391</v>
      </c>
      <c r="C2698" s="307" t="s">
        <v>72</v>
      </c>
      <c r="D2698" s="294" t="s">
        <v>81</v>
      </c>
      <c r="E2698" s="294" t="s">
        <v>3088</v>
      </c>
      <c r="F2698" s="295">
        <v>1</v>
      </c>
      <c r="G2698" s="296" t="s">
        <v>7</v>
      </c>
      <c r="H2698" s="293">
        <v>5.8</v>
      </c>
      <c r="I2698" s="293">
        <f t="shared" si="450"/>
        <v>12.885143108471153</v>
      </c>
      <c r="J2698" s="293">
        <v>74.73383002913269</v>
      </c>
      <c r="K2698" s="275">
        <f t="shared" si="451"/>
        <v>74.73383002913269</v>
      </c>
      <c r="L2698" s="275">
        <f t="shared" si="452"/>
        <v>74.73383002913269</v>
      </c>
      <c r="N2698" s="334">
        <v>71.859451951089127</v>
      </c>
      <c r="O2698" s="332">
        <f t="shared" si="454"/>
        <v>74.73383002913269</v>
      </c>
      <c r="P2698" s="360"/>
      <c r="Q2698" s="360"/>
    </row>
    <row r="2699" spans="2:20" ht="16.2" customHeight="1">
      <c r="B2699" s="303">
        <v>110241241</v>
      </c>
      <c r="C2699" s="307" t="s">
        <v>72</v>
      </c>
      <c r="D2699" s="294" t="s">
        <v>81</v>
      </c>
      <c r="E2699" s="294" t="s">
        <v>3078</v>
      </c>
      <c r="F2699" s="295">
        <v>1</v>
      </c>
      <c r="G2699" s="296" t="s">
        <v>7</v>
      </c>
      <c r="H2699" s="293">
        <v>5.8</v>
      </c>
      <c r="I2699" s="293">
        <f t="shared" si="450"/>
        <v>13.521057085696498</v>
      </c>
      <c r="J2699" s="293">
        <v>78.422131097039681</v>
      </c>
      <c r="K2699" s="275">
        <f t="shared" si="451"/>
        <v>78.422131097039681</v>
      </c>
      <c r="L2699" s="275">
        <f t="shared" si="452"/>
        <v>78.422131097039681</v>
      </c>
      <c r="N2699" s="334">
        <v>75.405895285615074</v>
      </c>
      <c r="O2699" s="332">
        <f t="shared" si="454"/>
        <v>78.422131097039681</v>
      </c>
      <c r="P2699" s="360"/>
      <c r="Q2699" s="360"/>
    </row>
    <row r="2700" spans="2:20" ht="16.2" customHeight="1">
      <c r="B2700" s="303">
        <v>110241181</v>
      </c>
      <c r="C2700" s="307" t="s">
        <v>72</v>
      </c>
      <c r="D2700" s="294" t="s">
        <v>81</v>
      </c>
      <c r="E2700" s="294" t="s">
        <v>3076</v>
      </c>
      <c r="F2700" s="295">
        <v>1</v>
      </c>
      <c r="G2700" s="296" t="s">
        <v>7</v>
      </c>
      <c r="H2700" s="293">
        <v>5.8</v>
      </c>
      <c r="I2700" s="293">
        <f t="shared" si="450"/>
        <v>12.925933444437948</v>
      </c>
      <c r="J2700" s="293">
        <v>74.970413977740094</v>
      </c>
      <c r="K2700" s="275">
        <f t="shared" si="451"/>
        <v>74.970413977740094</v>
      </c>
      <c r="L2700" s="275">
        <f t="shared" si="452"/>
        <v>74.970413977740094</v>
      </c>
      <c r="N2700" s="334">
        <v>72.086936517057779</v>
      </c>
      <c r="O2700" s="332">
        <f t="shared" si="454"/>
        <v>74.970413977740094</v>
      </c>
      <c r="P2700" s="360"/>
      <c r="Q2700" s="360"/>
    </row>
    <row r="2701" spans="2:20" ht="16.2" customHeight="1">
      <c r="B2701" s="303">
        <v>110241071</v>
      </c>
      <c r="C2701" s="307" t="s">
        <v>72</v>
      </c>
      <c r="D2701" s="294" t="s">
        <v>81</v>
      </c>
      <c r="E2701" s="294" t="s">
        <v>3068</v>
      </c>
      <c r="F2701" s="295">
        <v>1</v>
      </c>
      <c r="G2701" s="296" t="s">
        <v>7</v>
      </c>
      <c r="H2701" s="293">
        <v>5.8</v>
      </c>
      <c r="I2701" s="293">
        <f t="shared" si="450"/>
        <v>13.044720211068844</v>
      </c>
      <c r="J2701" s="293">
        <v>75.659377224199289</v>
      </c>
      <c r="K2701" s="275">
        <f t="shared" si="451"/>
        <v>75.659377224199289</v>
      </c>
      <c r="L2701" s="275">
        <f t="shared" si="452"/>
        <v>75.659377224199289</v>
      </c>
      <c r="N2701" s="334">
        <v>74.01371409028728</v>
      </c>
      <c r="O2701" s="332">
        <f t="shared" si="454"/>
        <v>76.974262653898776</v>
      </c>
      <c r="P2701" s="360"/>
      <c r="Q2701" s="360"/>
      <c r="S2701" s="357"/>
      <c r="T2701" s="357"/>
    </row>
    <row r="2702" spans="2:20" ht="16.2" customHeight="1">
      <c r="B2702" s="303">
        <v>110241411</v>
      </c>
      <c r="C2702" s="307" t="s">
        <v>72</v>
      </c>
      <c r="D2702" s="294" t="s">
        <v>81</v>
      </c>
      <c r="E2702" s="294" t="s">
        <v>3090</v>
      </c>
      <c r="F2702" s="295">
        <v>1</v>
      </c>
      <c r="G2702" s="296" t="s">
        <v>7</v>
      </c>
      <c r="H2702" s="293">
        <v>5.8</v>
      </c>
      <c r="I2702" s="293">
        <f t="shared" si="450"/>
        <v>13.416823660527381</v>
      </c>
      <c r="J2702" s="293">
        <v>77.817577231058806</v>
      </c>
      <c r="K2702" s="275">
        <f t="shared" si="451"/>
        <v>77.817577231058806</v>
      </c>
      <c r="L2702" s="275">
        <f t="shared" si="452"/>
        <v>77.817577231058806</v>
      </c>
      <c r="N2702" s="334">
        <v>74.824593491402695</v>
      </c>
      <c r="O2702" s="332">
        <f t="shared" si="454"/>
        <v>77.817577231058806</v>
      </c>
      <c r="P2702" s="360"/>
      <c r="Q2702" s="360"/>
    </row>
    <row r="2703" spans="2:20" ht="16.2" customHeight="1">
      <c r="B2703" s="297">
        <v>110241051</v>
      </c>
      <c r="C2703" s="307" t="s">
        <v>72</v>
      </c>
      <c r="D2703" s="294" t="s">
        <v>4</v>
      </c>
      <c r="E2703" s="294" t="s">
        <v>3062</v>
      </c>
      <c r="F2703" s="295">
        <v>1</v>
      </c>
      <c r="G2703" s="296" t="s">
        <v>7</v>
      </c>
      <c r="H2703" s="293">
        <v>5.8</v>
      </c>
      <c r="I2703" s="293">
        <f t="shared" si="450"/>
        <v>14.152018204868154</v>
      </c>
      <c r="J2703" s="293">
        <v>82.081705588235295</v>
      </c>
      <c r="K2703" s="275">
        <f t="shared" ref="K2703:K2704" si="455">J2703</f>
        <v>82.081705588235295</v>
      </c>
      <c r="L2703" s="275">
        <f t="shared" si="452"/>
        <v>82.081705588235295</v>
      </c>
      <c r="N2703" s="334">
        <v>78.924716911764705</v>
      </c>
      <c r="O2703" s="332">
        <f t="shared" si="454"/>
        <v>82.081705588235295</v>
      </c>
      <c r="P2703" s="360"/>
      <c r="Q2703" s="360"/>
    </row>
    <row r="2704" spans="2:20" ht="16.2" customHeight="1">
      <c r="B2704" s="297">
        <v>110241052</v>
      </c>
      <c r="C2704" s="307" t="s">
        <v>72</v>
      </c>
      <c r="D2704" s="294" t="s">
        <v>81</v>
      </c>
      <c r="E2704" s="294" t="s">
        <v>3063</v>
      </c>
      <c r="F2704" s="295">
        <v>1</v>
      </c>
      <c r="G2704" s="296" t="s">
        <v>7</v>
      </c>
      <c r="H2704" s="293">
        <v>5.8</v>
      </c>
      <c r="I2704" s="293">
        <f t="shared" si="450"/>
        <v>13.032375570486815</v>
      </c>
      <c r="J2704" s="293">
        <v>75.58777830882353</v>
      </c>
      <c r="K2704" s="275">
        <f t="shared" si="455"/>
        <v>75.58777830882353</v>
      </c>
      <c r="L2704" s="275">
        <f t="shared" si="452"/>
        <v>75.58777830882353</v>
      </c>
      <c r="N2704" s="334">
        <v>72.680556066176464</v>
      </c>
      <c r="O2704" s="332">
        <f t="shared" si="454"/>
        <v>75.58777830882353</v>
      </c>
      <c r="P2704" s="360"/>
      <c r="Q2704" s="360"/>
    </row>
    <row r="2705" spans="2:20" ht="16.2" customHeight="1">
      <c r="B2705" s="303">
        <v>112901011</v>
      </c>
      <c r="C2705" s="307" t="s">
        <v>333</v>
      </c>
      <c r="D2705" s="294" t="s">
        <v>4</v>
      </c>
      <c r="E2705" s="294" t="s">
        <v>3050</v>
      </c>
      <c r="F2705" s="295">
        <v>1</v>
      </c>
      <c r="G2705" s="296" t="s">
        <v>7</v>
      </c>
      <c r="H2705" s="293">
        <v>5.8</v>
      </c>
      <c r="I2705" s="293">
        <f t="shared" si="450"/>
        <v>13.943055247692817</v>
      </c>
      <c r="J2705" s="293">
        <v>80.869720436618337</v>
      </c>
      <c r="K2705" s="275">
        <f t="shared" si="451"/>
        <v>80.869720436618337</v>
      </c>
      <c r="L2705" s="275">
        <f t="shared" si="452"/>
        <v>80.869720436618337</v>
      </c>
      <c r="N2705" s="334">
        <v>77.759346573671479</v>
      </c>
      <c r="O2705" s="332">
        <f t="shared" si="454"/>
        <v>80.869720436618337</v>
      </c>
      <c r="P2705" s="360"/>
      <c r="Q2705" s="360"/>
    </row>
    <row r="2706" spans="2:20" ht="16.2" customHeight="1">
      <c r="B2706" s="303">
        <v>112901281</v>
      </c>
      <c r="C2706" s="307" t="s">
        <v>333</v>
      </c>
      <c r="D2706" s="294" t="s">
        <v>81</v>
      </c>
      <c r="E2706" s="294" t="s">
        <v>3082</v>
      </c>
      <c r="F2706" s="290">
        <v>1</v>
      </c>
      <c r="G2706" s="290" t="s">
        <v>7</v>
      </c>
      <c r="H2706" s="293">
        <v>5.8</v>
      </c>
      <c r="I2706" s="293">
        <f t="shared" si="450"/>
        <v>14.623527695879995</v>
      </c>
      <c r="J2706" s="293">
        <v>84.816460636103969</v>
      </c>
      <c r="K2706" s="275">
        <f t="shared" si="451"/>
        <v>84.816460636103969</v>
      </c>
      <c r="L2706" s="275">
        <f t="shared" si="452"/>
        <v>84.816460636103969</v>
      </c>
      <c r="N2706" s="334">
        <v>81.554289073176889</v>
      </c>
      <c r="O2706" s="332">
        <f t="shared" si="454"/>
        <v>84.816460636103969</v>
      </c>
      <c r="P2706" s="360"/>
      <c r="Q2706" s="360"/>
    </row>
    <row r="2707" spans="2:20" ht="16.2" customHeight="1">
      <c r="B2707" s="303">
        <v>112901091</v>
      </c>
      <c r="C2707" s="307" t="s">
        <v>333</v>
      </c>
      <c r="D2707" s="294" t="s">
        <v>81</v>
      </c>
      <c r="E2707" s="294" t="s">
        <v>3064</v>
      </c>
      <c r="F2707" s="290">
        <v>1</v>
      </c>
      <c r="G2707" s="290" t="s">
        <v>7</v>
      </c>
      <c r="H2707" s="293">
        <v>5.8</v>
      </c>
      <c r="I2707" s="293">
        <f t="shared" si="450"/>
        <v>14.267521332470398</v>
      </c>
      <c r="J2707" s="293">
        <v>82.751623728328312</v>
      </c>
      <c r="K2707" s="275">
        <f t="shared" si="451"/>
        <v>82.751623728328312</v>
      </c>
      <c r="L2707" s="275">
        <f t="shared" si="452"/>
        <v>82.751623728328312</v>
      </c>
      <c r="N2707" s="334">
        <v>79.568868969546457</v>
      </c>
      <c r="O2707" s="332">
        <f t="shared" si="454"/>
        <v>82.751623728328312</v>
      </c>
      <c r="P2707" s="360"/>
      <c r="Q2707" s="360"/>
    </row>
    <row r="2708" spans="2:20" ht="16.2" customHeight="1">
      <c r="B2708" s="303">
        <v>112901101</v>
      </c>
      <c r="C2708" s="307" t="s">
        <v>333</v>
      </c>
      <c r="D2708" s="294" t="s">
        <v>81</v>
      </c>
      <c r="E2708" s="294" t="s">
        <v>3066</v>
      </c>
      <c r="F2708" s="290">
        <v>1</v>
      </c>
      <c r="G2708" s="290" t="s">
        <v>7</v>
      </c>
      <c r="H2708" s="293">
        <v>5.8</v>
      </c>
      <c r="I2708" s="293">
        <f t="shared" si="450"/>
        <v>13.943055247692817</v>
      </c>
      <c r="J2708" s="293">
        <v>80.869720436618337</v>
      </c>
      <c r="K2708" s="275">
        <f t="shared" si="451"/>
        <v>80.869720436618337</v>
      </c>
      <c r="L2708" s="275">
        <f t="shared" si="452"/>
        <v>80.869720436618337</v>
      </c>
      <c r="N2708" s="334">
        <v>77.759346573671479</v>
      </c>
      <c r="O2708" s="332">
        <f t="shared" si="454"/>
        <v>80.869720436618337</v>
      </c>
      <c r="P2708" s="360"/>
      <c r="Q2708" s="360"/>
    </row>
    <row r="2709" spans="2:20" ht="16.2" customHeight="1">
      <c r="B2709" s="303">
        <v>112901111</v>
      </c>
      <c r="C2709" s="307" t="s">
        <v>333</v>
      </c>
      <c r="D2709" s="294" t="s">
        <v>81</v>
      </c>
      <c r="E2709" s="294" t="s">
        <v>3070</v>
      </c>
      <c r="F2709" s="290">
        <v>1</v>
      </c>
      <c r="G2709" s="290" t="s">
        <v>7</v>
      </c>
      <c r="H2709" s="293">
        <v>5.8</v>
      </c>
      <c r="I2709" s="293">
        <f t="shared" si="450"/>
        <v>14.060306865191754</v>
      </c>
      <c r="J2709" s="293">
        <v>81.549779818112171</v>
      </c>
      <c r="K2709" s="275">
        <f t="shared" si="451"/>
        <v>81.549779818112171</v>
      </c>
      <c r="L2709" s="275">
        <f t="shared" si="452"/>
        <v>81.549779818112171</v>
      </c>
      <c r="N2709" s="334">
        <v>78.413249825107854</v>
      </c>
      <c r="O2709" s="332">
        <f t="shared" si="454"/>
        <v>81.549779818112171</v>
      </c>
      <c r="P2709" s="360"/>
      <c r="Q2709" s="360"/>
    </row>
    <row r="2710" spans="2:20" ht="16.2" customHeight="1">
      <c r="B2710" s="303">
        <v>112901121</v>
      </c>
      <c r="C2710" s="307" t="s">
        <v>333</v>
      </c>
      <c r="D2710" s="294" t="s">
        <v>81</v>
      </c>
      <c r="E2710" s="294" t="s">
        <v>3072</v>
      </c>
      <c r="F2710" s="290">
        <v>1</v>
      </c>
      <c r="G2710" s="290" t="s">
        <v>7</v>
      </c>
      <c r="H2710" s="293">
        <v>5.8</v>
      </c>
      <c r="I2710" s="293">
        <f t="shared" si="450"/>
        <v>14.611300482324635</v>
      </c>
      <c r="J2710" s="293">
        <v>84.745542797482884</v>
      </c>
      <c r="K2710" s="275">
        <f t="shared" si="451"/>
        <v>84.745542797482884</v>
      </c>
      <c r="L2710" s="275">
        <f t="shared" si="452"/>
        <v>84.745542797482884</v>
      </c>
      <c r="N2710" s="334">
        <v>81.486098843733544</v>
      </c>
      <c r="O2710" s="332">
        <f t="shared" si="454"/>
        <v>84.745542797482884</v>
      </c>
      <c r="P2710" s="360"/>
      <c r="Q2710" s="360"/>
    </row>
    <row r="2711" spans="2:20" ht="16.2" customHeight="1">
      <c r="B2711" s="303">
        <v>112901141</v>
      </c>
      <c r="C2711" s="307" t="s">
        <v>333</v>
      </c>
      <c r="D2711" s="294" t="s">
        <v>81</v>
      </c>
      <c r="E2711" s="294" t="s">
        <v>3074</v>
      </c>
      <c r="F2711" s="290">
        <v>1</v>
      </c>
      <c r="G2711" s="290" t="s">
        <v>7</v>
      </c>
      <c r="H2711" s="293">
        <v>5.8</v>
      </c>
      <c r="I2711" s="293">
        <f t="shared" si="450"/>
        <v>14.267521332470398</v>
      </c>
      <c r="J2711" s="293">
        <v>82.751623728328312</v>
      </c>
      <c r="K2711" s="275">
        <f t="shared" si="451"/>
        <v>82.751623728328312</v>
      </c>
      <c r="L2711" s="275">
        <f t="shared" si="452"/>
        <v>82.751623728328312</v>
      </c>
      <c r="N2711" s="334">
        <v>79.568868969546457</v>
      </c>
      <c r="O2711" s="332">
        <f t="shared" si="454"/>
        <v>82.751623728328312</v>
      </c>
      <c r="P2711" s="360"/>
      <c r="Q2711" s="360"/>
    </row>
    <row r="2712" spans="2:20" ht="16.2" customHeight="1">
      <c r="B2712" s="303">
        <v>112901271</v>
      </c>
      <c r="C2712" s="307" t="s">
        <v>333</v>
      </c>
      <c r="D2712" s="294" t="s">
        <v>81</v>
      </c>
      <c r="E2712" s="294" t="s">
        <v>3080</v>
      </c>
      <c r="F2712" s="290">
        <v>1</v>
      </c>
      <c r="G2712" s="290" t="s">
        <v>7</v>
      </c>
      <c r="H2712" s="293">
        <v>5.8</v>
      </c>
      <c r="I2712" s="293">
        <f t="shared" si="450"/>
        <v>14.267521332470398</v>
      </c>
      <c r="J2712" s="293">
        <v>82.751623728328312</v>
      </c>
      <c r="K2712" s="275">
        <f t="shared" si="451"/>
        <v>82.751623728328312</v>
      </c>
      <c r="L2712" s="275">
        <f t="shared" si="452"/>
        <v>82.751623728328312</v>
      </c>
      <c r="N2712" s="334">
        <v>79.568868969546457</v>
      </c>
      <c r="O2712" s="332">
        <f t="shared" si="454"/>
        <v>82.751623728328312</v>
      </c>
      <c r="P2712" s="360"/>
      <c r="Q2712" s="360"/>
    </row>
    <row r="2713" spans="2:20" ht="16.2" customHeight="1">
      <c r="B2713" s="303">
        <v>112901371</v>
      </c>
      <c r="C2713" s="307" t="s">
        <v>333</v>
      </c>
      <c r="D2713" s="294" t="s">
        <v>81</v>
      </c>
      <c r="E2713" s="294" t="s">
        <v>3086</v>
      </c>
      <c r="F2713" s="290">
        <v>1</v>
      </c>
      <c r="G2713" s="290" t="s">
        <v>7</v>
      </c>
      <c r="H2713" s="293">
        <v>5.8</v>
      </c>
      <c r="I2713" s="293">
        <f t="shared" si="450"/>
        <v>13.601649034161985</v>
      </c>
      <c r="J2713" s="293">
        <v>78.889564398139512</v>
      </c>
      <c r="K2713" s="275">
        <f t="shared" si="451"/>
        <v>78.889564398139512</v>
      </c>
      <c r="L2713" s="275">
        <f t="shared" si="452"/>
        <v>78.889564398139512</v>
      </c>
      <c r="N2713" s="334">
        <v>75.855350382826458</v>
      </c>
      <c r="O2713" s="332">
        <f t="shared" si="454"/>
        <v>78.889564398139512</v>
      </c>
      <c r="P2713" s="360"/>
      <c r="Q2713" s="360"/>
    </row>
    <row r="2714" spans="2:20" ht="16.2" customHeight="1">
      <c r="B2714" s="303">
        <v>112901361</v>
      </c>
      <c r="C2714" s="307" t="s">
        <v>333</v>
      </c>
      <c r="D2714" s="294" t="s">
        <v>81</v>
      </c>
      <c r="E2714" s="294" t="s">
        <v>3084</v>
      </c>
      <c r="F2714" s="290">
        <v>1</v>
      </c>
      <c r="G2714" s="290" t="s">
        <v>7</v>
      </c>
      <c r="H2714" s="293">
        <v>5.8</v>
      </c>
      <c r="I2714" s="293">
        <f t="shared" si="450"/>
        <v>13.601649034161985</v>
      </c>
      <c r="J2714" s="293">
        <v>78.889564398139512</v>
      </c>
      <c r="K2714" s="275">
        <f t="shared" si="451"/>
        <v>78.889564398139512</v>
      </c>
      <c r="L2714" s="275">
        <f t="shared" si="452"/>
        <v>78.889564398139512</v>
      </c>
      <c r="N2714" s="334">
        <v>75.855350382826458</v>
      </c>
      <c r="O2714" s="332">
        <f t="shared" si="454"/>
        <v>78.889564398139512</v>
      </c>
      <c r="P2714" s="360"/>
      <c r="Q2714" s="360"/>
    </row>
    <row r="2715" spans="2:20" ht="16.2" customHeight="1">
      <c r="B2715" s="303">
        <v>112901391</v>
      </c>
      <c r="C2715" s="307" t="s">
        <v>333</v>
      </c>
      <c r="D2715" s="294" t="s">
        <v>81</v>
      </c>
      <c r="E2715" s="294" t="s">
        <v>3088</v>
      </c>
      <c r="F2715" s="290">
        <v>1</v>
      </c>
      <c r="G2715" s="290" t="s">
        <v>7</v>
      </c>
      <c r="H2715" s="293">
        <v>5.8</v>
      </c>
      <c r="I2715" s="293">
        <f t="shared" si="450"/>
        <v>13.289673822531254</v>
      </c>
      <c r="J2715" s="293">
        <v>77.080108170681271</v>
      </c>
      <c r="K2715" s="275">
        <f t="shared" si="451"/>
        <v>77.080108170681271</v>
      </c>
      <c r="L2715" s="275">
        <f t="shared" si="452"/>
        <v>77.080108170681271</v>
      </c>
      <c r="N2715" s="334">
        <v>74.115488625655061</v>
      </c>
      <c r="O2715" s="332">
        <f t="shared" si="454"/>
        <v>77.080108170681271</v>
      </c>
      <c r="P2715" s="360"/>
      <c r="Q2715" s="360"/>
    </row>
    <row r="2716" spans="2:20" ht="16.2" customHeight="1">
      <c r="B2716" s="303">
        <v>112901241</v>
      </c>
      <c r="C2716" s="307" t="s">
        <v>333</v>
      </c>
      <c r="D2716" s="294" t="s">
        <v>81</v>
      </c>
      <c r="E2716" s="294" t="s">
        <v>3078</v>
      </c>
      <c r="F2716" s="290">
        <v>1</v>
      </c>
      <c r="G2716" s="290" t="s">
        <v>7</v>
      </c>
      <c r="H2716" s="293">
        <v>5.8</v>
      </c>
      <c r="I2716" s="293">
        <f t="shared" si="450"/>
        <v>14.606378836616825</v>
      </c>
      <c r="J2716" s="293">
        <v>84.716997252377581</v>
      </c>
      <c r="K2716" s="275">
        <f t="shared" si="451"/>
        <v>84.716997252377581</v>
      </c>
      <c r="L2716" s="275">
        <f t="shared" ref="L2716:L2763" si="456">+J2716-K2716*$B$2</f>
        <v>84.716997252377581</v>
      </c>
      <c r="N2716" s="334">
        <v>81.458651204209204</v>
      </c>
      <c r="O2716" s="332">
        <f t="shared" si="454"/>
        <v>84.716997252377581</v>
      </c>
      <c r="P2716" s="360"/>
      <c r="Q2716" s="360"/>
    </row>
    <row r="2717" spans="2:20" ht="16.2" customHeight="1">
      <c r="B2717" s="303">
        <v>112901181</v>
      </c>
      <c r="C2717" s="307" t="s">
        <v>333</v>
      </c>
      <c r="D2717" s="294" t="s">
        <v>81</v>
      </c>
      <c r="E2717" s="294" t="s">
        <v>3076</v>
      </c>
      <c r="F2717" s="290">
        <v>1</v>
      </c>
      <c r="G2717" s="290" t="s">
        <v>7</v>
      </c>
      <c r="H2717" s="293">
        <v>5.8</v>
      </c>
      <c r="I2717" s="293">
        <f t="shared" si="450"/>
        <v>13.270305828373036</v>
      </c>
      <c r="J2717" s="293">
        <v>76.967773804563606</v>
      </c>
      <c r="K2717" s="275">
        <f t="shared" si="451"/>
        <v>76.967773804563606</v>
      </c>
      <c r="L2717" s="275">
        <f t="shared" si="456"/>
        <v>76.967773804563606</v>
      </c>
      <c r="N2717" s="334">
        <v>74.007474812080389</v>
      </c>
      <c r="O2717" s="332">
        <f t="shared" si="454"/>
        <v>76.967773804563606</v>
      </c>
      <c r="P2717" s="360"/>
      <c r="Q2717" s="360"/>
    </row>
    <row r="2718" spans="2:20" ht="16.2" customHeight="1">
      <c r="B2718" s="303">
        <v>112901071</v>
      </c>
      <c r="C2718" s="307" t="s">
        <v>333</v>
      </c>
      <c r="D2718" s="294" t="s">
        <v>81</v>
      </c>
      <c r="E2718" s="294" t="s">
        <v>3068</v>
      </c>
      <c r="F2718" s="290">
        <v>1</v>
      </c>
      <c r="G2718" s="290" t="s">
        <v>7</v>
      </c>
      <c r="H2718" s="293">
        <v>5.8</v>
      </c>
      <c r="I2718" s="293">
        <f t="shared" si="450"/>
        <v>13.248913977175114</v>
      </c>
      <c r="J2718" s="293">
        <v>76.843701067615655</v>
      </c>
      <c r="K2718" s="275">
        <f t="shared" si="451"/>
        <v>76.843701067615655</v>
      </c>
      <c r="L2718" s="275">
        <f t="shared" si="456"/>
        <v>76.843701067615655</v>
      </c>
      <c r="N2718" s="334">
        <v>87.516737356371692</v>
      </c>
      <c r="O2718" s="332">
        <f t="shared" si="454"/>
        <v>91.017406850626557</v>
      </c>
      <c r="P2718" s="360"/>
      <c r="Q2718" s="360"/>
      <c r="S2718" s="357"/>
      <c r="T2718" s="357"/>
    </row>
    <row r="2719" spans="2:20" ht="16.2" customHeight="1">
      <c r="B2719" s="303">
        <v>112901411</v>
      </c>
      <c r="C2719" s="307" t="s">
        <v>333</v>
      </c>
      <c r="D2719" s="294" t="s">
        <v>81</v>
      </c>
      <c r="E2719" s="294" t="s">
        <v>3090</v>
      </c>
      <c r="F2719" s="290">
        <v>1</v>
      </c>
      <c r="G2719" s="290" t="s">
        <v>7</v>
      </c>
      <c r="H2719" s="293">
        <v>5.8</v>
      </c>
      <c r="I2719" s="293">
        <f t="shared" si="450"/>
        <v>14.478844495049769</v>
      </c>
      <c r="J2719" s="293">
        <v>83.977298071288658</v>
      </c>
      <c r="K2719" s="275">
        <f t="shared" ref="K2719:K2764" si="457">J2719</f>
        <v>83.977298071288658</v>
      </c>
      <c r="L2719" s="275">
        <f t="shared" si="456"/>
        <v>83.977298071288658</v>
      </c>
      <c r="N2719" s="334">
        <v>80.747401991623704</v>
      </c>
      <c r="O2719" s="332">
        <f t="shared" si="454"/>
        <v>83.977298071288658</v>
      </c>
      <c r="P2719" s="360"/>
      <c r="Q2719" s="360"/>
    </row>
    <row r="2720" spans="2:20" ht="16.2" customHeight="1">
      <c r="B2720" s="297">
        <v>112901051</v>
      </c>
      <c r="C2720" s="307" t="s">
        <v>333</v>
      </c>
      <c r="D2720" s="294" t="s">
        <v>4</v>
      </c>
      <c r="E2720" s="294" t="s">
        <v>3062</v>
      </c>
      <c r="F2720" s="290">
        <v>1</v>
      </c>
      <c r="G2720" s="290" t="s">
        <v>7</v>
      </c>
      <c r="H2720" s="293">
        <v>5.8</v>
      </c>
      <c r="I2720" s="293">
        <f t="shared" si="450"/>
        <v>14.336774277383368</v>
      </c>
      <c r="J2720" s="293">
        <v>83.153290808823527</v>
      </c>
      <c r="K2720" s="275">
        <f t="shared" si="457"/>
        <v>83.153290808823527</v>
      </c>
      <c r="L2720" s="275">
        <f t="shared" ref="L2720:L2721" si="458">+J2720-K2720*$B$2</f>
        <v>83.153290808823527</v>
      </c>
      <c r="N2720" s="334">
        <v>79.95508731617646</v>
      </c>
      <c r="O2720" s="332">
        <f t="shared" si="454"/>
        <v>83.153290808823527</v>
      </c>
      <c r="P2720" s="360"/>
      <c r="Q2720" s="360"/>
    </row>
    <row r="2721" spans="2:20" ht="16.2" customHeight="1">
      <c r="B2721" s="297">
        <v>112901052</v>
      </c>
      <c r="C2721" s="307" t="s">
        <v>333</v>
      </c>
      <c r="D2721" s="294" t="s">
        <v>81</v>
      </c>
      <c r="E2721" s="294" t="s">
        <v>3063</v>
      </c>
      <c r="F2721" s="290">
        <v>1</v>
      </c>
      <c r="G2721" s="290" t="s">
        <v>7</v>
      </c>
      <c r="H2721" s="293">
        <v>5.8</v>
      </c>
      <c r="I2721" s="293">
        <f t="shared" si="450"/>
        <v>15.504326888945231</v>
      </c>
      <c r="J2721" s="293">
        <v>89.925095955882341</v>
      </c>
      <c r="K2721" s="275">
        <f t="shared" ref="K2721" si="459">J2721</f>
        <v>89.925095955882341</v>
      </c>
      <c r="L2721" s="275">
        <f t="shared" si="458"/>
        <v>89.925095955882341</v>
      </c>
      <c r="N2721" s="334">
        <v>86.466438419117637</v>
      </c>
      <c r="O2721" s="332">
        <f t="shared" si="454"/>
        <v>89.925095955882341</v>
      </c>
      <c r="P2721" s="360"/>
      <c r="Q2721" s="360"/>
    </row>
    <row r="2722" spans="2:20" ht="16.2" customHeight="1">
      <c r="B2722" s="303">
        <v>110901011</v>
      </c>
      <c r="C2722" s="313" t="s">
        <v>334</v>
      </c>
      <c r="D2722" s="294" t="s">
        <v>4</v>
      </c>
      <c r="E2722" s="294" t="s">
        <v>3050</v>
      </c>
      <c r="F2722" s="290">
        <v>1</v>
      </c>
      <c r="G2722" s="290" t="s">
        <v>7</v>
      </c>
      <c r="H2722" s="293">
        <v>5.8</v>
      </c>
      <c r="I2722" s="293">
        <f t="shared" si="450"/>
        <v>13.582335969085335</v>
      </c>
      <c r="J2722" s="293">
        <v>78.777548620694944</v>
      </c>
      <c r="K2722" s="275">
        <f t="shared" si="457"/>
        <v>78.777548620694944</v>
      </c>
      <c r="L2722" s="275">
        <f t="shared" si="456"/>
        <v>78.777548620694944</v>
      </c>
      <c r="N2722" s="334">
        <v>75.747642904514365</v>
      </c>
      <c r="O2722" s="332">
        <f t="shared" si="454"/>
        <v>78.777548620694944</v>
      </c>
      <c r="P2722" s="360"/>
      <c r="Q2722" s="360"/>
    </row>
    <row r="2723" spans="2:20" ht="16.2" customHeight="1">
      <c r="B2723" s="303">
        <v>110901281</v>
      </c>
      <c r="C2723" s="313" t="s">
        <v>2858</v>
      </c>
      <c r="D2723" s="294" t="s">
        <v>81</v>
      </c>
      <c r="E2723" s="294" t="s">
        <v>3082</v>
      </c>
      <c r="F2723" s="290">
        <v>1</v>
      </c>
      <c r="G2723" s="290" t="s">
        <v>7</v>
      </c>
      <c r="H2723" s="293">
        <v>5.8</v>
      </c>
      <c r="I2723" s="293">
        <f t="shared" si="450"/>
        <v>14.864237917094201</v>
      </c>
      <c r="J2723" s="293">
        <v>86.212579919146364</v>
      </c>
      <c r="K2723" s="275">
        <f t="shared" si="457"/>
        <v>86.212579919146364</v>
      </c>
      <c r="L2723" s="275">
        <f t="shared" si="456"/>
        <v>86.212579919146364</v>
      </c>
      <c r="N2723" s="334">
        <v>82.896711460717654</v>
      </c>
      <c r="O2723" s="332">
        <f t="shared" si="454"/>
        <v>86.212579919146364</v>
      </c>
      <c r="P2723" s="360"/>
      <c r="Q2723" s="360"/>
    </row>
    <row r="2724" spans="2:20" ht="16.2" customHeight="1">
      <c r="B2724" s="303">
        <v>110901091</v>
      </c>
      <c r="C2724" s="313" t="s">
        <v>2859</v>
      </c>
      <c r="D2724" s="294" t="s">
        <v>81</v>
      </c>
      <c r="E2724" s="294" t="s">
        <v>3064</v>
      </c>
      <c r="F2724" s="290">
        <v>1</v>
      </c>
      <c r="G2724" s="290" t="s">
        <v>7</v>
      </c>
      <c r="H2724" s="293">
        <v>5.8</v>
      </c>
      <c r="I2724" s="293">
        <f t="shared" si="450"/>
        <v>14.163353822199158</v>
      </c>
      <c r="J2724" s="293">
        <v>82.147452168755109</v>
      </c>
      <c r="K2724" s="275">
        <f t="shared" si="457"/>
        <v>82.147452168755109</v>
      </c>
      <c r="L2724" s="275">
        <f t="shared" si="456"/>
        <v>82.147452168755109</v>
      </c>
      <c r="N2724" s="334">
        <v>78.987934777649144</v>
      </c>
      <c r="O2724" s="332">
        <f t="shared" si="454"/>
        <v>82.147452168755109</v>
      </c>
      <c r="P2724" s="360"/>
      <c r="Q2724" s="360"/>
    </row>
    <row r="2725" spans="2:20" ht="16.2" customHeight="1">
      <c r="B2725" s="303">
        <v>110901101</v>
      </c>
      <c r="C2725" s="313" t="s">
        <v>2860</v>
      </c>
      <c r="D2725" s="294" t="s">
        <v>81</v>
      </c>
      <c r="E2725" s="294" t="s">
        <v>3066</v>
      </c>
      <c r="F2725" s="290">
        <v>1</v>
      </c>
      <c r="G2725" s="290" t="s">
        <v>7</v>
      </c>
      <c r="H2725" s="293">
        <v>5.8</v>
      </c>
      <c r="I2725" s="293">
        <f t="shared" si="450"/>
        <v>13.582335969085335</v>
      </c>
      <c r="J2725" s="293">
        <v>78.777548620694944</v>
      </c>
      <c r="K2725" s="275">
        <f t="shared" si="457"/>
        <v>78.777548620694944</v>
      </c>
      <c r="L2725" s="275">
        <f t="shared" si="456"/>
        <v>78.777548620694944</v>
      </c>
      <c r="N2725" s="334">
        <v>75.747642904514365</v>
      </c>
      <c r="O2725" s="332">
        <f t="shared" si="454"/>
        <v>78.777548620694944</v>
      </c>
      <c r="P2725" s="360"/>
      <c r="Q2725" s="360"/>
    </row>
    <row r="2726" spans="2:20" ht="16.2" customHeight="1">
      <c r="B2726" s="303">
        <v>110901111</v>
      </c>
      <c r="C2726" s="313" t="s">
        <v>2861</v>
      </c>
      <c r="D2726" s="294" t="s">
        <v>81</v>
      </c>
      <c r="E2726" s="294" t="s">
        <v>3070</v>
      </c>
      <c r="F2726" s="290">
        <v>1</v>
      </c>
      <c r="G2726" s="290" t="s">
        <v>7</v>
      </c>
      <c r="H2726" s="293">
        <v>5.8</v>
      </c>
      <c r="I2726" s="293">
        <f t="shared" si="450"/>
        <v>13.817992714795981</v>
      </c>
      <c r="J2726" s="293">
        <v>80.144357745816691</v>
      </c>
      <c r="K2726" s="275">
        <f t="shared" si="457"/>
        <v>80.144357745816691</v>
      </c>
      <c r="L2726" s="275">
        <f t="shared" si="456"/>
        <v>80.144357745816691</v>
      </c>
      <c r="N2726" s="334">
        <v>77.061882447900658</v>
      </c>
      <c r="O2726" s="332">
        <f t="shared" si="454"/>
        <v>80.144357745816691</v>
      </c>
      <c r="P2726" s="360"/>
      <c r="Q2726" s="360"/>
    </row>
    <row r="2727" spans="2:20" ht="16.2" customHeight="1">
      <c r="B2727" s="303">
        <v>110901121</v>
      </c>
      <c r="C2727" s="313" t="s">
        <v>2862</v>
      </c>
      <c r="D2727" s="294" t="s">
        <v>81</v>
      </c>
      <c r="E2727" s="294" t="s">
        <v>3072</v>
      </c>
      <c r="F2727" s="290">
        <v>1</v>
      </c>
      <c r="G2727" s="290" t="s">
        <v>7</v>
      </c>
      <c r="H2727" s="293">
        <v>5.8</v>
      </c>
      <c r="I2727" s="293">
        <f t="shared" si="450"/>
        <v>14.84311219232605</v>
      </c>
      <c r="J2727" s="293">
        <v>86.090050715491088</v>
      </c>
      <c r="K2727" s="275">
        <f t="shared" si="457"/>
        <v>86.090050715491088</v>
      </c>
      <c r="L2727" s="275">
        <f t="shared" si="456"/>
        <v>86.090050715491088</v>
      </c>
      <c r="N2727" s="334">
        <v>82.778894918741429</v>
      </c>
      <c r="O2727" s="332">
        <f t="shared" si="454"/>
        <v>86.090050715491088</v>
      </c>
      <c r="P2727" s="360"/>
      <c r="Q2727" s="360"/>
    </row>
    <row r="2728" spans="2:20" ht="16.2" customHeight="1">
      <c r="B2728" s="303">
        <v>110901141</v>
      </c>
      <c r="C2728" s="313" t="s">
        <v>2863</v>
      </c>
      <c r="D2728" s="294" t="s">
        <v>81</v>
      </c>
      <c r="E2728" s="294" t="s">
        <v>3074</v>
      </c>
      <c r="F2728" s="290">
        <v>1</v>
      </c>
      <c r="G2728" s="290" t="s">
        <v>7</v>
      </c>
      <c r="H2728" s="293">
        <v>5.8</v>
      </c>
      <c r="I2728" s="293">
        <f t="shared" si="450"/>
        <v>14.163353822199158</v>
      </c>
      <c r="J2728" s="293">
        <v>82.147452168755109</v>
      </c>
      <c r="K2728" s="275">
        <f t="shared" si="457"/>
        <v>82.147452168755109</v>
      </c>
      <c r="L2728" s="275">
        <f t="shared" si="456"/>
        <v>82.147452168755109</v>
      </c>
      <c r="N2728" s="334">
        <v>78.987934777649144</v>
      </c>
      <c r="O2728" s="332">
        <f t="shared" si="454"/>
        <v>82.147452168755109</v>
      </c>
      <c r="P2728" s="360"/>
      <c r="Q2728" s="360"/>
    </row>
    <row r="2729" spans="2:20" ht="16.2" customHeight="1">
      <c r="B2729" s="303">
        <v>110901271</v>
      </c>
      <c r="C2729" s="313" t="s">
        <v>2864</v>
      </c>
      <c r="D2729" s="294" t="s">
        <v>81</v>
      </c>
      <c r="E2729" s="294" t="s">
        <v>3080</v>
      </c>
      <c r="F2729" s="290">
        <v>1</v>
      </c>
      <c r="G2729" s="290" t="s">
        <v>7</v>
      </c>
      <c r="H2729" s="293">
        <v>5.8</v>
      </c>
      <c r="I2729" s="293">
        <f t="shared" ref="I2729:I2784" si="460">J2729/H2729</f>
        <v>14.163353822199158</v>
      </c>
      <c r="J2729" s="293">
        <v>82.147452168755109</v>
      </c>
      <c r="K2729" s="275">
        <f t="shared" si="457"/>
        <v>82.147452168755109</v>
      </c>
      <c r="L2729" s="275">
        <f t="shared" si="456"/>
        <v>82.147452168755109</v>
      </c>
      <c r="N2729" s="334">
        <v>78.987934777649144</v>
      </c>
      <c r="O2729" s="332">
        <f t="shared" si="454"/>
        <v>82.147452168755109</v>
      </c>
      <c r="P2729" s="360"/>
      <c r="Q2729" s="360"/>
    </row>
    <row r="2730" spans="2:20" ht="16.2" customHeight="1">
      <c r="B2730" s="303">
        <v>110901371</v>
      </c>
      <c r="C2730" s="313" t="s">
        <v>2865</v>
      </c>
      <c r="D2730" s="294" t="s">
        <v>81</v>
      </c>
      <c r="E2730" s="294" t="s">
        <v>3086</v>
      </c>
      <c r="F2730" s="290">
        <v>1</v>
      </c>
      <c r="G2730" s="290" t="s">
        <v>7</v>
      </c>
      <c r="H2730" s="293">
        <v>5.8</v>
      </c>
      <c r="I2730" s="293">
        <f t="shared" si="460"/>
        <v>14.393045269652344</v>
      </c>
      <c r="J2730" s="293">
        <v>83.479662563983595</v>
      </c>
      <c r="K2730" s="275">
        <f t="shared" si="457"/>
        <v>83.479662563983595</v>
      </c>
      <c r="L2730" s="275">
        <f t="shared" si="456"/>
        <v>83.479662563983595</v>
      </c>
      <c r="N2730" s="334">
        <v>80.268906311522684</v>
      </c>
      <c r="O2730" s="332">
        <f t="shared" si="454"/>
        <v>83.479662563983595</v>
      </c>
      <c r="P2730" s="360"/>
      <c r="Q2730" s="360"/>
    </row>
    <row r="2731" spans="2:20" ht="16.2" customHeight="1">
      <c r="B2731" s="303">
        <v>110901361</v>
      </c>
      <c r="C2731" s="313" t="s">
        <v>2866</v>
      </c>
      <c r="D2731" s="294" t="s">
        <v>81</v>
      </c>
      <c r="E2731" s="294" t="s">
        <v>3084</v>
      </c>
      <c r="F2731" s="290">
        <v>1</v>
      </c>
      <c r="G2731" s="290" t="s">
        <v>7</v>
      </c>
      <c r="H2731" s="293">
        <v>5.8</v>
      </c>
      <c r="I2731" s="293">
        <f t="shared" si="460"/>
        <v>14.393045269652344</v>
      </c>
      <c r="J2731" s="293">
        <v>83.479662563983595</v>
      </c>
      <c r="K2731" s="275">
        <f t="shared" si="457"/>
        <v>83.479662563983595</v>
      </c>
      <c r="L2731" s="275">
        <f t="shared" si="456"/>
        <v>83.479662563983595</v>
      </c>
      <c r="N2731" s="334">
        <v>80.268906311522684</v>
      </c>
      <c r="O2731" s="332">
        <f t="shared" si="454"/>
        <v>83.479662563983595</v>
      </c>
      <c r="P2731" s="360"/>
      <c r="Q2731" s="360"/>
    </row>
    <row r="2732" spans="2:20" ht="16.2" customHeight="1">
      <c r="B2732" s="303">
        <v>110901391</v>
      </c>
      <c r="C2732" s="313" t="s">
        <v>2867</v>
      </c>
      <c r="D2732" s="294" t="s">
        <v>81</v>
      </c>
      <c r="E2732" s="294" t="s">
        <v>3088</v>
      </c>
      <c r="F2732" s="290">
        <v>1</v>
      </c>
      <c r="G2732" s="290" t="s">
        <v>7</v>
      </c>
      <c r="H2732" s="293">
        <v>5.8</v>
      </c>
      <c r="I2732" s="293">
        <f t="shared" si="460"/>
        <v>13.88475352052455</v>
      </c>
      <c r="J2732" s="293">
        <v>80.531570419042382</v>
      </c>
      <c r="K2732" s="275">
        <f t="shared" si="457"/>
        <v>80.531570419042382</v>
      </c>
      <c r="L2732" s="275">
        <f t="shared" si="456"/>
        <v>80.531570419042382</v>
      </c>
      <c r="N2732" s="334">
        <v>77.434202326002293</v>
      </c>
      <c r="O2732" s="332">
        <f t="shared" si="454"/>
        <v>80.531570419042382</v>
      </c>
      <c r="P2732" s="360"/>
      <c r="Q2732" s="360"/>
    </row>
    <row r="2733" spans="2:20" ht="16.2" customHeight="1">
      <c r="B2733" s="303">
        <v>110901241</v>
      </c>
      <c r="C2733" s="313" t="s">
        <v>2868</v>
      </c>
      <c r="D2733" s="294" t="s">
        <v>81</v>
      </c>
      <c r="E2733" s="294" t="s">
        <v>3078</v>
      </c>
      <c r="F2733" s="290">
        <v>1</v>
      </c>
      <c r="G2733" s="290" t="s">
        <v>7</v>
      </c>
      <c r="H2733" s="293">
        <v>5.8</v>
      </c>
      <c r="I2733" s="293">
        <f t="shared" si="460"/>
        <v>14.728123652987406</v>
      </c>
      <c r="J2733" s="293">
        <v>85.423117187326952</v>
      </c>
      <c r="K2733" s="275">
        <f t="shared" si="457"/>
        <v>85.423117187326952</v>
      </c>
      <c r="L2733" s="275">
        <f t="shared" si="456"/>
        <v>85.423117187326952</v>
      </c>
      <c r="N2733" s="334">
        <v>82.137612680122061</v>
      </c>
      <c r="O2733" s="332">
        <f t="shared" si="454"/>
        <v>85.423117187326952</v>
      </c>
      <c r="P2733" s="360"/>
      <c r="Q2733" s="360"/>
    </row>
    <row r="2734" spans="2:20" ht="16.2" customHeight="1">
      <c r="B2734" s="303">
        <v>110901181</v>
      </c>
      <c r="C2734" s="313" t="s">
        <v>2869</v>
      </c>
      <c r="D2734" s="294" t="s">
        <v>81</v>
      </c>
      <c r="E2734" s="294" t="s">
        <v>3076</v>
      </c>
      <c r="F2734" s="290">
        <v>1</v>
      </c>
      <c r="G2734" s="290" t="s">
        <v>7</v>
      </c>
      <c r="H2734" s="293">
        <v>5.8</v>
      </c>
      <c r="I2734" s="293">
        <f t="shared" si="460"/>
        <v>12.678796520681166</v>
      </c>
      <c r="J2734" s="293">
        <v>73.537019819950757</v>
      </c>
      <c r="K2734" s="275">
        <f t="shared" si="457"/>
        <v>73.537019819950757</v>
      </c>
      <c r="L2734" s="275">
        <f t="shared" si="456"/>
        <v>73.537019819950757</v>
      </c>
      <c r="N2734" s="334">
        <v>70.708672903798799</v>
      </c>
      <c r="O2734" s="332">
        <f t="shared" si="454"/>
        <v>73.537019819950757</v>
      </c>
      <c r="P2734" s="360"/>
      <c r="Q2734" s="360"/>
    </row>
    <row r="2735" spans="2:20" ht="16.2" customHeight="1">
      <c r="B2735" s="303">
        <v>110901071</v>
      </c>
      <c r="C2735" s="313" t="s">
        <v>2870</v>
      </c>
      <c r="D2735" s="294" t="s">
        <v>81</v>
      </c>
      <c r="E2735" s="294" t="s">
        <v>3068</v>
      </c>
      <c r="F2735" s="290">
        <v>1</v>
      </c>
      <c r="G2735" s="290" t="s">
        <v>7</v>
      </c>
      <c r="H2735" s="293">
        <v>5.8</v>
      </c>
      <c r="I2735" s="293">
        <f t="shared" si="460"/>
        <v>13.952853110811143</v>
      </c>
      <c r="J2735" s="293">
        <v>80.926548042704624</v>
      </c>
      <c r="K2735" s="275">
        <f t="shared" si="457"/>
        <v>80.926548042704624</v>
      </c>
      <c r="L2735" s="275">
        <f t="shared" si="456"/>
        <v>80.926548042704624</v>
      </c>
      <c r="N2735" s="334">
        <v>83.092153358223712</v>
      </c>
      <c r="O2735" s="332">
        <f t="shared" si="454"/>
        <v>86.415839492552664</v>
      </c>
      <c r="P2735" s="360"/>
      <c r="Q2735" s="360"/>
      <c r="S2735" s="357"/>
      <c r="T2735" s="357"/>
    </row>
    <row r="2736" spans="2:20" ht="16.2" customHeight="1">
      <c r="B2736" s="303">
        <v>110901411</v>
      </c>
      <c r="C2736" s="313" t="s">
        <v>2871</v>
      </c>
      <c r="D2736" s="294" t="s">
        <v>81</v>
      </c>
      <c r="E2736" s="294" t="s">
        <v>3090</v>
      </c>
      <c r="F2736" s="290">
        <v>1</v>
      </c>
      <c r="G2736" s="290" t="s">
        <v>7</v>
      </c>
      <c r="H2736" s="293">
        <v>5.8</v>
      </c>
      <c r="I2736" s="293">
        <f t="shared" si="460"/>
        <v>14.695298033846877</v>
      </c>
      <c r="J2736" s="293">
        <v>85.232728596311887</v>
      </c>
      <c r="K2736" s="275">
        <f t="shared" si="457"/>
        <v>85.232728596311887</v>
      </c>
      <c r="L2736" s="275">
        <f t="shared" si="456"/>
        <v>85.232728596311887</v>
      </c>
      <c r="N2736" s="334">
        <v>81.954546727222962</v>
      </c>
      <c r="O2736" s="332">
        <f t="shared" si="454"/>
        <v>85.232728596311887</v>
      </c>
      <c r="P2736" s="360"/>
      <c r="Q2736" s="360"/>
    </row>
    <row r="2737" spans="2:20" ht="16.2" customHeight="1">
      <c r="B2737" s="297">
        <v>110901051</v>
      </c>
      <c r="C2737" s="308" t="s">
        <v>3015</v>
      </c>
      <c r="D2737" s="294" t="s">
        <v>4</v>
      </c>
      <c r="E2737" s="294" t="s">
        <v>3062</v>
      </c>
      <c r="F2737" s="290">
        <v>1</v>
      </c>
      <c r="G2737" s="290" t="s">
        <v>7</v>
      </c>
      <c r="H2737" s="293">
        <v>5.8</v>
      </c>
      <c r="I2737" s="293">
        <f t="shared" si="460"/>
        <v>15.175283671399596</v>
      </c>
      <c r="J2737" s="293">
        <v>88.016645294117652</v>
      </c>
      <c r="K2737" s="275">
        <f t="shared" ref="K2737:K2738" si="461">J2737</f>
        <v>88.016645294117652</v>
      </c>
      <c r="L2737" s="275">
        <f t="shared" ref="L2737:L2738" si="462">+J2737-K2737*$B$2</f>
        <v>88.016645294117652</v>
      </c>
      <c r="N2737" s="334">
        <v>84.631389705882356</v>
      </c>
      <c r="O2737" s="332">
        <f t="shared" si="454"/>
        <v>88.016645294117652</v>
      </c>
      <c r="P2737" s="360"/>
      <c r="Q2737" s="360"/>
    </row>
    <row r="2738" spans="2:20" ht="16.2" customHeight="1">
      <c r="B2738" s="297">
        <v>110901052</v>
      </c>
      <c r="C2738" s="308" t="s">
        <v>3014</v>
      </c>
      <c r="D2738" s="294" t="s">
        <v>81</v>
      </c>
      <c r="E2738" s="294" t="s">
        <v>3063</v>
      </c>
      <c r="F2738" s="290">
        <v>1</v>
      </c>
      <c r="G2738" s="290" t="s">
        <v>7</v>
      </c>
      <c r="H2738" s="293">
        <v>5.8</v>
      </c>
      <c r="I2738" s="293">
        <f t="shared" si="460"/>
        <v>14.516176255070993</v>
      </c>
      <c r="J2738" s="293">
        <v>84.193822279411762</v>
      </c>
      <c r="K2738" s="275">
        <f t="shared" si="461"/>
        <v>84.193822279411762</v>
      </c>
      <c r="L2738" s="275">
        <f t="shared" si="462"/>
        <v>84.193822279411762</v>
      </c>
      <c r="N2738" s="334">
        <v>80.955598345588228</v>
      </c>
      <c r="O2738" s="332">
        <f t="shared" si="454"/>
        <v>84.193822279411762</v>
      </c>
      <c r="P2738" s="360"/>
      <c r="Q2738" s="360"/>
    </row>
    <row r="2739" spans="2:20" ht="16.2" customHeight="1">
      <c r="B2739" s="303">
        <v>111271011</v>
      </c>
      <c r="C2739" s="313" t="s">
        <v>3052</v>
      </c>
      <c r="D2739" s="294" t="s">
        <v>4</v>
      </c>
      <c r="E2739" s="294" t="s">
        <v>3050</v>
      </c>
      <c r="F2739" s="290">
        <v>1</v>
      </c>
      <c r="G2739" s="290" t="s">
        <v>7</v>
      </c>
      <c r="H2739" s="293">
        <v>5.8</v>
      </c>
      <c r="I2739" s="293">
        <f t="shared" si="460"/>
        <v>12.675786407011651</v>
      </c>
      <c r="J2739" s="293">
        <v>73.519561160667578</v>
      </c>
      <c r="K2739" s="275">
        <f t="shared" si="457"/>
        <v>73.519561160667578</v>
      </c>
      <c r="L2739" s="275">
        <f t="shared" si="456"/>
        <v>73.519561160667578</v>
      </c>
      <c r="N2739" s="334">
        <v>70.691885731411134</v>
      </c>
      <c r="O2739" s="332">
        <f t="shared" si="454"/>
        <v>73.519561160667578</v>
      </c>
      <c r="P2739" s="360"/>
      <c r="Q2739" s="360"/>
    </row>
    <row r="2740" spans="2:20" ht="16.2" customHeight="1">
      <c r="B2740" s="303">
        <v>111271281</v>
      </c>
      <c r="C2740" s="313" t="s">
        <v>2872</v>
      </c>
      <c r="D2740" s="294" t="s">
        <v>81</v>
      </c>
      <c r="E2740" s="294" t="s">
        <v>3082</v>
      </c>
      <c r="F2740" s="290">
        <v>1</v>
      </c>
      <c r="G2740" s="290" t="s">
        <v>7</v>
      </c>
      <c r="H2740" s="293">
        <v>5.8</v>
      </c>
      <c r="I2740" s="293">
        <f t="shared" si="460"/>
        <v>13.80784182052361</v>
      </c>
      <c r="J2740" s="293">
        <v>80.085482559036933</v>
      </c>
      <c r="K2740" s="275">
        <f t="shared" si="457"/>
        <v>80.085482559036933</v>
      </c>
      <c r="L2740" s="275">
        <f t="shared" si="456"/>
        <v>80.085482559036933</v>
      </c>
      <c r="N2740" s="334">
        <v>77.005271691381665</v>
      </c>
      <c r="O2740" s="332">
        <f t="shared" si="454"/>
        <v>80.085482559036933</v>
      </c>
      <c r="P2740" s="360"/>
      <c r="Q2740" s="360"/>
    </row>
    <row r="2741" spans="2:20" ht="16.2" customHeight="1">
      <c r="B2741" s="303">
        <v>111271091</v>
      </c>
      <c r="C2741" s="313" t="s">
        <v>2873</v>
      </c>
      <c r="D2741" s="294" t="s">
        <v>81</v>
      </c>
      <c r="E2741" s="294" t="s">
        <v>3064</v>
      </c>
      <c r="F2741" s="290">
        <v>1</v>
      </c>
      <c r="G2741" s="290" t="s">
        <v>7</v>
      </c>
      <c r="H2741" s="293">
        <v>5.8</v>
      </c>
      <c r="I2741" s="293">
        <f t="shared" si="460"/>
        <v>13.218211087421105</v>
      </c>
      <c r="J2741" s="293">
        <v>76.665624307042407</v>
      </c>
      <c r="K2741" s="275">
        <f t="shared" si="457"/>
        <v>76.665624307042407</v>
      </c>
      <c r="L2741" s="275">
        <f t="shared" si="456"/>
        <v>76.665624307042407</v>
      </c>
      <c r="N2741" s="334">
        <v>73.716946449079231</v>
      </c>
      <c r="O2741" s="332">
        <f t="shared" si="454"/>
        <v>76.665624307042407</v>
      </c>
      <c r="P2741" s="360"/>
      <c r="Q2741" s="360"/>
    </row>
    <row r="2742" spans="2:20" ht="16.2" customHeight="1">
      <c r="B2742" s="303">
        <v>111271101</v>
      </c>
      <c r="C2742" s="313" t="s">
        <v>2874</v>
      </c>
      <c r="D2742" s="294" t="s">
        <v>81</v>
      </c>
      <c r="E2742" s="294" t="s">
        <v>3066</v>
      </c>
      <c r="F2742" s="290">
        <v>1</v>
      </c>
      <c r="G2742" s="290" t="s">
        <v>7</v>
      </c>
      <c r="H2742" s="293">
        <v>5.8</v>
      </c>
      <c r="I2742" s="293">
        <f t="shared" si="460"/>
        <v>12.675786407011651</v>
      </c>
      <c r="J2742" s="293">
        <v>73.519561160667578</v>
      </c>
      <c r="K2742" s="275">
        <f t="shared" si="457"/>
        <v>73.519561160667578</v>
      </c>
      <c r="L2742" s="275">
        <f t="shared" si="456"/>
        <v>73.519561160667578</v>
      </c>
      <c r="N2742" s="334">
        <v>70.691885731411134</v>
      </c>
      <c r="O2742" s="332">
        <f t="shared" si="454"/>
        <v>73.519561160667578</v>
      </c>
      <c r="P2742" s="360"/>
      <c r="Q2742" s="360"/>
    </row>
    <row r="2743" spans="2:20" ht="16.2" customHeight="1">
      <c r="B2743" s="303">
        <v>111271111</v>
      </c>
      <c r="C2743" s="313" t="s">
        <v>2875</v>
      </c>
      <c r="D2743" s="294" t="s">
        <v>81</v>
      </c>
      <c r="E2743" s="294" t="s">
        <v>3070</v>
      </c>
      <c r="F2743" s="290">
        <v>1</v>
      </c>
      <c r="G2743" s="290" t="s">
        <v>7</v>
      </c>
      <c r="H2743" s="293">
        <v>5.8</v>
      </c>
      <c r="I2743" s="293">
        <f t="shared" si="460"/>
        <v>12.907389386503135</v>
      </c>
      <c r="J2743" s="293">
        <v>74.862858441718188</v>
      </c>
      <c r="K2743" s="275">
        <f t="shared" si="457"/>
        <v>74.862858441718188</v>
      </c>
      <c r="L2743" s="275">
        <f t="shared" si="456"/>
        <v>74.862858441718188</v>
      </c>
      <c r="N2743" s="334">
        <v>71.983517732421333</v>
      </c>
      <c r="O2743" s="332">
        <f t="shared" si="454"/>
        <v>74.862858441718188</v>
      </c>
      <c r="P2743" s="360"/>
      <c r="Q2743" s="360"/>
    </row>
    <row r="2744" spans="2:20" ht="16.2" customHeight="1">
      <c r="B2744" s="303">
        <v>111271121</v>
      </c>
      <c r="C2744" s="313" t="s">
        <v>2876</v>
      </c>
      <c r="D2744" s="294" t="s">
        <v>81</v>
      </c>
      <c r="E2744" s="294" t="s">
        <v>3072</v>
      </c>
      <c r="F2744" s="290">
        <v>1</v>
      </c>
      <c r="G2744" s="290" t="s">
        <v>7</v>
      </c>
      <c r="H2744" s="293">
        <v>5.8</v>
      </c>
      <c r="I2744" s="293">
        <f t="shared" si="460"/>
        <v>13.789111003711499</v>
      </c>
      <c r="J2744" s="293">
        <v>79.976843821526685</v>
      </c>
      <c r="K2744" s="275">
        <f t="shared" si="457"/>
        <v>79.976843821526685</v>
      </c>
      <c r="L2744" s="275">
        <f t="shared" si="456"/>
        <v>79.976843821526685</v>
      </c>
      <c r="N2744" s="334">
        <v>76.900811366852579</v>
      </c>
      <c r="O2744" s="332">
        <f t="shared" si="454"/>
        <v>79.976843821526685</v>
      </c>
      <c r="P2744" s="360"/>
      <c r="Q2744" s="360"/>
    </row>
    <row r="2745" spans="2:20" ht="16.2" customHeight="1">
      <c r="B2745" s="303">
        <v>111271141</v>
      </c>
      <c r="C2745" s="313" t="s">
        <v>2877</v>
      </c>
      <c r="D2745" s="294" t="s">
        <v>81</v>
      </c>
      <c r="E2745" s="294" t="s">
        <v>3074</v>
      </c>
      <c r="F2745" s="290">
        <v>1</v>
      </c>
      <c r="G2745" s="290" t="s">
        <v>7</v>
      </c>
      <c r="H2745" s="293">
        <v>5.8</v>
      </c>
      <c r="I2745" s="293">
        <f t="shared" si="460"/>
        <v>13.218211087421105</v>
      </c>
      <c r="J2745" s="293">
        <v>76.665624307042407</v>
      </c>
      <c r="K2745" s="275">
        <f t="shared" si="457"/>
        <v>76.665624307042407</v>
      </c>
      <c r="L2745" s="275">
        <f t="shared" si="456"/>
        <v>76.665624307042407</v>
      </c>
      <c r="N2745" s="334">
        <v>73.716946449079231</v>
      </c>
      <c r="O2745" s="332">
        <f t="shared" si="454"/>
        <v>76.665624307042407</v>
      </c>
      <c r="P2745" s="360"/>
      <c r="Q2745" s="360"/>
    </row>
    <row r="2746" spans="2:20" ht="16.2" customHeight="1">
      <c r="B2746" s="303">
        <v>111271271</v>
      </c>
      <c r="C2746" s="313" t="s">
        <v>2878</v>
      </c>
      <c r="D2746" s="294" t="s">
        <v>81</v>
      </c>
      <c r="E2746" s="294" t="s">
        <v>3080</v>
      </c>
      <c r="F2746" s="290">
        <v>1</v>
      </c>
      <c r="G2746" s="290" t="s">
        <v>7</v>
      </c>
      <c r="H2746" s="293">
        <v>5.8</v>
      </c>
      <c r="I2746" s="293">
        <f t="shared" si="460"/>
        <v>13.218211087421105</v>
      </c>
      <c r="J2746" s="293">
        <v>76.665624307042407</v>
      </c>
      <c r="K2746" s="275">
        <f t="shared" si="457"/>
        <v>76.665624307042407</v>
      </c>
      <c r="L2746" s="275">
        <f t="shared" si="456"/>
        <v>76.665624307042407</v>
      </c>
      <c r="N2746" s="334">
        <v>73.716946449079231</v>
      </c>
      <c r="O2746" s="332">
        <f t="shared" si="454"/>
        <v>76.665624307042407</v>
      </c>
      <c r="P2746" s="360"/>
      <c r="Q2746" s="360"/>
    </row>
    <row r="2747" spans="2:20" ht="16.2" customHeight="1">
      <c r="B2747" s="303">
        <v>111271371</v>
      </c>
      <c r="C2747" s="313" t="s">
        <v>2879</v>
      </c>
      <c r="D2747" s="294" t="s">
        <v>81</v>
      </c>
      <c r="E2747" s="294" t="s">
        <v>3086</v>
      </c>
      <c r="F2747" s="290">
        <v>1</v>
      </c>
      <c r="G2747" s="290" t="s">
        <v>7</v>
      </c>
      <c r="H2747" s="293">
        <v>5.8</v>
      </c>
      <c r="I2747" s="293">
        <f t="shared" si="460"/>
        <v>10.687441541053822</v>
      </c>
      <c r="J2747" s="293">
        <v>61.987160938112169</v>
      </c>
      <c r="K2747" s="275">
        <f t="shared" si="457"/>
        <v>61.987160938112169</v>
      </c>
      <c r="L2747" s="275">
        <f t="shared" si="456"/>
        <v>61.987160938112169</v>
      </c>
      <c r="N2747" s="334">
        <v>59.603039363569394</v>
      </c>
      <c r="O2747" s="332">
        <f t="shared" si="454"/>
        <v>61.987160938112169</v>
      </c>
      <c r="P2747" s="360"/>
      <c r="Q2747" s="360"/>
    </row>
    <row r="2748" spans="2:20" ht="16.2" customHeight="1">
      <c r="B2748" s="303">
        <v>111271361</v>
      </c>
      <c r="C2748" s="313" t="s">
        <v>2880</v>
      </c>
      <c r="D2748" s="294" t="s">
        <v>81</v>
      </c>
      <c r="E2748" s="294" t="s">
        <v>3084</v>
      </c>
      <c r="F2748" s="290">
        <v>1</v>
      </c>
      <c r="G2748" s="290" t="s">
        <v>7</v>
      </c>
      <c r="H2748" s="293">
        <v>5.8</v>
      </c>
      <c r="I2748" s="293">
        <f t="shared" si="460"/>
        <v>10.687441541053822</v>
      </c>
      <c r="J2748" s="293">
        <v>61.987160938112169</v>
      </c>
      <c r="K2748" s="275">
        <f t="shared" si="457"/>
        <v>61.987160938112169</v>
      </c>
      <c r="L2748" s="275">
        <f t="shared" si="456"/>
        <v>61.987160938112169</v>
      </c>
      <c r="N2748" s="334">
        <v>59.603039363569394</v>
      </c>
      <c r="O2748" s="332">
        <f t="shared" si="454"/>
        <v>61.987160938112169</v>
      </c>
      <c r="P2748" s="360"/>
      <c r="Q2748" s="360"/>
    </row>
    <row r="2749" spans="2:20" ht="16.2" customHeight="1">
      <c r="B2749" s="303">
        <v>111271391</v>
      </c>
      <c r="C2749" s="313" t="s">
        <v>2881</v>
      </c>
      <c r="D2749" s="294" t="s">
        <v>81</v>
      </c>
      <c r="E2749" s="294" t="s">
        <v>3088</v>
      </c>
      <c r="F2749" s="290">
        <v>1</v>
      </c>
      <c r="G2749" s="290" t="s">
        <v>7</v>
      </c>
      <c r="H2749" s="293">
        <v>5.8</v>
      </c>
      <c r="I2749" s="293">
        <f t="shared" si="460"/>
        <v>10.461529214412</v>
      </c>
      <c r="J2749" s="293">
        <v>60.676869443589595</v>
      </c>
      <c r="K2749" s="275">
        <f t="shared" si="457"/>
        <v>60.676869443589595</v>
      </c>
      <c r="L2749" s="275">
        <f t="shared" si="456"/>
        <v>60.676869443589595</v>
      </c>
      <c r="N2749" s="334">
        <v>58.343143695759224</v>
      </c>
      <c r="O2749" s="332">
        <f t="shared" si="454"/>
        <v>60.676869443589595</v>
      </c>
      <c r="P2749" s="360"/>
      <c r="Q2749" s="360"/>
    </row>
    <row r="2750" spans="2:20" ht="16.2" customHeight="1">
      <c r="B2750" s="303">
        <v>111271241</v>
      </c>
      <c r="C2750" s="313" t="s">
        <v>2882</v>
      </c>
      <c r="D2750" s="294" t="s">
        <v>81</v>
      </c>
      <c r="E2750" s="294" t="s">
        <v>3078</v>
      </c>
      <c r="F2750" s="290">
        <v>1</v>
      </c>
      <c r="G2750" s="290" t="s">
        <v>7</v>
      </c>
      <c r="H2750" s="293">
        <v>5.8</v>
      </c>
      <c r="I2750" s="293">
        <f t="shared" si="460"/>
        <v>13.58835619642436</v>
      </c>
      <c r="J2750" s="293">
        <v>78.812465939261287</v>
      </c>
      <c r="K2750" s="275">
        <f t="shared" si="457"/>
        <v>78.812465939261287</v>
      </c>
      <c r="L2750" s="275">
        <f t="shared" si="456"/>
        <v>78.812465939261287</v>
      </c>
      <c r="N2750" s="334">
        <v>75.781217249289696</v>
      </c>
      <c r="O2750" s="332">
        <f t="shared" ref="O2750:O2808" si="463">N2750*1.04</f>
        <v>78.812465939261287</v>
      </c>
      <c r="P2750" s="360"/>
      <c r="Q2750" s="360"/>
    </row>
    <row r="2751" spans="2:20" ht="16.2" customHeight="1">
      <c r="B2751" s="303">
        <v>111271181</v>
      </c>
      <c r="C2751" s="313" t="s">
        <v>2883</v>
      </c>
      <c r="D2751" s="294" t="s">
        <v>81</v>
      </c>
      <c r="E2751" s="294" t="s">
        <v>3076</v>
      </c>
      <c r="F2751" s="290">
        <v>1</v>
      </c>
      <c r="G2751" s="290" t="s">
        <v>7</v>
      </c>
      <c r="H2751" s="293">
        <v>5.8</v>
      </c>
      <c r="I2751" s="293">
        <f t="shared" si="460"/>
        <v>11.550970646449361</v>
      </c>
      <c r="J2751" s="293">
        <v>66.995629749406291</v>
      </c>
      <c r="K2751" s="275">
        <f t="shared" si="457"/>
        <v>66.995629749406291</v>
      </c>
      <c r="L2751" s="275">
        <f t="shared" si="456"/>
        <v>66.995629749406291</v>
      </c>
      <c r="N2751" s="334">
        <v>64.418874759044513</v>
      </c>
      <c r="O2751" s="332">
        <f t="shared" si="463"/>
        <v>66.995629749406291</v>
      </c>
      <c r="P2751" s="360"/>
      <c r="Q2751" s="360"/>
    </row>
    <row r="2752" spans="2:20" ht="16.2" customHeight="1">
      <c r="B2752" s="303">
        <v>111271071</v>
      </c>
      <c r="C2752" s="313" t="s">
        <v>2884</v>
      </c>
      <c r="D2752" s="294" t="s">
        <v>81</v>
      </c>
      <c r="E2752" s="294" t="s">
        <v>3068</v>
      </c>
      <c r="F2752" s="290">
        <v>1</v>
      </c>
      <c r="G2752" s="290" t="s">
        <v>7</v>
      </c>
      <c r="H2752" s="293">
        <v>5.8</v>
      </c>
      <c r="I2752" s="293">
        <f t="shared" si="460"/>
        <v>11.597637746962818</v>
      </c>
      <c r="J2752" s="293">
        <v>67.266298932384345</v>
      </c>
      <c r="K2752" s="275">
        <f t="shared" si="457"/>
        <v>67.266298932384345</v>
      </c>
      <c r="L2752" s="275">
        <f t="shared" si="456"/>
        <v>67.266298932384345</v>
      </c>
      <c r="N2752" s="334">
        <v>75.671365424139751</v>
      </c>
      <c r="O2752" s="332">
        <f t="shared" si="463"/>
        <v>78.698220041105344</v>
      </c>
      <c r="P2752" s="360"/>
      <c r="Q2752" s="360"/>
      <c r="S2752" s="357"/>
      <c r="T2752" s="357"/>
    </row>
    <row r="2753" spans="2:17" ht="16.2" customHeight="1">
      <c r="B2753" s="303">
        <v>111271411</v>
      </c>
      <c r="C2753" s="313" t="s">
        <v>2885</v>
      </c>
      <c r="D2753" s="294" t="s">
        <v>81</v>
      </c>
      <c r="E2753" s="294" t="s">
        <v>3090</v>
      </c>
      <c r="F2753" s="290">
        <v>1</v>
      </c>
      <c r="G2753" s="290" t="s">
        <v>7</v>
      </c>
      <c r="H2753" s="293">
        <v>5.8</v>
      </c>
      <c r="I2753" s="293">
        <f t="shared" si="460"/>
        <v>13.584873692653428</v>
      </c>
      <c r="J2753" s="293">
        <v>78.79226741738988</v>
      </c>
      <c r="K2753" s="275">
        <f t="shared" si="457"/>
        <v>78.79226741738988</v>
      </c>
      <c r="L2753" s="275">
        <f t="shared" si="456"/>
        <v>78.79226741738988</v>
      </c>
      <c r="N2753" s="334">
        <v>75.761795593644109</v>
      </c>
      <c r="O2753" s="332">
        <f t="shared" si="463"/>
        <v>78.79226741738988</v>
      </c>
      <c r="P2753" s="360"/>
      <c r="Q2753" s="360"/>
    </row>
    <row r="2754" spans="2:17" ht="16.2" customHeight="1">
      <c r="B2754" s="297">
        <v>111271051</v>
      </c>
      <c r="C2754" s="308" t="s">
        <v>3023</v>
      </c>
      <c r="D2754" s="294" t="s">
        <v>4</v>
      </c>
      <c r="E2754" s="294" t="s">
        <v>3062</v>
      </c>
      <c r="F2754" s="290">
        <v>1</v>
      </c>
      <c r="G2754" s="290" t="s">
        <v>7</v>
      </c>
      <c r="H2754" s="293">
        <v>5.8</v>
      </c>
      <c r="I2754" s="293">
        <f t="shared" si="460"/>
        <v>12.483811004056799</v>
      </c>
      <c r="J2754" s="293">
        <v>72.406103823529435</v>
      </c>
      <c r="K2754" s="275">
        <f t="shared" ref="K2754:K2755" si="464">J2754</f>
        <v>72.406103823529435</v>
      </c>
      <c r="L2754" s="275">
        <f t="shared" ref="L2754:L2755" si="465">+J2754-K2754*$B$2</f>
        <v>72.406103823529435</v>
      </c>
      <c r="N2754" s="334">
        <v>69.621253676470602</v>
      </c>
      <c r="O2754" s="332">
        <f t="shared" si="463"/>
        <v>72.406103823529435</v>
      </c>
      <c r="P2754" s="360"/>
      <c r="Q2754" s="360"/>
    </row>
    <row r="2755" spans="2:17" ht="16.2" customHeight="1">
      <c r="B2755" s="297">
        <v>111271052</v>
      </c>
      <c r="C2755" s="308" t="s">
        <v>3022</v>
      </c>
      <c r="D2755" s="294" t="s">
        <v>81</v>
      </c>
      <c r="E2755" s="294" t="s">
        <v>3063</v>
      </c>
      <c r="F2755" s="290">
        <v>1</v>
      </c>
      <c r="G2755" s="290" t="s">
        <v>7</v>
      </c>
      <c r="H2755" s="293">
        <v>5.8</v>
      </c>
      <c r="I2755" s="293">
        <f t="shared" si="460"/>
        <v>11.549066341277893</v>
      </c>
      <c r="J2755" s="293">
        <v>66.984584779411776</v>
      </c>
      <c r="K2755" s="275">
        <f t="shared" si="464"/>
        <v>66.984584779411776</v>
      </c>
      <c r="L2755" s="275">
        <f t="shared" si="465"/>
        <v>66.984584779411776</v>
      </c>
      <c r="N2755" s="334">
        <v>64.408254595588247</v>
      </c>
      <c r="O2755" s="332">
        <f t="shared" si="463"/>
        <v>66.984584779411776</v>
      </c>
      <c r="P2755" s="360"/>
      <c r="Q2755" s="360"/>
    </row>
    <row r="2756" spans="2:17" ht="16.2" customHeight="1">
      <c r="B2756" s="303">
        <v>111251831</v>
      </c>
      <c r="C2756" s="307" t="s">
        <v>241</v>
      </c>
      <c r="D2756" s="290"/>
      <c r="E2756" s="290"/>
      <c r="F2756" s="290">
        <v>1</v>
      </c>
      <c r="G2756" s="290" t="s">
        <v>7</v>
      </c>
      <c r="H2756" s="293">
        <v>5.8</v>
      </c>
      <c r="I2756" s="293" t="e">
        <f t="shared" si="460"/>
        <v>#N/A</v>
      </c>
      <c r="J2756" s="293" t="e">
        <v>#N/A</v>
      </c>
      <c r="K2756" s="275" t="e">
        <f t="shared" si="457"/>
        <v>#N/A</v>
      </c>
      <c r="L2756" s="275" t="e">
        <f t="shared" si="456"/>
        <v>#N/A</v>
      </c>
      <c r="N2756" s="334" t="e">
        <v>#N/A</v>
      </c>
      <c r="O2756" s="332" t="e">
        <f t="shared" si="463"/>
        <v>#N/A</v>
      </c>
      <c r="P2756" s="360"/>
      <c r="Q2756" s="360"/>
    </row>
    <row r="2757" spans="2:17" ht="16.2" customHeight="1">
      <c r="B2757" s="303">
        <v>111251011</v>
      </c>
      <c r="C2757" s="307" t="s">
        <v>241</v>
      </c>
      <c r="D2757" s="294" t="s">
        <v>4</v>
      </c>
      <c r="E2757" s="294" t="s">
        <v>3050</v>
      </c>
      <c r="F2757" s="290">
        <v>1</v>
      </c>
      <c r="G2757" s="290" t="s">
        <v>7</v>
      </c>
      <c r="H2757" s="293">
        <v>5.8</v>
      </c>
      <c r="I2757" s="293">
        <f t="shared" si="460"/>
        <v>10.312836190627861</v>
      </c>
      <c r="J2757" s="293">
        <v>59.814449905641588</v>
      </c>
      <c r="K2757" s="275">
        <f t="shared" si="457"/>
        <v>59.814449905641588</v>
      </c>
      <c r="L2757" s="275">
        <f t="shared" si="456"/>
        <v>59.814449905641588</v>
      </c>
      <c r="N2757" s="334">
        <v>57.513894140039987</v>
      </c>
      <c r="O2757" s="332">
        <f t="shared" si="463"/>
        <v>59.814449905641588</v>
      </c>
      <c r="P2757" s="360"/>
      <c r="Q2757" s="360"/>
    </row>
    <row r="2758" spans="2:17" ht="16.2" customHeight="1">
      <c r="B2758" s="303">
        <v>111251281</v>
      </c>
      <c r="C2758" s="307" t="s">
        <v>241</v>
      </c>
      <c r="D2758" s="294" t="s">
        <v>81</v>
      </c>
      <c r="E2758" s="294" t="s">
        <v>3082</v>
      </c>
      <c r="F2758" s="290">
        <v>1</v>
      </c>
      <c r="G2758" s="290" t="s">
        <v>7</v>
      </c>
      <c r="H2758" s="293">
        <v>5.8</v>
      </c>
      <c r="I2758" s="293">
        <f t="shared" si="460"/>
        <v>12.472680635033733</v>
      </c>
      <c r="J2758" s="293">
        <v>72.341547683195643</v>
      </c>
      <c r="K2758" s="275">
        <f t="shared" si="457"/>
        <v>72.341547683195643</v>
      </c>
      <c r="L2758" s="275">
        <f t="shared" si="456"/>
        <v>72.341547683195643</v>
      </c>
      <c r="N2758" s="334">
        <v>69.559180464611188</v>
      </c>
      <c r="O2758" s="332">
        <f t="shared" si="463"/>
        <v>72.341547683195643</v>
      </c>
      <c r="P2758" s="360"/>
      <c r="Q2758" s="360"/>
    </row>
    <row r="2759" spans="2:17" ht="16.2" customHeight="1">
      <c r="B2759" s="303">
        <v>111251091</v>
      </c>
      <c r="C2759" s="307" t="s">
        <v>241</v>
      </c>
      <c r="D2759" s="294" t="s">
        <v>81</v>
      </c>
      <c r="E2759" s="294" t="s">
        <v>3064</v>
      </c>
      <c r="F2759" s="290">
        <v>1</v>
      </c>
      <c r="G2759" s="290" t="s">
        <v>7</v>
      </c>
      <c r="H2759" s="293">
        <v>5.8</v>
      </c>
      <c r="I2759" s="293">
        <f t="shared" si="460"/>
        <v>9.8094990446568211</v>
      </c>
      <c r="J2759" s="293">
        <v>56.895094459009556</v>
      </c>
      <c r="K2759" s="275">
        <f t="shared" si="457"/>
        <v>56.895094459009556</v>
      </c>
      <c r="L2759" s="275">
        <f t="shared" si="456"/>
        <v>56.895094459009556</v>
      </c>
      <c r="N2759" s="334">
        <v>54.706821595201497</v>
      </c>
      <c r="O2759" s="332">
        <f t="shared" si="463"/>
        <v>56.895094459009556</v>
      </c>
      <c r="P2759" s="360"/>
      <c r="Q2759" s="360"/>
    </row>
    <row r="2760" spans="2:17" ht="16.2" customHeight="1">
      <c r="B2760" s="303">
        <v>111251101</v>
      </c>
      <c r="C2760" s="307" t="s">
        <v>241</v>
      </c>
      <c r="D2760" s="294" t="s">
        <v>81</v>
      </c>
      <c r="E2760" s="294" t="s">
        <v>3066</v>
      </c>
      <c r="F2760" s="290">
        <v>1</v>
      </c>
      <c r="G2760" s="290" t="s">
        <v>7</v>
      </c>
      <c r="H2760" s="293">
        <v>5.8</v>
      </c>
      <c r="I2760" s="293">
        <f t="shared" si="460"/>
        <v>10.507933302514271</v>
      </c>
      <c r="J2760" s="293">
        <v>60.946013154582765</v>
      </c>
      <c r="K2760" s="275">
        <f t="shared" si="457"/>
        <v>60.946013154582765</v>
      </c>
      <c r="L2760" s="275">
        <f t="shared" si="456"/>
        <v>60.946013154582765</v>
      </c>
      <c r="N2760" s="334">
        <v>58.601935725560352</v>
      </c>
      <c r="O2760" s="332">
        <f t="shared" si="463"/>
        <v>60.946013154582765</v>
      </c>
      <c r="P2760" s="360"/>
      <c r="Q2760" s="360"/>
    </row>
    <row r="2761" spans="2:17" ht="16.2" customHeight="1">
      <c r="B2761" s="303">
        <v>111251111</v>
      </c>
      <c r="C2761" s="307" t="s">
        <v>241</v>
      </c>
      <c r="D2761" s="294" t="s">
        <v>81</v>
      </c>
      <c r="E2761" s="294" t="s">
        <v>3070</v>
      </c>
      <c r="F2761" s="290">
        <v>1</v>
      </c>
      <c r="G2761" s="290" t="s">
        <v>7</v>
      </c>
      <c r="H2761" s="293">
        <v>5.8</v>
      </c>
      <c r="I2761" s="293">
        <f t="shared" si="460"/>
        <v>11.466006343091657</v>
      </c>
      <c r="J2761" s="293">
        <v>66.502836789931607</v>
      </c>
      <c r="K2761" s="275">
        <f t="shared" si="457"/>
        <v>66.502836789931607</v>
      </c>
      <c r="L2761" s="275">
        <f t="shared" si="456"/>
        <v>66.502836789931607</v>
      </c>
      <c r="N2761" s="334">
        <v>63.945035374934228</v>
      </c>
      <c r="O2761" s="332">
        <f t="shared" si="463"/>
        <v>66.502836789931607</v>
      </c>
      <c r="P2761" s="360"/>
      <c r="Q2761" s="360"/>
    </row>
    <row r="2762" spans="2:17" ht="16.2" customHeight="1">
      <c r="B2762" s="303">
        <v>111251121</v>
      </c>
      <c r="C2762" s="307" t="s">
        <v>241</v>
      </c>
      <c r="D2762" s="294" t="s">
        <v>81</v>
      </c>
      <c r="E2762" s="294" t="s">
        <v>3072</v>
      </c>
      <c r="F2762" s="290">
        <v>1</v>
      </c>
      <c r="G2762" s="290" t="s">
        <v>7</v>
      </c>
      <c r="H2762" s="293">
        <v>5.8</v>
      </c>
      <c r="I2762" s="293">
        <f t="shared" si="460"/>
        <v>11.878183185304968</v>
      </c>
      <c r="J2762" s="293">
        <v>68.89346247476881</v>
      </c>
      <c r="K2762" s="275">
        <f t="shared" si="457"/>
        <v>68.89346247476881</v>
      </c>
      <c r="L2762" s="275">
        <f t="shared" si="456"/>
        <v>68.89346247476881</v>
      </c>
      <c r="N2762" s="334">
        <v>66.243713918046936</v>
      </c>
      <c r="O2762" s="332">
        <f t="shared" si="463"/>
        <v>68.89346247476881</v>
      </c>
      <c r="P2762" s="360"/>
      <c r="Q2762" s="360"/>
    </row>
    <row r="2763" spans="2:17" ht="16.2" customHeight="1">
      <c r="B2763" s="303">
        <v>111251141</v>
      </c>
      <c r="C2763" s="307" t="s">
        <v>241</v>
      </c>
      <c r="D2763" s="294" t="s">
        <v>81</v>
      </c>
      <c r="E2763" s="294" t="s">
        <v>3074</v>
      </c>
      <c r="F2763" s="290">
        <v>1</v>
      </c>
      <c r="G2763" s="290" t="s">
        <v>7</v>
      </c>
      <c r="H2763" s="293">
        <v>5.8</v>
      </c>
      <c r="I2763" s="293">
        <f t="shared" si="460"/>
        <v>10.612968692274167</v>
      </c>
      <c r="J2763" s="293">
        <v>61.555218415190168</v>
      </c>
      <c r="K2763" s="275">
        <f t="shared" si="457"/>
        <v>61.555218415190168</v>
      </c>
      <c r="L2763" s="275">
        <f t="shared" si="456"/>
        <v>61.555218415190168</v>
      </c>
      <c r="N2763" s="334">
        <v>59.187710014605926</v>
      </c>
      <c r="O2763" s="332">
        <f t="shared" si="463"/>
        <v>61.555218415190168</v>
      </c>
      <c r="P2763" s="360"/>
      <c r="Q2763" s="360"/>
    </row>
    <row r="2764" spans="2:17" ht="16.2" customHeight="1">
      <c r="B2764" s="303">
        <v>111251271</v>
      </c>
      <c r="C2764" s="307" t="s">
        <v>241</v>
      </c>
      <c r="D2764" s="294" t="s">
        <v>81</v>
      </c>
      <c r="E2764" s="294" t="s">
        <v>3080</v>
      </c>
      <c r="F2764" s="290">
        <v>1</v>
      </c>
      <c r="G2764" s="290" t="s">
        <v>7</v>
      </c>
      <c r="H2764" s="293">
        <v>5.8</v>
      </c>
      <c r="I2764" s="293">
        <f t="shared" si="460"/>
        <v>11.769236844937973</v>
      </c>
      <c r="J2764" s="293">
        <v>68.261573700640241</v>
      </c>
      <c r="K2764" s="275">
        <f t="shared" si="457"/>
        <v>68.261573700640241</v>
      </c>
      <c r="L2764" s="275">
        <f t="shared" ref="L2764:L2814" si="466">+J2764-K2764*$B$2</f>
        <v>68.261573700640241</v>
      </c>
      <c r="N2764" s="334">
        <v>65.636128558307917</v>
      </c>
      <c r="O2764" s="332">
        <f t="shared" si="463"/>
        <v>68.261573700640241</v>
      </c>
      <c r="P2764" s="360"/>
      <c r="Q2764" s="360"/>
    </row>
    <row r="2765" spans="2:17" ht="16.2" customHeight="1">
      <c r="B2765" s="303">
        <v>111251371</v>
      </c>
      <c r="C2765" s="307" t="s">
        <v>241</v>
      </c>
      <c r="D2765" s="294" t="s">
        <v>81</v>
      </c>
      <c r="E2765" s="294" t="s">
        <v>3086</v>
      </c>
      <c r="F2765" s="290">
        <v>1</v>
      </c>
      <c r="G2765" s="290" t="s">
        <v>7</v>
      </c>
      <c r="H2765" s="293">
        <v>5.8</v>
      </c>
      <c r="I2765" s="293">
        <f t="shared" si="460"/>
        <v>9.7364323803651107</v>
      </c>
      <c r="J2765" s="293">
        <v>56.471307806117636</v>
      </c>
      <c r="K2765" s="275">
        <f t="shared" ref="K2765:K2817" si="467">J2765</f>
        <v>56.471307806117636</v>
      </c>
      <c r="L2765" s="275">
        <f t="shared" si="466"/>
        <v>56.471307806117636</v>
      </c>
      <c r="N2765" s="334">
        <v>54.299334428959263</v>
      </c>
      <c r="O2765" s="332">
        <f t="shared" si="463"/>
        <v>56.471307806117636</v>
      </c>
      <c r="P2765" s="360"/>
      <c r="Q2765" s="360"/>
    </row>
    <row r="2766" spans="2:17" ht="16.2" customHeight="1">
      <c r="B2766" s="303">
        <v>111251361</v>
      </c>
      <c r="C2766" s="307" t="s">
        <v>241</v>
      </c>
      <c r="D2766" s="294" t="s">
        <v>81</v>
      </c>
      <c r="E2766" s="294" t="s">
        <v>3084</v>
      </c>
      <c r="F2766" s="290">
        <v>1</v>
      </c>
      <c r="G2766" s="290" t="s">
        <v>7</v>
      </c>
      <c r="H2766" s="293">
        <v>5.8</v>
      </c>
      <c r="I2766" s="293">
        <f t="shared" si="460"/>
        <v>9.7364323803651107</v>
      </c>
      <c r="J2766" s="293">
        <v>56.471307806117636</v>
      </c>
      <c r="K2766" s="275">
        <f t="shared" si="467"/>
        <v>56.471307806117636</v>
      </c>
      <c r="L2766" s="275">
        <f t="shared" si="466"/>
        <v>56.471307806117636</v>
      </c>
      <c r="N2766" s="334">
        <v>54.299334428959263</v>
      </c>
      <c r="O2766" s="332">
        <f t="shared" si="463"/>
        <v>56.471307806117636</v>
      </c>
      <c r="P2766" s="360"/>
      <c r="Q2766" s="360"/>
    </row>
    <row r="2767" spans="2:17" ht="16.2" customHeight="1">
      <c r="B2767" s="303">
        <v>111251391</v>
      </c>
      <c r="C2767" s="307" t="s">
        <v>241</v>
      </c>
      <c r="D2767" s="294" t="s">
        <v>81</v>
      </c>
      <c r="E2767" s="294" t="s">
        <v>3088</v>
      </c>
      <c r="F2767" s="290">
        <v>1</v>
      </c>
      <c r="G2767" s="290" t="s">
        <v>7</v>
      </c>
      <c r="H2767" s="293">
        <v>5.8</v>
      </c>
      <c r="I2767" s="293">
        <f t="shared" si="460"/>
        <v>11.753087694959193</v>
      </c>
      <c r="J2767" s="293">
        <v>68.167908630763321</v>
      </c>
      <c r="K2767" s="275">
        <f t="shared" si="467"/>
        <v>68.167908630763321</v>
      </c>
      <c r="L2767" s="275">
        <f t="shared" si="466"/>
        <v>68.167908630763321</v>
      </c>
      <c r="N2767" s="334">
        <v>65.546065991118581</v>
      </c>
      <c r="O2767" s="332">
        <f t="shared" si="463"/>
        <v>68.167908630763321</v>
      </c>
      <c r="P2767" s="360"/>
      <c r="Q2767" s="360"/>
    </row>
    <row r="2768" spans="2:17" ht="16.2" customHeight="1">
      <c r="B2768" s="303">
        <v>111251241</v>
      </c>
      <c r="C2768" s="307" t="s">
        <v>241</v>
      </c>
      <c r="D2768" s="294" t="s">
        <v>81</v>
      </c>
      <c r="E2768" s="294" t="s">
        <v>3078</v>
      </c>
      <c r="F2768" s="290">
        <v>1</v>
      </c>
      <c r="G2768" s="290" t="s">
        <v>7</v>
      </c>
      <c r="H2768" s="293">
        <v>5.8</v>
      </c>
      <c r="I2768" s="293">
        <f t="shared" si="460"/>
        <v>12.605839714552575</v>
      </c>
      <c r="J2768" s="293">
        <v>73.11387034440493</v>
      </c>
      <c r="K2768" s="275">
        <f t="shared" si="467"/>
        <v>73.11387034440493</v>
      </c>
      <c r="L2768" s="275">
        <f t="shared" si="466"/>
        <v>73.11387034440493</v>
      </c>
      <c r="N2768" s="334">
        <v>70.301798408081666</v>
      </c>
      <c r="O2768" s="332">
        <f t="shared" si="463"/>
        <v>73.11387034440493</v>
      </c>
      <c r="P2768" s="360"/>
      <c r="Q2768" s="360"/>
    </row>
    <row r="2769" spans="2:20" ht="16.2" customHeight="1">
      <c r="B2769" s="303">
        <v>111251181</v>
      </c>
      <c r="C2769" s="307" t="s">
        <v>241</v>
      </c>
      <c r="D2769" s="294" t="s">
        <v>81</v>
      </c>
      <c r="E2769" s="294" t="s">
        <v>3076</v>
      </c>
      <c r="F2769" s="290">
        <v>1</v>
      </c>
      <c r="G2769" s="290" t="s">
        <v>7</v>
      </c>
      <c r="H2769" s="293">
        <v>5.8</v>
      </c>
      <c r="I2769" s="293">
        <f t="shared" si="460"/>
        <v>10.59996148576065</v>
      </c>
      <c r="J2769" s="293">
        <v>61.479776617411765</v>
      </c>
      <c r="K2769" s="275">
        <f t="shared" si="467"/>
        <v>61.479776617411765</v>
      </c>
      <c r="L2769" s="275">
        <f t="shared" si="466"/>
        <v>61.479776617411765</v>
      </c>
      <c r="N2769" s="334">
        <v>59.115169824434389</v>
      </c>
      <c r="O2769" s="332">
        <f t="shared" si="463"/>
        <v>61.479776617411765</v>
      </c>
      <c r="P2769" s="360"/>
      <c r="Q2769" s="360"/>
    </row>
    <row r="2770" spans="2:20" ht="16.2" customHeight="1">
      <c r="B2770" s="303">
        <v>111251071</v>
      </c>
      <c r="C2770" s="307" t="s">
        <v>241</v>
      </c>
      <c r="D2770" s="294" t="s">
        <v>81</v>
      </c>
      <c r="E2770" s="294" t="s">
        <v>3068</v>
      </c>
      <c r="F2770" s="290">
        <v>1</v>
      </c>
      <c r="G2770" s="290" t="s">
        <v>7</v>
      </c>
      <c r="H2770" s="293">
        <v>5.8</v>
      </c>
      <c r="I2770" s="293">
        <f t="shared" si="460"/>
        <v>10.295048472205178</v>
      </c>
      <c r="J2770" s="293">
        <v>59.711281138790028</v>
      </c>
      <c r="K2770" s="275">
        <f t="shared" si="467"/>
        <v>59.711281138790028</v>
      </c>
      <c r="L2770" s="275">
        <f t="shared" si="466"/>
        <v>59.711281138790028</v>
      </c>
      <c r="N2770" s="334">
        <v>62.362017272187735</v>
      </c>
      <c r="O2770" s="332">
        <f t="shared" si="463"/>
        <v>64.856497963075242</v>
      </c>
      <c r="P2770" s="360"/>
      <c r="Q2770" s="360"/>
      <c r="S2770" s="357"/>
      <c r="T2770" s="357"/>
    </row>
    <row r="2771" spans="2:20" ht="16.2" customHeight="1">
      <c r="B2771" s="303">
        <v>111251411</v>
      </c>
      <c r="C2771" s="307" t="s">
        <v>241</v>
      </c>
      <c r="D2771" s="294" t="s">
        <v>81</v>
      </c>
      <c r="E2771" s="294" t="s">
        <v>3090</v>
      </c>
      <c r="F2771" s="290">
        <v>1</v>
      </c>
      <c r="G2771" s="290" t="s">
        <v>7</v>
      </c>
      <c r="H2771" s="293">
        <v>5.8</v>
      </c>
      <c r="I2771" s="293">
        <f t="shared" si="460"/>
        <v>12.272299345501203</v>
      </c>
      <c r="J2771" s="293">
        <v>71.179336203906971</v>
      </c>
      <c r="K2771" s="275">
        <f t="shared" si="467"/>
        <v>71.179336203906971</v>
      </c>
      <c r="L2771" s="275">
        <f t="shared" si="466"/>
        <v>71.179336203906971</v>
      </c>
      <c r="N2771" s="334">
        <v>68.441669426833627</v>
      </c>
      <c r="O2771" s="332">
        <f t="shared" si="463"/>
        <v>71.179336203906971</v>
      </c>
      <c r="P2771" s="360"/>
      <c r="Q2771" s="360"/>
    </row>
    <row r="2772" spans="2:20" ht="16.2" customHeight="1">
      <c r="B2772" s="297">
        <v>111251051</v>
      </c>
      <c r="C2772" s="307" t="s">
        <v>241</v>
      </c>
      <c r="D2772" s="294" t="s">
        <v>4</v>
      </c>
      <c r="E2772" s="294" t="s">
        <v>3062</v>
      </c>
      <c r="F2772" s="290"/>
      <c r="G2772" s="290"/>
      <c r="H2772" s="293">
        <v>5.8</v>
      </c>
      <c r="I2772" s="293">
        <f t="shared" si="460"/>
        <v>11.177879094827587</v>
      </c>
      <c r="J2772" s="293">
        <v>64.831698750000001</v>
      </c>
      <c r="K2772" s="275">
        <f t="shared" ref="K2772:K2773" si="468">J2772</f>
        <v>64.831698750000001</v>
      </c>
      <c r="L2772" s="275">
        <f t="shared" ref="L2772:L2773" si="469">+J2772-K2772*$B$2</f>
        <v>64.831698750000001</v>
      </c>
      <c r="N2772" s="334">
        <v>62.338171875</v>
      </c>
      <c r="O2772" s="332">
        <f t="shared" si="463"/>
        <v>64.831698750000001</v>
      </c>
      <c r="P2772" s="360"/>
      <c r="Q2772" s="360"/>
    </row>
    <row r="2773" spans="2:20" ht="16.2" customHeight="1">
      <c r="B2773" s="297">
        <v>111251052</v>
      </c>
      <c r="C2773" s="307" t="s">
        <v>241</v>
      </c>
      <c r="D2773" s="294" t="s">
        <v>81</v>
      </c>
      <c r="E2773" s="294" t="s">
        <v>3063</v>
      </c>
      <c r="F2773" s="290">
        <v>1</v>
      </c>
      <c r="G2773" s="290" t="s">
        <v>7</v>
      </c>
      <c r="H2773" s="293">
        <v>5.8</v>
      </c>
      <c r="I2773" s="293">
        <f t="shared" si="460"/>
        <v>9.8624330248478707</v>
      </c>
      <c r="J2773" s="293">
        <v>57.202111544117649</v>
      </c>
      <c r="K2773" s="275">
        <f t="shared" si="468"/>
        <v>57.202111544117649</v>
      </c>
      <c r="L2773" s="275">
        <f t="shared" si="469"/>
        <v>57.202111544117649</v>
      </c>
      <c r="N2773" s="334">
        <v>55.002030330882356</v>
      </c>
      <c r="O2773" s="332">
        <f t="shared" si="463"/>
        <v>57.202111544117649</v>
      </c>
      <c r="P2773" s="360"/>
      <c r="Q2773" s="360"/>
    </row>
    <row r="2774" spans="2:20" ht="16.2" customHeight="1">
      <c r="B2774" s="303">
        <v>111231011</v>
      </c>
      <c r="C2774" s="313" t="s">
        <v>75</v>
      </c>
      <c r="D2774" s="294" t="s">
        <v>4</v>
      </c>
      <c r="E2774" s="294" t="s">
        <v>3050</v>
      </c>
      <c r="F2774" s="290">
        <v>1</v>
      </c>
      <c r="G2774" s="290" t="s">
        <v>7</v>
      </c>
      <c r="H2774" s="293">
        <v>5.8</v>
      </c>
      <c r="I2774" s="293">
        <f t="shared" si="460"/>
        <v>7.8844983955545054</v>
      </c>
      <c r="J2774" s="293">
        <v>45.73009069421613</v>
      </c>
      <c r="K2774" s="275">
        <f t="shared" si="467"/>
        <v>45.73009069421613</v>
      </c>
      <c r="L2774" s="275">
        <f t="shared" si="466"/>
        <v>45.73009069421613</v>
      </c>
      <c r="N2774" s="334">
        <v>43.971241052130893</v>
      </c>
      <c r="O2774" s="332">
        <f t="shared" si="463"/>
        <v>45.73009069421613</v>
      </c>
      <c r="P2774" s="360"/>
      <c r="Q2774" s="360"/>
    </row>
    <row r="2775" spans="2:20" ht="16.2" customHeight="1">
      <c r="B2775" s="303">
        <v>111231281</v>
      </c>
      <c r="C2775" s="313" t="s">
        <v>75</v>
      </c>
      <c r="D2775" s="294" t="s">
        <v>81</v>
      </c>
      <c r="E2775" s="294" t="s">
        <v>3082</v>
      </c>
      <c r="F2775" s="290">
        <v>1</v>
      </c>
      <c r="G2775" s="290" t="s">
        <v>7</v>
      </c>
      <c r="H2775" s="293">
        <v>5.8</v>
      </c>
      <c r="I2775" s="293">
        <f t="shared" si="460"/>
        <v>8.3993706486532371</v>
      </c>
      <c r="J2775" s="293">
        <v>48.716349762188777</v>
      </c>
      <c r="K2775" s="275">
        <f t="shared" si="467"/>
        <v>48.716349762188777</v>
      </c>
      <c r="L2775" s="275">
        <f t="shared" si="466"/>
        <v>48.716349762188777</v>
      </c>
      <c r="N2775" s="334">
        <v>46.842644002104592</v>
      </c>
      <c r="O2775" s="332">
        <f t="shared" si="463"/>
        <v>48.716349762188777</v>
      </c>
      <c r="P2775" s="360"/>
      <c r="Q2775" s="360"/>
    </row>
    <row r="2776" spans="2:20" ht="16.2" customHeight="1">
      <c r="B2776" s="303">
        <v>111231091</v>
      </c>
      <c r="C2776" s="313" t="s">
        <v>75</v>
      </c>
      <c r="D2776" s="294" t="s">
        <v>81</v>
      </c>
      <c r="E2776" s="294" t="s">
        <v>3064</v>
      </c>
      <c r="F2776" s="290">
        <v>1</v>
      </c>
      <c r="G2776" s="290" t="s">
        <v>7</v>
      </c>
      <c r="H2776" s="293">
        <v>5.8</v>
      </c>
      <c r="I2776" s="293">
        <f t="shared" si="460"/>
        <v>8.1160903892296812</v>
      </c>
      <c r="J2776" s="293">
        <v>47.07332425753215</v>
      </c>
      <c r="K2776" s="275">
        <f t="shared" si="467"/>
        <v>47.07332425753215</v>
      </c>
      <c r="L2776" s="275">
        <f t="shared" si="466"/>
        <v>47.07332425753215</v>
      </c>
      <c r="N2776" s="334">
        <v>45.262811786088605</v>
      </c>
      <c r="O2776" s="332">
        <f t="shared" si="463"/>
        <v>47.07332425753215</v>
      </c>
      <c r="P2776" s="360"/>
      <c r="Q2776" s="360"/>
    </row>
    <row r="2777" spans="2:20" ht="16.2" customHeight="1">
      <c r="B2777" s="303">
        <v>111231101</v>
      </c>
      <c r="C2777" s="313" t="s">
        <v>75</v>
      </c>
      <c r="D2777" s="294" t="s">
        <v>81</v>
      </c>
      <c r="E2777" s="294" t="s">
        <v>3066</v>
      </c>
      <c r="F2777" s="290">
        <v>1</v>
      </c>
      <c r="G2777" s="290" t="s">
        <v>7</v>
      </c>
      <c r="H2777" s="293">
        <v>5.8</v>
      </c>
      <c r="I2777" s="293">
        <f t="shared" si="460"/>
        <v>7.8844983955545054</v>
      </c>
      <c r="J2777" s="293">
        <v>45.73009069421613</v>
      </c>
      <c r="K2777" s="275">
        <f t="shared" si="467"/>
        <v>45.73009069421613</v>
      </c>
      <c r="L2777" s="275">
        <f t="shared" si="466"/>
        <v>45.73009069421613</v>
      </c>
      <c r="N2777" s="334">
        <v>43.971241052130893</v>
      </c>
      <c r="O2777" s="332">
        <f t="shared" si="463"/>
        <v>45.73009069421613</v>
      </c>
      <c r="P2777" s="360"/>
      <c r="Q2777" s="360"/>
    </row>
    <row r="2778" spans="2:20" ht="16.2" customHeight="1">
      <c r="B2778" s="303">
        <v>111231111</v>
      </c>
      <c r="C2778" s="313" t="s">
        <v>75</v>
      </c>
      <c r="D2778" s="294" t="s">
        <v>81</v>
      </c>
      <c r="E2778" s="294" t="s">
        <v>3070</v>
      </c>
      <c r="F2778" s="290">
        <v>1</v>
      </c>
      <c r="G2778" s="290" t="s">
        <v>7</v>
      </c>
      <c r="H2778" s="293">
        <v>5.8</v>
      </c>
      <c r="I2778" s="293">
        <f t="shared" si="460"/>
        <v>7.9088759219510365</v>
      </c>
      <c r="J2778" s="293">
        <v>45.871480347316009</v>
      </c>
      <c r="K2778" s="275">
        <f t="shared" si="467"/>
        <v>45.871480347316009</v>
      </c>
      <c r="L2778" s="275">
        <f t="shared" si="466"/>
        <v>45.871480347316009</v>
      </c>
      <c r="N2778" s="334">
        <v>44.107192641650009</v>
      </c>
      <c r="O2778" s="332">
        <f t="shared" si="463"/>
        <v>45.871480347316009</v>
      </c>
      <c r="P2778" s="360"/>
      <c r="Q2778" s="360"/>
    </row>
    <row r="2779" spans="2:20" ht="16.2" customHeight="1">
      <c r="B2779" s="303">
        <v>111231121</v>
      </c>
      <c r="C2779" s="313" t="s">
        <v>75</v>
      </c>
      <c r="D2779" s="294" t="s">
        <v>81</v>
      </c>
      <c r="E2779" s="294" t="s">
        <v>3072</v>
      </c>
      <c r="F2779" s="290">
        <v>1</v>
      </c>
      <c r="G2779" s="290" t="s">
        <v>7</v>
      </c>
      <c r="H2779" s="293">
        <v>5.8</v>
      </c>
      <c r="I2779" s="293">
        <f t="shared" si="460"/>
        <v>8.4493783371796489</v>
      </c>
      <c r="J2779" s="293">
        <v>49.006394355641966</v>
      </c>
      <c r="K2779" s="275">
        <f t="shared" si="467"/>
        <v>49.006394355641966</v>
      </c>
      <c r="L2779" s="275">
        <f t="shared" si="466"/>
        <v>49.006394355641966</v>
      </c>
      <c r="N2779" s="334">
        <v>47.121533034271117</v>
      </c>
      <c r="O2779" s="332">
        <f t="shared" si="463"/>
        <v>49.006394355641966</v>
      </c>
      <c r="P2779" s="360"/>
      <c r="Q2779" s="360"/>
    </row>
    <row r="2780" spans="2:20" ht="16.2" customHeight="1">
      <c r="B2780" s="303">
        <v>111231141</v>
      </c>
      <c r="C2780" s="313" t="s">
        <v>75</v>
      </c>
      <c r="D2780" s="294" t="s">
        <v>81</v>
      </c>
      <c r="E2780" s="294" t="s">
        <v>3074</v>
      </c>
      <c r="F2780" s="290">
        <v>1</v>
      </c>
      <c r="G2780" s="290" t="s">
        <v>7</v>
      </c>
      <c r="H2780" s="293">
        <v>5.8</v>
      </c>
      <c r="I2780" s="293">
        <f t="shared" si="460"/>
        <v>8.1160903892296812</v>
      </c>
      <c r="J2780" s="293">
        <v>47.07332425753215</v>
      </c>
      <c r="K2780" s="275">
        <f t="shared" si="467"/>
        <v>47.07332425753215</v>
      </c>
      <c r="L2780" s="275">
        <f t="shared" si="466"/>
        <v>47.07332425753215</v>
      </c>
      <c r="N2780" s="334">
        <v>45.262811786088605</v>
      </c>
      <c r="O2780" s="332">
        <f t="shared" si="463"/>
        <v>47.07332425753215</v>
      </c>
      <c r="P2780" s="360"/>
      <c r="Q2780" s="360"/>
    </row>
    <row r="2781" spans="2:20" ht="16.2" customHeight="1">
      <c r="B2781" s="303">
        <v>111231271</v>
      </c>
      <c r="C2781" s="313" t="s">
        <v>75</v>
      </c>
      <c r="D2781" s="294" t="s">
        <v>81</v>
      </c>
      <c r="E2781" s="294" t="s">
        <v>3080</v>
      </c>
      <c r="F2781" s="290">
        <v>1</v>
      </c>
      <c r="G2781" s="290" t="s">
        <v>7</v>
      </c>
      <c r="H2781" s="293">
        <v>5.8</v>
      </c>
      <c r="I2781" s="293">
        <f t="shared" si="460"/>
        <v>8.1160903892296812</v>
      </c>
      <c r="J2781" s="293">
        <v>47.07332425753215</v>
      </c>
      <c r="K2781" s="275">
        <f t="shared" si="467"/>
        <v>47.07332425753215</v>
      </c>
      <c r="L2781" s="275">
        <f t="shared" si="466"/>
        <v>47.07332425753215</v>
      </c>
      <c r="N2781" s="334">
        <v>45.262811786088605</v>
      </c>
      <c r="O2781" s="332">
        <f t="shared" si="463"/>
        <v>47.07332425753215</v>
      </c>
      <c r="P2781" s="360"/>
      <c r="Q2781" s="360"/>
    </row>
    <row r="2782" spans="2:20" ht="16.2" customHeight="1">
      <c r="B2782" s="303">
        <v>111231371</v>
      </c>
      <c r="C2782" s="313" t="s">
        <v>75</v>
      </c>
      <c r="D2782" s="294" t="s">
        <v>81</v>
      </c>
      <c r="E2782" s="294" t="s">
        <v>3086</v>
      </c>
      <c r="F2782" s="290">
        <v>1</v>
      </c>
      <c r="G2782" s="290" t="s">
        <v>7</v>
      </c>
      <c r="H2782" s="293">
        <v>5.8</v>
      </c>
      <c r="I2782" s="293">
        <f t="shared" si="460"/>
        <v>7.4092739535261112</v>
      </c>
      <c r="J2782" s="293">
        <v>42.973788930451441</v>
      </c>
      <c r="K2782" s="275">
        <f t="shared" si="467"/>
        <v>42.973788930451441</v>
      </c>
      <c r="L2782" s="275">
        <f t="shared" si="466"/>
        <v>42.973788930451441</v>
      </c>
      <c r="N2782" s="334">
        <v>41.320950894664847</v>
      </c>
      <c r="O2782" s="332">
        <f t="shared" si="463"/>
        <v>42.973788930451441</v>
      </c>
      <c r="P2782" s="360"/>
      <c r="Q2782" s="360"/>
    </row>
    <row r="2783" spans="2:20" ht="16.2" customHeight="1">
      <c r="B2783" s="303">
        <v>111231361</v>
      </c>
      <c r="C2783" s="313" t="s">
        <v>75</v>
      </c>
      <c r="D2783" s="294" t="s">
        <v>81</v>
      </c>
      <c r="E2783" s="294" t="s">
        <v>3084</v>
      </c>
      <c r="F2783" s="290">
        <v>1</v>
      </c>
      <c r="G2783" s="290" t="s">
        <v>7</v>
      </c>
      <c r="H2783" s="293">
        <v>5.8</v>
      </c>
      <c r="I2783" s="293">
        <f t="shared" si="460"/>
        <v>7.4092739535261112</v>
      </c>
      <c r="J2783" s="293">
        <v>42.973788930451441</v>
      </c>
      <c r="K2783" s="275">
        <f t="shared" si="467"/>
        <v>42.973788930451441</v>
      </c>
      <c r="L2783" s="275">
        <f t="shared" si="466"/>
        <v>42.973788930451441</v>
      </c>
      <c r="N2783" s="334">
        <v>41.320950894664847</v>
      </c>
      <c r="O2783" s="332">
        <f t="shared" si="463"/>
        <v>42.973788930451441</v>
      </c>
      <c r="P2783" s="360"/>
      <c r="Q2783" s="360"/>
    </row>
    <row r="2784" spans="2:20" ht="16.2" customHeight="1">
      <c r="B2784" s="303">
        <v>111231391</v>
      </c>
      <c r="C2784" s="313" t="s">
        <v>75</v>
      </c>
      <c r="D2784" s="294" t="s">
        <v>81</v>
      </c>
      <c r="E2784" s="294" t="s">
        <v>3088</v>
      </c>
      <c r="F2784" s="290">
        <v>1</v>
      </c>
      <c r="G2784" s="290" t="s">
        <v>7</v>
      </c>
      <c r="H2784" s="293">
        <v>5.8</v>
      </c>
      <c r="I2784" s="293">
        <f t="shared" si="460"/>
        <v>7.2398397085447419</v>
      </c>
      <c r="J2784" s="293">
        <v>41.991070309559504</v>
      </c>
      <c r="K2784" s="275">
        <f t="shared" si="467"/>
        <v>41.991070309559504</v>
      </c>
      <c r="L2784" s="275">
        <f t="shared" si="466"/>
        <v>41.991070309559504</v>
      </c>
      <c r="N2784" s="334">
        <v>40.376029143807216</v>
      </c>
      <c r="O2784" s="332">
        <f t="shared" si="463"/>
        <v>41.991070309559504</v>
      </c>
      <c r="P2784" s="360"/>
      <c r="Q2784" s="360"/>
    </row>
    <row r="2785" spans="2:20" ht="16.2" customHeight="1">
      <c r="B2785" s="303">
        <v>111231241</v>
      </c>
      <c r="C2785" s="313" t="s">
        <v>75</v>
      </c>
      <c r="D2785" s="294" t="s">
        <v>81</v>
      </c>
      <c r="E2785" s="294" t="s">
        <v>3078</v>
      </c>
      <c r="F2785" s="290">
        <v>1</v>
      </c>
      <c r="G2785" s="290" t="s">
        <v>7</v>
      </c>
      <c r="H2785" s="293">
        <v>5.8</v>
      </c>
      <c r="I2785" s="293">
        <f t="shared" ref="I2785:I2844" si="470">J2785/H2785</f>
        <v>8.4549478933761044</v>
      </c>
      <c r="J2785" s="293">
        <v>49.038697781581405</v>
      </c>
      <c r="K2785" s="275">
        <f t="shared" si="467"/>
        <v>49.038697781581405</v>
      </c>
      <c r="L2785" s="275">
        <f t="shared" si="466"/>
        <v>49.038697781581405</v>
      </c>
      <c r="N2785" s="334">
        <v>47.152594020751351</v>
      </c>
      <c r="O2785" s="332">
        <f t="shared" si="463"/>
        <v>49.038697781581405</v>
      </c>
      <c r="P2785" s="360"/>
      <c r="Q2785" s="360"/>
    </row>
    <row r="2786" spans="2:20" ht="16.2" customHeight="1">
      <c r="B2786" s="303">
        <v>111231181</v>
      </c>
      <c r="C2786" s="313" t="s">
        <v>75</v>
      </c>
      <c r="D2786" s="294" t="s">
        <v>81</v>
      </c>
      <c r="E2786" s="294" t="s">
        <v>3076</v>
      </c>
      <c r="F2786" s="290">
        <v>1</v>
      </c>
      <c r="G2786" s="290" t="s">
        <v>7</v>
      </c>
      <c r="H2786" s="293">
        <v>5.8</v>
      </c>
      <c r="I2786" s="293">
        <f t="shared" si="470"/>
        <v>8.0262044401641592</v>
      </c>
      <c r="J2786" s="293">
        <v>46.55198575295212</v>
      </c>
      <c r="K2786" s="275">
        <f t="shared" si="467"/>
        <v>46.55198575295212</v>
      </c>
      <c r="L2786" s="275">
        <f t="shared" si="466"/>
        <v>46.55198575295212</v>
      </c>
      <c r="N2786" s="334">
        <v>44.761524762453959</v>
      </c>
      <c r="O2786" s="332">
        <f t="shared" si="463"/>
        <v>46.55198575295212</v>
      </c>
      <c r="P2786" s="360"/>
      <c r="Q2786" s="360"/>
    </row>
    <row r="2787" spans="2:20" ht="16.2" customHeight="1">
      <c r="B2787" s="303">
        <v>111231071</v>
      </c>
      <c r="C2787" s="313" t="s">
        <v>75</v>
      </c>
      <c r="D2787" s="294" t="s">
        <v>81</v>
      </c>
      <c r="E2787" s="294" t="s">
        <v>3068</v>
      </c>
      <c r="F2787" s="290">
        <v>1</v>
      </c>
      <c r="G2787" s="290" t="s">
        <v>7</v>
      </c>
      <c r="H2787" s="293">
        <v>5.8</v>
      </c>
      <c r="I2787" s="293">
        <f t="shared" si="470"/>
        <v>8.1590655295128247</v>
      </c>
      <c r="J2787" s="293">
        <v>47.322580071174379</v>
      </c>
      <c r="K2787" s="275">
        <f t="shared" si="467"/>
        <v>47.322580071174379</v>
      </c>
      <c r="L2787" s="275">
        <f t="shared" si="466"/>
        <v>47.322580071174379</v>
      </c>
      <c r="N2787" s="334">
        <v>46.616200976028622</v>
      </c>
      <c r="O2787" s="332">
        <f t="shared" si="463"/>
        <v>48.480849015069772</v>
      </c>
      <c r="P2787" s="360"/>
      <c r="Q2787" s="360"/>
      <c r="S2787" s="357"/>
      <c r="T2787" s="357"/>
    </row>
    <row r="2788" spans="2:20" ht="16.2" customHeight="1">
      <c r="B2788" s="303">
        <v>111231411</v>
      </c>
      <c r="C2788" s="313" t="s">
        <v>75</v>
      </c>
      <c r="D2788" s="294" t="s">
        <v>81</v>
      </c>
      <c r="E2788" s="294" t="s">
        <v>3090</v>
      </c>
      <c r="F2788" s="290">
        <v>1</v>
      </c>
      <c r="G2788" s="290" t="s">
        <v>7</v>
      </c>
      <c r="H2788" s="293">
        <v>5.8</v>
      </c>
      <c r="I2788" s="293">
        <f t="shared" si="470"/>
        <v>8.2924786559366002</v>
      </c>
      <c r="J2788" s="293">
        <v>48.096376204432282</v>
      </c>
      <c r="K2788" s="275">
        <f t="shared" si="467"/>
        <v>48.096376204432282</v>
      </c>
      <c r="L2788" s="275">
        <f t="shared" si="466"/>
        <v>48.096376204432282</v>
      </c>
      <c r="N2788" s="334">
        <v>46.246515581184887</v>
      </c>
      <c r="O2788" s="332">
        <f t="shared" si="463"/>
        <v>48.096376204432282</v>
      </c>
      <c r="P2788" s="360"/>
      <c r="Q2788" s="360"/>
    </row>
    <row r="2789" spans="2:20" ht="16.2" customHeight="1">
      <c r="B2789" s="297">
        <v>111231051</v>
      </c>
      <c r="C2789" s="313" t="s">
        <v>75</v>
      </c>
      <c r="D2789" s="294" t="s">
        <v>4</v>
      </c>
      <c r="E2789" s="294" t="s">
        <v>3062</v>
      </c>
      <c r="F2789" s="290">
        <v>1</v>
      </c>
      <c r="G2789" s="290" t="s">
        <v>7</v>
      </c>
      <c r="H2789" s="293">
        <v>5.8</v>
      </c>
      <c r="I2789" s="293">
        <f t="shared" si="470"/>
        <v>8.2261902403094478</v>
      </c>
      <c r="J2789" s="293">
        <v>47.711903393794792</v>
      </c>
      <c r="K2789" s="275">
        <f t="shared" ref="K2789:K2790" si="471">J2789</f>
        <v>47.711903393794792</v>
      </c>
      <c r="L2789" s="275">
        <f t="shared" ref="L2789:L2790" si="472">+J2789-K2789*$B$2</f>
        <v>47.711903393794792</v>
      </c>
      <c r="N2789" s="334">
        <v>45.876830186341145</v>
      </c>
      <c r="O2789" s="332">
        <f t="shared" si="463"/>
        <v>47.711903393794792</v>
      </c>
      <c r="P2789" s="360"/>
      <c r="Q2789" s="360"/>
    </row>
    <row r="2790" spans="2:20" ht="16.2" customHeight="1">
      <c r="B2790" s="297">
        <v>111231052</v>
      </c>
      <c r="C2790" s="313" t="s">
        <v>75</v>
      </c>
      <c r="D2790" s="294" t="s">
        <v>81</v>
      </c>
      <c r="E2790" s="294" t="s">
        <v>3063</v>
      </c>
      <c r="F2790" s="290">
        <v>1</v>
      </c>
      <c r="G2790" s="290" t="s">
        <v>7</v>
      </c>
      <c r="H2790" s="293">
        <v>5.8</v>
      </c>
      <c r="I2790" s="293">
        <f t="shared" si="470"/>
        <v>8.1599018246822954</v>
      </c>
      <c r="J2790" s="293">
        <v>47.327430583157316</v>
      </c>
      <c r="K2790" s="275">
        <f t="shared" si="471"/>
        <v>47.327430583157316</v>
      </c>
      <c r="L2790" s="275">
        <f t="shared" si="472"/>
        <v>47.327430583157316</v>
      </c>
      <c r="N2790" s="334">
        <v>45.507144791497417</v>
      </c>
      <c r="O2790" s="332">
        <f t="shared" si="463"/>
        <v>47.327430583157316</v>
      </c>
      <c r="P2790" s="360"/>
      <c r="Q2790" s="360"/>
    </row>
    <row r="2791" spans="2:20" ht="16.2" customHeight="1">
      <c r="B2791" s="303">
        <v>612151371</v>
      </c>
      <c r="C2791" s="313" t="s">
        <v>2886</v>
      </c>
      <c r="D2791" s="294" t="s">
        <v>81</v>
      </c>
      <c r="E2791" s="294" t="s">
        <v>3086</v>
      </c>
      <c r="F2791" s="290">
        <v>1</v>
      </c>
      <c r="G2791" s="290" t="s">
        <v>7</v>
      </c>
      <c r="H2791" s="293">
        <v>5.8</v>
      </c>
      <c r="I2791" s="293">
        <f t="shared" si="470"/>
        <v>6.9678638541063256</v>
      </c>
      <c r="J2791" s="293">
        <v>40.413610353816686</v>
      </c>
      <c r="K2791" s="275">
        <f t="shared" si="467"/>
        <v>40.413610353816686</v>
      </c>
      <c r="L2791" s="275">
        <f t="shared" si="466"/>
        <v>40.413610353816686</v>
      </c>
      <c r="N2791" s="334">
        <v>38.859240724823735</v>
      </c>
      <c r="O2791" s="332">
        <f t="shared" si="463"/>
        <v>40.413610353816686</v>
      </c>
      <c r="P2791" s="360"/>
      <c r="Q2791" s="360"/>
    </row>
    <row r="2792" spans="2:20" ht="16.2" customHeight="1">
      <c r="B2792" s="303">
        <v>612151831</v>
      </c>
      <c r="C2792" s="313" t="e">
        <v>#N/A</v>
      </c>
      <c r="D2792" s="290"/>
      <c r="E2792" s="290"/>
      <c r="F2792" s="290">
        <v>1</v>
      </c>
      <c r="G2792" s="290" t="s">
        <v>7</v>
      </c>
      <c r="H2792" s="293">
        <v>5.8</v>
      </c>
      <c r="I2792" s="293" t="e">
        <f t="shared" si="470"/>
        <v>#N/A</v>
      </c>
      <c r="J2792" s="293" t="e">
        <v>#N/A</v>
      </c>
      <c r="K2792" s="275" t="e">
        <f t="shared" si="467"/>
        <v>#N/A</v>
      </c>
      <c r="L2792" s="275" t="e">
        <f t="shared" si="466"/>
        <v>#N/A</v>
      </c>
      <c r="N2792" s="334" t="e">
        <v>#N/A</v>
      </c>
      <c r="O2792" s="332" t="e">
        <f t="shared" si="463"/>
        <v>#N/A</v>
      </c>
      <c r="P2792" s="360"/>
      <c r="Q2792" s="360"/>
    </row>
    <row r="2793" spans="2:20" ht="16.2" customHeight="1">
      <c r="B2793" s="303">
        <v>612151011</v>
      </c>
      <c r="C2793" s="313" t="s">
        <v>3053</v>
      </c>
      <c r="D2793" s="294" t="s">
        <v>4</v>
      </c>
      <c r="E2793" s="294" t="s">
        <v>3050</v>
      </c>
      <c r="F2793" s="290">
        <v>1</v>
      </c>
      <c r="G2793" s="290" t="s">
        <v>7</v>
      </c>
      <c r="H2793" s="293">
        <v>5.8</v>
      </c>
      <c r="I2793" s="293">
        <f t="shared" si="470"/>
        <v>6.5065913987942832</v>
      </c>
      <c r="J2793" s="293">
        <v>37.738230113006843</v>
      </c>
      <c r="K2793" s="275">
        <f t="shared" si="467"/>
        <v>37.738230113006843</v>
      </c>
      <c r="L2793" s="275">
        <f t="shared" si="466"/>
        <v>37.738230113006843</v>
      </c>
      <c r="N2793" s="334">
        <v>36.286759724045041</v>
      </c>
      <c r="O2793" s="332">
        <f t="shared" si="463"/>
        <v>37.738230113006843</v>
      </c>
      <c r="P2793" s="360"/>
      <c r="Q2793" s="360"/>
    </row>
    <row r="2794" spans="2:20" ht="16.2" customHeight="1">
      <c r="B2794" s="303">
        <v>612151091</v>
      </c>
      <c r="C2794" s="313" t="s">
        <v>2887</v>
      </c>
      <c r="D2794" s="294" t="s">
        <v>81</v>
      </c>
      <c r="E2794" s="294" t="s">
        <v>3064</v>
      </c>
      <c r="F2794" s="290">
        <v>1</v>
      </c>
      <c r="G2794" s="290" t="s">
        <v>7</v>
      </c>
      <c r="H2794" s="293">
        <v>5.8</v>
      </c>
      <c r="I2794" s="293">
        <f t="shared" si="470"/>
        <v>6.6812109490749574</v>
      </c>
      <c r="J2794" s="293">
        <v>38.751023504634752</v>
      </c>
      <c r="K2794" s="275">
        <f t="shared" si="467"/>
        <v>38.751023504634752</v>
      </c>
      <c r="L2794" s="275">
        <f t="shared" si="466"/>
        <v>38.751023504634752</v>
      </c>
      <c r="N2794" s="334">
        <v>37.260599523687262</v>
      </c>
      <c r="O2794" s="332">
        <f t="shared" si="463"/>
        <v>38.751023504634752</v>
      </c>
      <c r="P2794" s="360"/>
      <c r="Q2794" s="360"/>
    </row>
    <row r="2795" spans="2:20" ht="16.2" customHeight="1">
      <c r="B2795" s="303">
        <v>612151101</v>
      </c>
      <c r="C2795" s="313" t="s">
        <v>2888</v>
      </c>
      <c r="D2795" s="294" t="s">
        <v>81</v>
      </c>
      <c r="E2795" s="294" t="s">
        <v>3066</v>
      </c>
      <c r="F2795" s="290">
        <v>1</v>
      </c>
      <c r="G2795" s="290" t="s">
        <v>7</v>
      </c>
      <c r="H2795" s="293">
        <v>5.8</v>
      </c>
      <c r="I2795" s="293">
        <f t="shared" si="470"/>
        <v>6.5065913987942832</v>
      </c>
      <c r="J2795" s="293">
        <v>37.738230113006843</v>
      </c>
      <c r="K2795" s="275">
        <f t="shared" si="467"/>
        <v>37.738230113006843</v>
      </c>
      <c r="L2795" s="275">
        <f t="shared" si="466"/>
        <v>37.738230113006843</v>
      </c>
      <c r="N2795" s="334">
        <v>36.286759724045041</v>
      </c>
      <c r="O2795" s="332">
        <f t="shared" si="463"/>
        <v>37.738230113006843</v>
      </c>
      <c r="P2795" s="360"/>
      <c r="Q2795" s="360"/>
    </row>
    <row r="2796" spans="2:20" ht="16.2" customHeight="1">
      <c r="B2796" s="303">
        <v>612151141</v>
      </c>
      <c r="C2796" s="313" t="s">
        <v>2889</v>
      </c>
      <c r="D2796" s="294" t="s">
        <v>81</v>
      </c>
      <c r="E2796" s="294" t="s">
        <v>3074</v>
      </c>
      <c r="F2796" s="290">
        <v>1</v>
      </c>
      <c r="G2796" s="290" t="s">
        <v>7</v>
      </c>
      <c r="H2796" s="293">
        <v>5.8</v>
      </c>
      <c r="I2796" s="293">
        <f t="shared" si="470"/>
        <v>6.6812109490749574</v>
      </c>
      <c r="J2796" s="293">
        <v>38.751023504634752</v>
      </c>
      <c r="K2796" s="275">
        <f t="shared" si="467"/>
        <v>38.751023504634752</v>
      </c>
      <c r="L2796" s="275">
        <f t="shared" si="466"/>
        <v>38.751023504634752</v>
      </c>
      <c r="N2796" s="334">
        <v>37.260599523687262</v>
      </c>
      <c r="O2796" s="332">
        <f t="shared" si="463"/>
        <v>38.751023504634752</v>
      </c>
      <c r="P2796" s="360"/>
      <c r="Q2796" s="360"/>
    </row>
    <row r="2797" spans="2:20" ht="16.2" customHeight="1">
      <c r="B2797" s="303">
        <v>612151281</v>
      </c>
      <c r="C2797" s="313" t="s">
        <v>2890</v>
      </c>
      <c r="D2797" s="294" t="s">
        <v>81</v>
      </c>
      <c r="E2797" s="294" t="s">
        <v>3082</v>
      </c>
      <c r="F2797" s="290">
        <v>1</v>
      </c>
      <c r="G2797" s="290" t="s">
        <v>7</v>
      </c>
      <c r="H2797" s="293">
        <v>5.8</v>
      </c>
      <c r="I2797" s="293">
        <f t="shared" si="470"/>
        <v>7.0260886805604068</v>
      </c>
      <c r="J2797" s="293">
        <v>40.751314347250357</v>
      </c>
      <c r="K2797" s="275">
        <f t="shared" si="467"/>
        <v>40.751314347250357</v>
      </c>
      <c r="L2797" s="275">
        <f t="shared" si="466"/>
        <v>40.751314347250357</v>
      </c>
      <c r="N2797" s="334">
        <v>39.18395610312534</v>
      </c>
      <c r="O2797" s="332">
        <f t="shared" si="463"/>
        <v>40.751314347250357</v>
      </c>
      <c r="P2797" s="360"/>
      <c r="Q2797" s="360"/>
    </row>
    <row r="2798" spans="2:20" ht="16.2" customHeight="1">
      <c r="B2798" s="303">
        <v>612151241</v>
      </c>
      <c r="C2798" s="313" t="s">
        <v>2891</v>
      </c>
      <c r="D2798" s="294" t="s">
        <v>81</v>
      </c>
      <c r="E2798" s="294" t="s">
        <v>3078</v>
      </c>
      <c r="F2798" s="290">
        <v>1</v>
      </c>
      <c r="G2798" s="290" t="s">
        <v>7</v>
      </c>
      <c r="H2798" s="293">
        <v>5.8</v>
      </c>
      <c r="I2798" s="293">
        <f t="shared" si="470"/>
        <v>6.9366970932289265</v>
      </c>
      <c r="J2798" s="293">
        <v>40.232843140727773</v>
      </c>
      <c r="K2798" s="275">
        <f t="shared" si="467"/>
        <v>40.232843140727773</v>
      </c>
      <c r="L2798" s="275">
        <f t="shared" si="466"/>
        <v>40.232843140727773</v>
      </c>
      <c r="N2798" s="334">
        <v>38.685426096853625</v>
      </c>
      <c r="O2798" s="332">
        <f t="shared" si="463"/>
        <v>40.232843140727773</v>
      </c>
      <c r="P2798" s="360"/>
      <c r="Q2798" s="360"/>
    </row>
    <row r="2799" spans="2:20" ht="16.2" customHeight="1">
      <c r="B2799" s="303">
        <v>612151181</v>
      </c>
      <c r="C2799" s="313" t="s">
        <v>2892</v>
      </c>
      <c r="D2799" s="294" t="s">
        <v>81</v>
      </c>
      <c r="E2799" s="294" t="s">
        <v>3076</v>
      </c>
      <c r="F2799" s="290">
        <v>1</v>
      </c>
      <c r="G2799" s="290" t="s">
        <v>7</v>
      </c>
      <c r="H2799" s="293">
        <v>5.8</v>
      </c>
      <c r="I2799" s="293">
        <f t="shared" si="470"/>
        <v>6.6738614379621675</v>
      </c>
      <c r="J2799" s="293">
        <v>38.70839634018057</v>
      </c>
      <c r="K2799" s="275">
        <f t="shared" si="467"/>
        <v>38.70839634018057</v>
      </c>
      <c r="L2799" s="275">
        <f t="shared" si="466"/>
        <v>38.70839634018057</v>
      </c>
      <c r="N2799" s="334">
        <v>37.219611865558242</v>
      </c>
      <c r="O2799" s="332">
        <f t="shared" si="463"/>
        <v>38.70839634018057</v>
      </c>
      <c r="P2799" s="360"/>
      <c r="Q2799" s="360"/>
    </row>
    <row r="2800" spans="2:20" ht="16.2" customHeight="1">
      <c r="B2800" s="303">
        <v>612151111</v>
      </c>
      <c r="C2800" s="313" t="s">
        <v>2893</v>
      </c>
      <c r="D2800" s="294" t="s">
        <v>81</v>
      </c>
      <c r="E2800" s="294" t="s">
        <v>3070</v>
      </c>
      <c r="F2800" s="290">
        <v>1</v>
      </c>
      <c r="G2800" s="290" t="s">
        <v>7</v>
      </c>
      <c r="H2800" s="293">
        <v>5.8</v>
      </c>
      <c r="I2800" s="293">
        <f t="shared" si="470"/>
        <v>6.5249706694844098</v>
      </c>
      <c r="J2800" s="293">
        <v>37.844829883009574</v>
      </c>
      <c r="K2800" s="275">
        <f t="shared" si="467"/>
        <v>37.844829883009574</v>
      </c>
      <c r="L2800" s="275">
        <f t="shared" si="466"/>
        <v>37.844829883009574</v>
      </c>
      <c r="N2800" s="334">
        <v>36.389259502893822</v>
      </c>
      <c r="O2800" s="332">
        <f t="shared" si="463"/>
        <v>37.844829883009574</v>
      </c>
      <c r="P2800" s="360"/>
      <c r="Q2800" s="360"/>
    </row>
    <row r="2801" spans="2:20" ht="16.2" customHeight="1">
      <c r="B2801" s="303">
        <v>612151071</v>
      </c>
      <c r="C2801" s="313" t="s">
        <v>2894</v>
      </c>
      <c r="D2801" s="294" t="s">
        <v>81</v>
      </c>
      <c r="E2801" s="294" t="s">
        <v>3068</v>
      </c>
      <c r="F2801" s="290">
        <v>1</v>
      </c>
      <c r="G2801" s="290" t="s">
        <v>7</v>
      </c>
      <c r="H2801" s="293">
        <v>5.8</v>
      </c>
      <c r="I2801" s="293">
        <f t="shared" si="470"/>
        <v>6.7889710393913365</v>
      </c>
      <c r="J2801" s="293">
        <v>39.376032028469751</v>
      </c>
      <c r="K2801" s="275">
        <f t="shared" si="467"/>
        <v>39.376032028469751</v>
      </c>
      <c r="L2801" s="275">
        <f t="shared" si="466"/>
        <v>39.376032028469751</v>
      </c>
      <c r="N2801" s="334">
        <v>36.187200763716724</v>
      </c>
      <c r="O2801" s="332">
        <f t="shared" si="463"/>
        <v>37.634688794265394</v>
      </c>
      <c r="P2801" s="360"/>
      <c r="Q2801" s="360"/>
      <c r="S2801" s="357"/>
      <c r="T2801" s="357"/>
    </row>
    <row r="2802" spans="2:20" ht="16.2" customHeight="1">
      <c r="B2802" s="303">
        <v>612151411</v>
      </c>
      <c r="C2802" s="313" t="s">
        <v>2895</v>
      </c>
      <c r="D2802" s="294" t="s">
        <v>81</v>
      </c>
      <c r="E2802" s="294" t="s">
        <v>3090</v>
      </c>
      <c r="F2802" s="290">
        <v>1</v>
      </c>
      <c r="G2802" s="290" t="s">
        <v>7</v>
      </c>
      <c r="H2802" s="293">
        <v>5.8</v>
      </c>
      <c r="I2802" s="293">
        <f t="shared" si="470"/>
        <v>7.0260886805604068</v>
      </c>
      <c r="J2802" s="293">
        <v>40.751314347250357</v>
      </c>
      <c r="K2802" s="275">
        <f t="shared" si="467"/>
        <v>40.751314347250357</v>
      </c>
      <c r="L2802" s="275">
        <f t="shared" si="466"/>
        <v>40.751314347250357</v>
      </c>
      <c r="N2802" s="334">
        <v>39.18395610312534</v>
      </c>
      <c r="O2802" s="332">
        <f t="shared" si="463"/>
        <v>40.751314347250357</v>
      </c>
      <c r="P2802" s="360"/>
      <c r="Q2802" s="360"/>
    </row>
    <row r="2803" spans="2:20" ht="16.2" customHeight="1">
      <c r="B2803" s="297">
        <v>612151051</v>
      </c>
      <c r="C2803" s="308" t="s">
        <v>3028</v>
      </c>
      <c r="D2803" s="294" t="s">
        <v>4</v>
      </c>
      <c r="E2803" s="294" t="s">
        <v>3062</v>
      </c>
      <c r="F2803" s="290">
        <v>1</v>
      </c>
      <c r="G2803" s="290" t="s">
        <v>7</v>
      </c>
      <c r="H2803" s="293">
        <v>5.8</v>
      </c>
      <c r="I2803" s="293">
        <f t="shared" si="470"/>
        <v>7.3444406440162284</v>
      </c>
      <c r="J2803" s="293">
        <v>42.597755735294122</v>
      </c>
      <c r="K2803" s="275">
        <f t="shared" ref="K2803:K2804" si="473">J2803</f>
        <v>42.597755735294122</v>
      </c>
      <c r="L2803" s="275">
        <f t="shared" ref="L2803:L2804" si="474">+J2803-K2803*$B$2</f>
        <v>42.597755735294122</v>
      </c>
      <c r="N2803" s="334">
        <v>40.959380514705884</v>
      </c>
      <c r="O2803" s="332">
        <f t="shared" si="463"/>
        <v>42.597755735294122</v>
      </c>
      <c r="P2803" s="360"/>
      <c r="Q2803" s="360"/>
    </row>
    <row r="2804" spans="2:20" ht="16.2" customHeight="1">
      <c r="B2804" s="297">
        <v>612151052</v>
      </c>
      <c r="C2804" s="308" t="s">
        <v>3027</v>
      </c>
      <c r="D2804" s="294" t="s">
        <v>81</v>
      </c>
      <c r="E2804" s="294" t="s">
        <v>3063</v>
      </c>
      <c r="F2804" s="290">
        <v>1</v>
      </c>
      <c r="G2804" s="290" t="s">
        <v>7</v>
      </c>
      <c r="H2804" s="293">
        <v>5.8</v>
      </c>
      <c r="I2804" s="293">
        <f t="shared" si="470"/>
        <v>7.3417653270791083</v>
      </c>
      <c r="J2804" s="293">
        <v>42.582238897058829</v>
      </c>
      <c r="K2804" s="275">
        <f t="shared" si="473"/>
        <v>42.582238897058829</v>
      </c>
      <c r="L2804" s="275">
        <f t="shared" si="474"/>
        <v>42.582238897058829</v>
      </c>
      <c r="N2804" s="334">
        <v>40.944460477941178</v>
      </c>
      <c r="O2804" s="332">
        <f t="shared" si="463"/>
        <v>42.582238897058829</v>
      </c>
      <c r="P2804" s="360"/>
      <c r="Q2804" s="360"/>
    </row>
    <row r="2805" spans="2:20" ht="16.2" customHeight="1">
      <c r="B2805" s="303">
        <v>913231011</v>
      </c>
      <c r="C2805" s="307" t="s">
        <v>362</v>
      </c>
      <c r="D2805" s="294" t="s">
        <v>4</v>
      </c>
      <c r="E2805" s="294" t="s">
        <v>3050</v>
      </c>
      <c r="F2805" s="290">
        <v>1</v>
      </c>
      <c r="G2805" s="290" t="s">
        <v>7</v>
      </c>
      <c r="H2805" s="293">
        <v>5.8</v>
      </c>
      <c r="I2805" s="293">
        <f t="shared" si="470"/>
        <v>6.2946090872361911</v>
      </c>
      <c r="J2805" s="293">
        <v>36.508732705969905</v>
      </c>
      <c r="K2805" s="275">
        <f t="shared" si="467"/>
        <v>36.508732705969905</v>
      </c>
      <c r="L2805" s="275">
        <f t="shared" si="466"/>
        <v>36.508732705969905</v>
      </c>
      <c r="N2805" s="334">
        <v>35.104550678817212</v>
      </c>
      <c r="O2805" s="332">
        <f t="shared" si="463"/>
        <v>36.508732705969905</v>
      </c>
      <c r="P2805" s="360"/>
      <c r="Q2805" s="360"/>
    </row>
    <row r="2806" spans="2:20" ht="16.2" customHeight="1">
      <c r="B2806" s="303">
        <v>913231281</v>
      </c>
      <c r="C2806" s="307" t="s">
        <v>362</v>
      </c>
      <c r="D2806" s="294" t="s">
        <v>81</v>
      </c>
      <c r="E2806" s="294" t="s">
        <v>3082</v>
      </c>
      <c r="F2806" s="290">
        <v>1</v>
      </c>
      <c r="G2806" s="290" t="s">
        <v>7</v>
      </c>
      <c r="H2806" s="293">
        <v>5.8</v>
      </c>
      <c r="I2806" s="293">
        <f t="shared" si="470"/>
        <v>7.5195385918505595</v>
      </c>
      <c r="J2806" s="293">
        <v>43.613323832733244</v>
      </c>
      <c r="K2806" s="275">
        <f t="shared" si="467"/>
        <v>43.613323832733244</v>
      </c>
      <c r="L2806" s="275">
        <f t="shared" si="466"/>
        <v>43.613323832733244</v>
      </c>
      <c r="N2806" s="334">
        <v>41.935888300705038</v>
      </c>
      <c r="O2806" s="332">
        <f t="shared" si="463"/>
        <v>43.613323832733244</v>
      </c>
      <c r="P2806" s="360"/>
      <c r="Q2806" s="360"/>
    </row>
    <row r="2807" spans="2:20" ht="16.2" customHeight="1">
      <c r="B2807" s="303">
        <v>913231091</v>
      </c>
      <c r="C2807" s="307" t="s">
        <v>362</v>
      </c>
      <c r="D2807" s="294" t="s">
        <v>81</v>
      </c>
      <c r="E2807" s="294" t="s">
        <v>3064</v>
      </c>
      <c r="F2807" s="290">
        <v>1</v>
      </c>
      <c r="G2807" s="290" t="s">
        <v>7</v>
      </c>
      <c r="H2807" s="293">
        <v>5.8</v>
      </c>
      <c r="I2807" s="293">
        <f t="shared" si="470"/>
        <v>6.9299078587480549</v>
      </c>
      <c r="J2807" s="293">
        <v>40.193465580738717</v>
      </c>
      <c r="K2807" s="275">
        <f t="shared" si="467"/>
        <v>40.193465580738717</v>
      </c>
      <c r="L2807" s="275">
        <f t="shared" si="466"/>
        <v>40.193465580738717</v>
      </c>
      <c r="N2807" s="334">
        <v>38.647563058402611</v>
      </c>
      <c r="O2807" s="332">
        <f t="shared" si="463"/>
        <v>40.193465580738717</v>
      </c>
      <c r="P2807" s="360"/>
      <c r="Q2807" s="360"/>
    </row>
    <row r="2808" spans="2:20" ht="16.2" customHeight="1">
      <c r="B2808" s="303">
        <v>913231101</v>
      </c>
      <c r="C2808" s="307" t="s">
        <v>362</v>
      </c>
      <c r="D2808" s="294" t="s">
        <v>81</v>
      </c>
      <c r="E2808" s="294" t="s">
        <v>3066</v>
      </c>
      <c r="F2808" s="290">
        <v>1</v>
      </c>
      <c r="G2808" s="290" t="s">
        <v>7</v>
      </c>
      <c r="H2808" s="293">
        <v>5.8</v>
      </c>
      <c r="I2808" s="293">
        <f t="shared" si="470"/>
        <v>6.2946090872361911</v>
      </c>
      <c r="J2808" s="293">
        <v>36.508732705969905</v>
      </c>
      <c r="K2808" s="275">
        <f t="shared" si="467"/>
        <v>36.508732705969905</v>
      </c>
      <c r="L2808" s="275">
        <f t="shared" si="466"/>
        <v>36.508732705969905</v>
      </c>
      <c r="N2808" s="334">
        <v>35.104550678817212</v>
      </c>
      <c r="O2808" s="332">
        <f t="shared" si="463"/>
        <v>36.508732705969905</v>
      </c>
      <c r="P2808" s="360"/>
      <c r="Q2808" s="360"/>
    </row>
    <row r="2809" spans="2:20" ht="16.2" customHeight="1">
      <c r="B2809" s="303">
        <v>913231111</v>
      </c>
      <c r="C2809" s="307" t="s">
        <v>362</v>
      </c>
      <c r="D2809" s="294" t="s">
        <v>81</v>
      </c>
      <c r="E2809" s="294" t="s">
        <v>3070</v>
      </c>
      <c r="F2809" s="290">
        <v>1</v>
      </c>
      <c r="G2809" s="290" t="s">
        <v>7</v>
      </c>
      <c r="H2809" s="293">
        <v>5.8</v>
      </c>
      <c r="I2809" s="293">
        <f t="shared" si="470"/>
        <v>6.5242785630567495</v>
      </c>
      <c r="J2809" s="293">
        <v>37.840815665729146</v>
      </c>
      <c r="K2809" s="275">
        <f t="shared" si="467"/>
        <v>37.840815665729146</v>
      </c>
      <c r="L2809" s="275">
        <f t="shared" si="466"/>
        <v>37.840815665729146</v>
      </c>
      <c r="N2809" s="334">
        <v>36.385399678585713</v>
      </c>
      <c r="O2809" s="332">
        <f t="shared" ref="O2809:O2867" si="475">N2809*1.04</f>
        <v>37.840815665729146</v>
      </c>
      <c r="P2809" s="360"/>
      <c r="Q2809" s="360"/>
    </row>
    <row r="2810" spans="2:20" ht="16.2" customHeight="1">
      <c r="B2810" s="303">
        <v>913231121</v>
      </c>
      <c r="C2810" s="307" t="s">
        <v>362</v>
      </c>
      <c r="D2810" s="294" t="s">
        <v>81</v>
      </c>
      <c r="E2810" s="294" t="s">
        <v>3072</v>
      </c>
      <c r="F2810" s="290">
        <v>1</v>
      </c>
      <c r="G2810" s="290" t="s">
        <v>7</v>
      </c>
      <c r="H2810" s="293">
        <v>5.8</v>
      </c>
      <c r="I2810" s="293">
        <f t="shared" si="470"/>
        <v>7.5008077750384441</v>
      </c>
      <c r="J2810" s="293">
        <v>43.504685095222975</v>
      </c>
      <c r="K2810" s="275">
        <f t="shared" si="467"/>
        <v>43.504685095222975</v>
      </c>
      <c r="L2810" s="275">
        <f t="shared" si="466"/>
        <v>43.504685095222975</v>
      </c>
      <c r="N2810" s="334">
        <v>41.831427976175938</v>
      </c>
      <c r="O2810" s="332">
        <f t="shared" si="475"/>
        <v>43.504685095222975</v>
      </c>
      <c r="P2810" s="360"/>
      <c r="Q2810" s="360"/>
    </row>
    <row r="2811" spans="2:20" ht="16.2" customHeight="1">
      <c r="B2811" s="303">
        <v>913231141</v>
      </c>
      <c r="C2811" s="307" t="s">
        <v>362</v>
      </c>
      <c r="D2811" s="294" t="s">
        <v>81</v>
      </c>
      <c r="E2811" s="294" t="s">
        <v>3074</v>
      </c>
      <c r="F2811" s="290">
        <v>1</v>
      </c>
      <c r="G2811" s="290" t="s">
        <v>7</v>
      </c>
      <c r="H2811" s="293">
        <v>5.8</v>
      </c>
      <c r="I2811" s="293">
        <f t="shared" si="470"/>
        <v>6.9299078587480549</v>
      </c>
      <c r="J2811" s="293">
        <v>40.193465580738717</v>
      </c>
      <c r="K2811" s="275">
        <f t="shared" si="467"/>
        <v>40.193465580738717</v>
      </c>
      <c r="L2811" s="275">
        <f t="shared" si="466"/>
        <v>40.193465580738717</v>
      </c>
      <c r="N2811" s="334">
        <v>38.647563058402611</v>
      </c>
      <c r="O2811" s="332">
        <f t="shared" si="475"/>
        <v>40.193465580738717</v>
      </c>
      <c r="P2811" s="360"/>
      <c r="Q2811" s="360"/>
    </row>
    <row r="2812" spans="2:20" ht="16.2" customHeight="1">
      <c r="B2812" s="303">
        <v>913231271</v>
      </c>
      <c r="C2812" s="307" t="s">
        <v>362</v>
      </c>
      <c r="D2812" s="294" t="s">
        <v>81</v>
      </c>
      <c r="E2812" s="294" t="s">
        <v>3080</v>
      </c>
      <c r="F2812" s="290">
        <v>1</v>
      </c>
      <c r="G2812" s="290" t="s">
        <v>7</v>
      </c>
      <c r="H2812" s="293">
        <v>5.8</v>
      </c>
      <c r="I2812" s="293">
        <f t="shared" si="470"/>
        <v>6.9299078587480549</v>
      </c>
      <c r="J2812" s="293">
        <v>40.193465580738717</v>
      </c>
      <c r="K2812" s="275">
        <f t="shared" si="467"/>
        <v>40.193465580738717</v>
      </c>
      <c r="L2812" s="275">
        <f t="shared" si="466"/>
        <v>40.193465580738717</v>
      </c>
      <c r="N2812" s="334">
        <v>38.647563058402611</v>
      </c>
      <c r="O2812" s="332">
        <f t="shared" si="475"/>
        <v>40.193465580738717</v>
      </c>
      <c r="P2812" s="360"/>
      <c r="Q2812" s="360"/>
    </row>
    <row r="2813" spans="2:20" ht="16.2" customHeight="1">
      <c r="B2813" s="303">
        <v>913231371</v>
      </c>
      <c r="C2813" s="307" t="s">
        <v>362</v>
      </c>
      <c r="D2813" s="294" t="s">
        <v>81</v>
      </c>
      <c r="E2813" s="294" t="s">
        <v>3086</v>
      </c>
      <c r="F2813" s="290">
        <v>1</v>
      </c>
      <c r="G2813" s="290" t="s">
        <v>7</v>
      </c>
      <c r="H2813" s="293">
        <v>5.8</v>
      </c>
      <c r="I2813" s="293">
        <f t="shared" si="470"/>
        <v>4.8272555740629262</v>
      </c>
      <c r="J2813" s="293">
        <v>27.998082329564973</v>
      </c>
      <c r="K2813" s="275">
        <f t="shared" si="467"/>
        <v>27.998082329564973</v>
      </c>
      <c r="L2813" s="275">
        <f t="shared" si="466"/>
        <v>27.998082329564973</v>
      </c>
      <c r="N2813" s="334">
        <v>26.921233009197088</v>
      </c>
      <c r="O2813" s="332">
        <f t="shared" si="475"/>
        <v>27.998082329564973</v>
      </c>
      <c r="P2813" s="360"/>
      <c r="Q2813" s="360"/>
    </row>
    <row r="2814" spans="2:20" ht="16.2" customHeight="1">
      <c r="B2814" s="303">
        <v>913231361</v>
      </c>
      <c r="C2814" s="307" t="s">
        <v>362</v>
      </c>
      <c r="D2814" s="294" t="s">
        <v>81</v>
      </c>
      <c r="E2814" s="294" t="s">
        <v>3084</v>
      </c>
      <c r="F2814" s="290">
        <v>1</v>
      </c>
      <c r="G2814" s="290" t="s">
        <v>7</v>
      </c>
      <c r="H2814" s="293">
        <v>5.8</v>
      </c>
      <c r="I2814" s="293">
        <f t="shared" si="470"/>
        <v>4.8272555740629262</v>
      </c>
      <c r="J2814" s="293">
        <v>27.998082329564973</v>
      </c>
      <c r="K2814" s="275">
        <f t="shared" si="467"/>
        <v>27.998082329564973</v>
      </c>
      <c r="L2814" s="275">
        <f t="shared" si="466"/>
        <v>27.998082329564973</v>
      </c>
      <c r="N2814" s="334">
        <v>26.921233009197088</v>
      </c>
      <c r="O2814" s="332">
        <f t="shared" si="475"/>
        <v>27.998082329564973</v>
      </c>
      <c r="P2814" s="360"/>
      <c r="Q2814" s="360"/>
    </row>
    <row r="2815" spans="2:20" ht="16.2" customHeight="1">
      <c r="B2815" s="303">
        <v>913231391</v>
      </c>
      <c r="C2815" s="307" t="s">
        <v>362</v>
      </c>
      <c r="D2815" s="294" t="s">
        <v>81</v>
      </c>
      <c r="E2815" s="294" t="s">
        <v>3088</v>
      </c>
      <c r="F2815" s="290">
        <v>1</v>
      </c>
      <c r="G2815" s="290" t="s">
        <v>7</v>
      </c>
      <c r="H2815" s="293">
        <v>5.8</v>
      </c>
      <c r="I2815" s="293">
        <f t="shared" si="470"/>
        <v>6.9299078587480549</v>
      </c>
      <c r="J2815" s="293">
        <v>40.193465580738717</v>
      </c>
      <c r="K2815" s="275">
        <f t="shared" si="467"/>
        <v>40.193465580738717</v>
      </c>
      <c r="L2815" s="275">
        <f t="shared" ref="L2815:L2862" si="476">+J2815-K2815*$B$2</f>
        <v>40.193465580738717</v>
      </c>
      <c r="N2815" s="334">
        <v>38.647563058402611</v>
      </c>
      <c r="O2815" s="332">
        <f t="shared" si="475"/>
        <v>40.193465580738717</v>
      </c>
      <c r="P2815" s="360"/>
      <c r="Q2815" s="360"/>
    </row>
    <row r="2816" spans="2:20" ht="16.2" customHeight="1">
      <c r="B2816" s="303">
        <v>913231241</v>
      </c>
      <c r="C2816" s="307" t="s">
        <v>362</v>
      </c>
      <c r="D2816" s="294" t="s">
        <v>81</v>
      </c>
      <c r="E2816" s="294" t="s">
        <v>3078</v>
      </c>
      <c r="F2816" s="290">
        <v>1</v>
      </c>
      <c r="G2816" s="290" t="s">
        <v>7</v>
      </c>
      <c r="H2816" s="293">
        <v>5.8</v>
      </c>
      <c r="I2816" s="293">
        <f t="shared" si="470"/>
        <v>7.3000529677513093</v>
      </c>
      <c r="J2816" s="293">
        <v>42.34030721295759</v>
      </c>
      <c r="K2816" s="275">
        <f t="shared" si="467"/>
        <v>42.34030721295759</v>
      </c>
      <c r="L2816" s="275">
        <f t="shared" si="476"/>
        <v>42.34030721295759</v>
      </c>
      <c r="N2816" s="334">
        <v>40.711833858613069</v>
      </c>
      <c r="O2816" s="332">
        <f t="shared" si="475"/>
        <v>42.34030721295759</v>
      </c>
      <c r="P2816" s="360"/>
      <c r="Q2816" s="360"/>
    </row>
    <row r="2817" spans="2:20" ht="16.2" customHeight="1">
      <c r="B2817" s="303">
        <v>913231181</v>
      </c>
      <c r="C2817" s="307" t="s">
        <v>362</v>
      </c>
      <c r="D2817" s="294" t="s">
        <v>81</v>
      </c>
      <c r="E2817" s="294" t="s">
        <v>3076</v>
      </c>
      <c r="F2817" s="290">
        <v>1</v>
      </c>
      <c r="G2817" s="290" t="s">
        <v>7</v>
      </c>
      <c r="H2817" s="293">
        <v>5.8</v>
      </c>
      <c r="I2817" s="293">
        <f t="shared" si="470"/>
        <v>6.915285737236661</v>
      </c>
      <c r="J2817" s="293">
        <v>40.108657275972632</v>
      </c>
      <c r="K2817" s="275">
        <f t="shared" si="467"/>
        <v>40.108657275972632</v>
      </c>
      <c r="L2817" s="275">
        <f t="shared" si="476"/>
        <v>40.108657275972632</v>
      </c>
      <c r="N2817" s="334">
        <v>38.566016611512147</v>
      </c>
      <c r="O2817" s="332">
        <f t="shared" si="475"/>
        <v>40.108657275972632</v>
      </c>
      <c r="P2817" s="360"/>
      <c r="Q2817" s="360"/>
    </row>
    <row r="2818" spans="2:20" ht="16.2" customHeight="1">
      <c r="B2818" s="303">
        <v>913231071</v>
      </c>
      <c r="C2818" s="307" t="s">
        <v>362</v>
      </c>
      <c r="D2818" s="294" t="s">
        <v>81</v>
      </c>
      <c r="E2818" s="294" t="s">
        <v>3068</v>
      </c>
      <c r="F2818" s="290">
        <v>1</v>
      </c>
      <c r="G2818" s="290" t="s">
        <v>7</v>
      </c>
      <c r="H2818" s="293">
        <v>5.8</v>
      </c>
      <c r="I2818" s="293">
        <f t="shared" si="470"/>
        <v>7.0660878635415383</v>
      </c>
      <c r="J2818" s="293">
        <v>40.983309608540921</v>
      </c>
      <c r="K2818" s="275">
        <f t="shared" ref="K2818:K2864" si="477">J2818</f>
        <v>40.983309608540921</v>
      </c>
      <c r="L2818" s="275">
        <f t="shared" si="476"/>
        <v>40.983309608540921</v>
      </c>
      <c r="N2818" s="334">
        <v>35.053699025234131</v>
      </c>
      <c r="O2818" s="332">
        <f t="shared" si="475"/>
        <v>36.4558469862435</v>
      </c>
      <c r="P2818" s="360"/>
      <c r="Q2818" s="360"/>
      <c r="S2818" s="357"/>
      <c r="T2818" s="357"/>
    </row>
    <row r="2819" spans="2:20" ht="16.2" customHeight="1">
      <c r="B2819" s="303">
        <v>913231411</v>
      </c>
      <c r="C2819" s="307" t="s">
        <v>362</v>
      </c>
      <c r="D2819" s="294" t="s">
        <v>81</v>
      </c>
      <c r="E2819" s="294" t="s">
        <v>3090</v>
      </c>
      <c r="F2819" s="290">
        <v>1</v>
      </c>
      <c r="G2819" s="290" t="s">
        <v>7</v>
      </c>
      <c r="H2819" s="293">
        <v>5.8</v>
      </c>
      <c r="I2819" s="293">
        <f t="shared" si="470"/>
        <v>7.7129228737204594</v>
      </c>
      <c r="J2819" s="293">
        <v>44.734952667578661</v>
      </c>
      <c r="K2819" s="275">
        <f t="shared" si="477"/>
        <v>44.734952667578661</v>
      </c>
      <c r="L2819" s="275">
        <f t="shared" si="476"/>
        <v>44.734952667578661</v>
      </c>
      <c r="N2819" s="334">
        <v>43.014377564979483</v>
      </c>
      <c r="O2819" s="332">
        <f t="shared" si="475"/>
        <v>44.734952667578661</v>
      </c>
      <c r="P2819" s="360"/>
      <c r="Q2819" s="360"/>
    </row>
    <row r="2820" spans="2:20" ht="16.2" customHeight="1">
      <c r="B2820" s="297">
        <v>913231051</v>
      </c>
      <c r="C2820" s="307" t="s">
        <v>362</v>
      </c>
      <c r="D2820" s="294" t="s">
        <v>4</v>
      </c>
      <c r="E2820" s="294" t="s">
        <v>3062</v>
      </c>
      <c r="F2820" s="290">
        <v>1</v>
      </c>
      <c r="G2820" s="290" t="s">
        <v>7</v>
      </c>
      <c r="H2820" s="293">
        <v>5.8</v>
      </c>
      <c r="I2820" s="293">
        <f t="shared" si="470"/>
        <v>7.5423310344827597</v>
      </c>
      <c r="J2820" s="293">
        <v>43.745520000000006</v>
      </c>
      <c r="K2820" s="288">
        <f t="shared" ref="K2820" si="478">J2820</f>
        <v>43.745520000000006</v>
      </c>
      <c r="L2820" s="288">
        <f t="shared" ref="L2820" si="479">+J2820-K2820*$B$2</f>
        <v>43.745520000000006</v>
      </c>
      <c r="N2820" s="334">
        <v>42.063000000000002</v>
      </c>
      <c r="O2820" s="332">
        <f t="shared" si="475"/>
        <v>43.745520000000006</v>
      </c>
      <c r="P2820" s="360"/>
      <c r="Q2820" s="360"/>
    </row>
    <row r="2821" spans="2:20" ht="16.2" customHeight="1">
      <c r="B2821" s="303">
        <v>612161012</v>
      </c>
      <c r="C2821" s="307" t="s">
        <v>3098</v>
      </c>
      <c r="D2821" s="290" t="s">
        <v>4</v>
      </c>
      <c r="E2821" s="290" t="s">
        <v>3061</v>
      </c>
      <c r="F2821" s="290">
        <v>1</v>
      </c>
      <c r="G2821" s="290" t="s">
        <v>7</v>
      </c>
      <c r="H2821" s="293">
        <v>5.8</v>
      </c>
      <c r="I2821" s="293">
        <f t="shared" si="470"/>
        <v>5.1147230401589328</v>
      </c>
      <c r="J2821" s="293">
        <v>29.665393632921809</v>
      </c>
      <c r="K2821" s="275">
        <f t="shared" si="477"/>
        <v>29.665393632921809</v>
      </c>
      <c r="L2821" s="275">
        <f t="shared" si="476"/>
        <v>29.665393632921809</v>
      </c>
      <c r="N2821" s="334">
        <v>28.524416954732509</v>
      </c>
      <c r="O2821" s="332">
        <f t="shared" si="475"/>
        <v>29.665393632921809</v>
      </c>
      <c r="P2821" s="360"/>
      <c r="Q2821" s="360"/>
    </row>
    <row r="2822" spans="2:20" ht="16.2" customHeight="1">
      <c r="B2822" s="303">
        <v>612161092</v>
      </c>
      <c r="C2822" s="307" t="s">
        <v>3098</v>
      </c>
      <c r="D2822" s="290" t="s">
        <v>81</v>
      </c>
      <c r="E2822" s="290" t="s">
        <v>3065</v>
      </c>
      <c r="F2822" s="290">
        <v>1</v>
      </c>
      <c r="G2822" s="290" t="s">
        <v>7</v>
      </c>
      <c r="H2822" s="293">
        <v>5.8</v>
      </c>
      <c r="I2822" s="293">
        <f t="shared" si="470"/>
        <v>5.3005472354193275</v>
      </c>
      <c r="J2822" s="293">
        <v>30.743173965432099</v>
      </c>
      <c r="K2822" s="275">
        <f t="shared" si="477"/>
        <v>30.743173965432099</v>
      </c>
      <c r="L2822" s="275">
        <f t="shared" si="476"/>
        <v>30.743173965432099</v>
      </c>
      <c r="N2822" s="334">
        <v>29.560744197530862</v>
      </c>
      <c r="O2822" s="332">
        <f t="shared" si="475"/>
        <v>30.743173965432099</v>
      </c>
      <c r="P2822" s="360"/>
      <c r="Q2822" s="360"/>
    </row>
    <row r="2823" spans="2:20" ht="16.2" customHeight="1">
      <c r="B2823" s="303">
        <v>612161102</v>
      </c>
      <c r="C2823" s="307" t="s">
        <v>3098</v>
      </c>
      <c r="D2823" s="294" t="s">
        <v>81</v>
      </c>
      <c r="E2823" s="294" t="s">
        <v>3067</v>
      </c>
      <c r="F2823" s="290">
        <v>1</v>
      </c>
      <c r="G2823" s="290" t="s">
        <v>7</v>
      </c>
      <c r="H2823" s="293">
        <v>5.8</v>
      </c>
      <c r="I2823" s="293">
        <f t="shared" si="470"/>
        <v>5.1147230401589328</v>
      </c>
      <c r="J2823" s="293">
        <v>29.665393632921809</v>
      </c>
      <c r="K2823" s="275">
        <f t="shared" si="477"/>
        <v>29.665393632921809</v>
      </c>
      <c r="L2823" s="275">
        <f t="shared" si="476"/>
        <v>29.665393632921809</v>
      </c>
      <c r="N2823" s="334">
        <v>28.524416954732509</v>
      </c>
      <c r="O2823" s="332">
        <f t="shared" si="475"/>
        <v>29.665393632921809</v>
      </c>
      <c r="P2823" s="360"/>
      <c r="Q2823" s="360"/>
    </row>
    <row r="2824" spans="2:20" ht="16.2" customHeight="1">
      <c r="B2824" s="303">
        <v>612161142</v>
      </c>
      <c r="C2824" s="307" t="s">
        <v>3098</v>
      </c>
      <c r="D2824" s="294" t="s">
        <v>81</v>
      </c>
      <c r="E2824" s="294" t="s">
        <v>3075</v>
      </c>
      <c r="F2824" s="290">
        <v>1</v>
      </c>
      <c r="G2824" s="290" t="s">
        <v>7</v>
      </c>
      <c r="H2824" s="293">
        <v>5.8</v>
      </c>
      <c r="I2824" s="293">
        <f t="shared" si="470"/>
        <v>6.3823953182914721</v>
      </c>
      <c r="J2824" s="293">
        <v>37.01789284609054</v>
      </c>
      <c r="K2824" s="275">
        <f t="shared" si="477"/>
        <v>37.01789284609054</v>
      </c>
      <c r="L2824" s="275">
        <f t="shared" si="476"/>
        <v>37.01789284609054</v>
      </c>
      <c r="N2824" s="334">
        <v>35.594127736625516</v>
      </c>
      <c r="O2824" s="332">
        <f t="shared" si="475"/>
        <v>37.01789284609054</v>
      </c>
      <c r="P2824" s="360"/>
      <c r="Q2824" s="360"/>
    </row>
    <row r="2825" spans="2:20" ht="16.2" customHeight="1">
      <c r="B2825" s="303">
        <v>612161282</v>
      </c>
      <c r="C2825" s="307" t="s">
        <v>3098</v>
      </c>
      <c r="D2825" s="294" t="s">
        <v>81</v>
      </c>
      <c r="E2825" s="294" t="s">
        <v>3083</v>
      </c>
      <c r="F2825" s="290">
        <v>1</v>
      </c>
      <c r="G2825" s="290" t="s">
        <v>7</v>
      </c>
      <c r="H2825" s="293">
        <v>5.8</v>
      </c>
      <c r="I2825" s="293">
        <f t="shared" si="470"/>
        <v>6.3565135598126865</v>
      </c>
      <c r="J2825" s="293">
        <v>36.867778646913578</v>
      </c>
      <c r="K2825" s="275">
        <f t="shared" si="477"/>
        <v>36.867778646913578</v>
      </c>
      <c r="L2825" s="275">
        <f t="shared" si="476"/>
        <v>36.867778646913578</v>
      </c>
      <c r="N2825" s="334">
        <v>35.449787160493827</v>
      </c>
      <c r="O2825" s="332">
        <f t="shared" si="475"/>
        <v>36.867778646913578</v>
      </c>
      <c r="P2825" s="360"/>
      <c r="Q2825" s="360"/>
    </row>
    <row r="2826" spans="2:20" ht="16.2" customHeight="1">
      <c r="B2826" s="303">
        <v>612161072</v>
      </c>
      <c r="C2826" s="307" t="s">
        <v>3098</v>
      </c>
      <c r="D2826" s="294" t="s">
        <v>81</v>
      </c>
      <c r="E2826" s="294" t="s">
        <v>3069</v>
      </c>
      <c r="F2826" s="290">
        <v>1</v>
      </c>
      <c r="G2826" s="290" t="s">
        <v>7</v>
      </c>
      <c r="H2826" s="293">
        <v>5.8</v>
      </c>
      <c r="I2826" s="293">
        <f t="shared" si="470"/>
        <v>5.7204012762302128</v>
      </c>
      <c r="J2826" s="293">
        <v>33.178327402135231</v>
      </c>
      <c r="K2826" s="275">
        <f t="shared" si="477"/>
        <v>33.178327402135231</v>
      </c>
      <c r="L2826" s="275">
        <f t="shared" si="476"/>
        <v>33.178327402135231</v>
      </c>
      <c r="N2826" s="334">
        <v>35.574162636304322</v>
      </c>
      <c r="O2826" s="332">
        <f t="shared" si="475"/>
        <v>36.997129141756496</v>
      </c>
      <c r="P2826" s="360"/>
      <c r="Q2826" s="360"/>
      <c r="S2826" s="357"/>
      <c r="T2826" s="357"/>
    </row>
    <row r="2827" spans="2:20" ht="16.2" customHeight="1">
      <c r="B2827" s="303">
        <v>612161412</v>
      </c>
      <c r="C2827" s="307" t="s">
        <v>3098</v>
      </c>
      <c r="D2827" s="294" t="s">
        <v>81</v>
      </c>
      <c r="E2827" s="294" t="s">
        <v>3091</v>
      </c>
      <c r="F2827" s="290">
        <v>1</v>
      </c>
      <c r="G2827" s="290" t="s">
        <v>7</v>
      </c>
      <c r="H2827" s="293">
        <v>5.8</v>
      </c>
      <c r="I2827" s="293">
        <f t="shared" si="470"/>
        <v>6.4731500542478431</v>
      </c>
      <c r="J2827" s="293">
        <v>37.544270314637487</v>
      </c>
      <c r="K2827" s="275">
        <f t="shared" si="477"/>
        <v>37.544270314637487</v>
      </c>
      <c r="L2827" s="275">
        <f t="shared" si="476"/>
        <v>37.544270314637487</v>
      </c>
      <c r="N2827" s="334">
        <v>36.10025991792066</v>
      </c>
      <c r="O2827" s="332">
        <f t="shared" si="475"/>
        <v>37.544270314637487</v>
      </c>
      <c r="P2827" s="360"/>
      <c r="Q2827" s="360"/>
    </row>
    <row r="2828" spans="2:20" ht="16.2" customHeight="1">
      <c r="B2828" s="303">
        <v>612161242</v>
      </c>
      <c r="C2828" s="307" t="s">
        <v>3098</v>
      </c>
      <c r="D2828" s="294" t="s">
        <v>81</v>
      </c>
      <c r="E2828" s="294" t="s">
        <v>3079</v>
      </c>
      <c r="F2828" s="290">
        <v>1</v>
      </c>
      <c r="G2828" s="290" t="s">
        <v>7</v>
      </c>
      <c r="H2828" s="293">
        <v>5.8</v>
      </c>
      <c r="I2828" s="293">
        <f t="shared" si="470"/>
        <v>7.9470384969490562</v>
      </c>
      <c r="J2828" s="293">
        <v>46.092823282304522</v>
      </c>
      <c r="K2828" s="275">
        <f t="shared" si="477"/>
        <v>46.092823282304522</v>
      </c>
      <c r="L2828" s="275">
        <f t="shared" si="476"/>
        <v>46.092823282304522</v>
      </c>
      <c r="N2828" s="334">
        <v>44.320022386831269</v>
      </c>
      <c r="O2828" s="332">
        <f t="shared" si="475"/>
        <v>46.092823282304522</v>
      </c>
      <c r="P2828" s="360"/>
      <c r="Q2828" s="360"/>
    </row>
    <row r="2829" spans="2:20" ht="16.2" customHeight="1">
      <c r="B2829" s="303">
        <v>612161182</v>
      </c>
      <c r="C2829" s="307" t="s">
        <v>3098</v>
      </c>
      <c r="D2829" s="294" t="s">
        <v>81</v>
      </c>
      <c r="E2829" s="294" t="s">
        <v>3077</v>
      </c>
      <c r="F2829" s="290">
        <v>1</v>
      </c>
      <c r="G2829" s="290" t="s">
        <v>7</v>
      </c>
      <c r="H2829" s="293">
        <v>5.8</v>
      </c>
      <c r="I2829" s="293">
        <f t="shared" si="470"/>
        <v>6.3823953182914721</v>
      </c>
      <c r="J2829" s="293">
        <v>37.01789284609054</v>
      </c>
      <c r="K2829" s="275">
        <f t="shared" si="477"/>
        <v>37.01789284609054</v>
      </c>
      <c r="L2829" s="275">
        <f t="shared" si="476"/>
        <v>37.01789284609054</v>
      </c>
      <c r="N2829" s="334">
        <v>35.594127736625516</v>
      </c>
      <c r="O2829" s="332">
        <f t="shared" si="475"/>
        <v>37.01789284609054</v>
      </c>
      <c r="P2829" s="360"/>
      <c r="Q2829" s="360"/>
    </row>
    <row r="2830" spans="2:20" ht="16.2" customHeight="1">
      <c r="B2830" s="303">
        <v>612161112</v>
      </c>
      <c r="C2830" s="307" t="s">
        <v>3098</v>
      </c>
      <c r="D2830" s="294" t="s">
        <v>81</v>
      </c>
      <c r="E2830" s="294" t="s">
        <v>3071</v>
      </c>
      <c r="F2830" s="290">
        <v>1</v>
      </c>
      <c r="G2830" s="290" t="s">
        <v>7</v>
      </c>
      <c r="H2830" s="293">
        <v>5.8</v>
      </c>
      <c r="I2830" s="293">
        <f t="shared" si="470"/>
        <v>5.9690409059174119</v>
      </c>
      <c r="J2830" s="293">
        <v>34.62043725432099</v>
      </c>
      <c r="K2830" s="275">
        <f t="shared" si="477"/>
        <v>34.62043725432099</v>
      </c>
      <c r="L2830" s="275">
        <f t="shared" si="476"/>
        <v>34.62043725432099</v>
      </c>
      <c r="N2830" s="334">
        <v>33.288881975308641</v>
      </c>
      <c r="O2830" s="332">
        <f t="shared" si="475"/>
        <v>34.62043725432099</v>
      </c>
      <c r="P2830" s="360"/>
      <c r="Q2830" s="360"/>
    </row>
    <row r="2831" spans="2:20" ht="16.2" customHeight="1">
      <c r="B2831" s="303">
        <v>612161372</v>
      </c>
      <c r="C2831" s="307" t="s">
        <v>3098</v>
      </c>
      <c r="D2831" s="294" t="s">
        <v>81</v>
      </c>
      <c r="E2831" s="294" t="s">
        <v>3087</v>
      </c>
      <c r="F2831" s="290">
        <v>1</v>
      </c>
      <c r="G2831" s="290" t="s">
        <v>7</v>
      </c>
      <c r="H2831" s="293">
        <v>5.8</v>
      </c>
      <c r="I2831" s="293">
        <f t="shared" si="470"/>
        <v>5.9627275764479455</v>
      </c>
      <c r="J2831" s="293">
        <v>34.583819943398083</v>
      </c>
      <c r="K2831" s="275">
        <f t="shared" si="477"/>
        <v>34.583819943398083</v>
      </c>
      <c r="L2831" s="275">
        <f t="shared" si="476"/>
        <v>34.583819943398083</v>
      </c>
      <c r="N2831" s="334">
        <v>33.253673022498155</v>
      </c>
      <c r="O2831" s="332">
        <f t="shared" si="475"/>
        <v>34.583819943398083</v>
      </c>
      <c r="P2831" s="360"/>
      <c r="Q2831" s="360"/>
    </row>
    <row r="2832" spans="2:20" ht="16.2" customHeight="1">
      <c r="B2832" s="303">
        <v>612161362</v>
      </c>
      <c r="C2832" s="307" t="s">
        <v>3098</v>
      </c>
      <c r="D2832" s="294" t="s">
        <v>81</v>
      </c>
      <c r="E2832" s="294" t="s">
        <v>3085</v>
      </c>
      <c r="F2832" s="290">
        <v>1</v>
      </c>
      <c r="G2832" s="290" t="s">
        <v>7</v>
      </c>
      <c r="H2832" s="293">
        <v>5.8</v>
      </c>
      <c r="I2832" s="293">
        <f t="shared" si="470"/>
        <v>5.9627275764479455</v>
      </c>
      <c r="J2832" s="293">
        <v>34.583819943398083</v>
      </c>
      <c r="K2832" s="275">
        <f t="shared" si="477"/>
        <v>34.583819943398083</v>
      </c>
      <c r="L2832" s="275">
        <f t="shared" si="476"/>
        <v>34.583819943398083</v>
      </c>
      <c r="N2832" s="334">
        <v>33.253673022498155</v>
      </c>
      <c r="O2832" s="332">
        <f t="shared" si="475"/>
        <v>34.583819943398083</v>
      </c>
      <c r="P2832" s="360"/>
      <c r="Q2832" s="360"/>
    </row>
    <row r="2833" spans="2:20" ht="16.2" customHeight="1">
      <c r="B2833" s="303">
        <v>612161392</v>
      </c>
      <c r="C2833" s="307" t="s">
        <v>3098</v>
      </c>
      <c r="D2833" s="294" t="s">
        <v>81</v>
      </c>
      <c r="E2833" s="294" t="s">
        <v>3089</v>
      </c>
      <c r="F2833" s="290">
        <v>1</v>
      </c>
      <c r="G2833" s="290" t="s">
        <v>7</v>
      </c>
      <c r="H2833" s="293">
        <v>5.8</v>
      </c>
      <c r="I2833" s="293">
        <f t="shared" si="470"/>
        <v>5.567381004824755</v>
      </c>
      <c r="J2833" s="293">
        <v>32.29080982798358</v>
      </c>
      <c r="K2833" s="275">
        <f t="shared" si="477"/>
        <v>32.29080982798358</v>
      </c>
      <c r="L2833" s="275">
        <f t="shared" si="476"/>
        <v>32.29080982798358</v>
      </c>
      <c r="N2833" s="334">
        <v>31.048855603830361</v>
      </c>
      <c r="O2833" s="332">
        <f t="shared" si="475"/>
        <v>32.29080982798358</v>
      </c>
      <c r="P2833" s="360"/>
      <c r="Q2833" s="360"/>
    </row>
    <row r="2834" spans="2:20" ht="16.2" customHeight="1">
      <c r="B2834" s="303">
        <v>610151832</v>
      </c>
      <c r="C2834" s="313" t="s">
        <v>3060</v>
      </c>
      <c r="D2834" s="290"/>
      <c r="E2834" s="290"/>
      <c r="F2834" s="290">
        <v>1</v>
      </c>
      <c r="G2834" s="290" t="s">
        <v>7</v>
      </c>
      <c r="H2834" s="293">
        <v>5.8</v>
      </c>
      <c r="I2834" s="293" t="e">
        <f t="shared" si="470"/>
        <v>#N/A</v>
      </c>
      <c r="J2834" s="293" t="e">
        <v>#N/A</v>
      </c>
      <c r="K2834" s="275" t="e">
        <f t="shared" si="477"/>
        <v>#N/A</v>
      </c>
      <c r="L2834" s="275" t="e">
        <f t="shared" si="476"/>
        <v>#N/A</v>
      </c>
      <c r="N2834" s="334" t="e">
        <v>#N/A</v>
      </c>
      <c r="O2834" s="332" t="e">
        <f t="shared" si="475"/>
        <v>#N/A</v>
      </c>
      <c r="P2834" s="360"/>
      <c r="Q2834" s="360"/>
    </row>
    <row r="2835" spans="2:20" ht="16.2" customHeight="1">
      <c r="B2835" s="303">
        <v>610151012</v>
      </c>
      <c r="C2835" s="313" t="s">
        <v>3060</v>
      </c>
      <c r="D2835" s="290" t="s">
        <v>4</v>
      </c>
      <c r="E2835" s="290" t="s">
        <v>3061</v>
      </c>
      <c r="F2835" s="290">
        <v>1</v>
      </c>
      <c r="G2835" s="290" t="s">
        <v>7</v>
      </c>
      <c r="H2835" s="293">
        <v>5.8</v>
      </c>
      <c r="I2835" s="293">
        <f t="shared" si="470"/>
        <v>5.1903697606264441</v>
      </c>
      <c r="J2835" s="293">
        <v>30.104144611633377</v>
      </c>
      <c r="K2835" s="275">
        <f t="shared" si="477"/>
        <v>30.104144611633377</v>
      </c>
      <c r="L2835" s="275">
        <f t="shared" si="476"/>
        <v>30.104144611633377</v>
      </c>
      <c r="N2835" s="334">
        <v>28.946292895801324</v>
      </c>
      <c r="O2835" s="332">
        <f t="shared" si="475"/>
        <v>30.104144611633377</v>
      </c>
      <c r="P2835" s="360"/>
      <c r="Q2835" s="360"/>
    </row>
    <row r="2836" spans="2:20" ht="16.2" customHeight="1">
      <c r="B2836" s="303">
        <v>610151092</v>
      </c>
      <c r="C2836" s="313" t="s">
        <v>3060</v>
      </c>
      <c r="D2836" s="290" t="s">
        <v>81</v>
      </c>
      <c r="E2836" s="290" t="s">
        <v>3065</v>
      </c>
      <c r="F2836" s="290">
        <v>1</v>
      </c>
      <c r="G2836" s="290" t="s">
        <v>7</v>
      </c>
      <c r="H2836" s="293">
        <v>5.8</v>
      </c>
      <c r="I2836" s="293">
        <f t="shared" si="470"/>
        <v>5.3447644230765601</v>
      </c>
      <c r="J2836" s="293">
        <v>30.999633653844047</v>
      </c>
      <c r="K2836" s="275">
        <f t="shared" si="477"/>
        <v>30.999633653844047</v>
      </c>
      <c r="L2836" s="275">
        <f t="shared" si="476"/>
        <v>30.999633653844047</v>
      </c>
      <c r="N2836" s="334">
        <v>29.807340051773121</v>
      </c>
      <c r="O2836" s="332">
        <f t="shared" si="475"/>
        <v>30.999633653844047</v>
      </c>
      <c r="P2836" s="360"/>
      <c r="Q2836" s="360"/>
    </row>
    <row r="2837" spans="2:20" ht="16.2" customHeight="1">
      <c r="B2837" s="303">
        <v>610151102</v>
      </c>
      <c r="C2837" s="313" t="s">
        <v>3060</v>
      </c>
      <c r="D2837" s="294" t="s">
        <v>81</v>
      </c>
      <c r="E2837" s="294" t="s">
        <v>3067</v>
      </c>
      <c r="F2837" s="290">
        <v>1</v>
      </c>
      <c r="G2837" s="290" t="s">
        <v>7</v>
      </c>
      <c r="H2837" s="293">
        <v>5.8</v>
      </c>
      <c r="I2837" s="293">
        <f t="shared" si="470"/>
        <v>5.1903697606264441</v>
      </c>
      <c r="J2837" s="293">
        <v>30.104144611633377</v>
      </c>
      <c r="K2837" s="275">
        <f t="shared" si="477"/>
        <v>30.104144611633377</v>
      </c>
      <c r="L2837" s="275">
        <f t="shared" si="476"/>
        <v>30.104144611633377</v>
      </c>
      <c r="N2837" s="334">
        <v>28.946292895801324</v>
      </c>
      <c r="O2837" s="332">
        <f t="shared" si="475"/>
        <v>30.104144611633377</v>
      </c>
      <c r="P2837" s="360"/>
      <c r="Q2837" s="360"/>
    </row>
    <row r="2838" spans="2:20" ht="16.2" customHeight="1">
      <c r="B2838" s="303">
        <v>610151142</v>
      </c>
      <c r="C2838" s="313" t="s">
        <v>3060</v>
      </c>
      <c r="D2838" s="294" t="s">
        <v>81</v>
      </c>
      <c r="E2838" s="294" t="s">
        <v>3075</v>
      </c>
      <c r="F2838" s="290">
        <v>1</v>
      </c>
      <c r="G2838" s="290" t="s">
        <v>7</v>
      </c>
      <c r="H2838" s="293">
        <v>5.8</v>
      </c>
      <c r="I2838" s="293">
        <f t="shared" si="470"/>
        <v>5.3447644230765601</v>
      </c>
      <c r="J2838" s="293">
        <v>30.999633653844047</v>
      </c>
      <c r="K2838" s="275">
        <f t="shared" si="477"/>
        <v>30.999633653844047</v>
      </c>
      <c r="L2838" s="275">
        <f t="shared" si="476"/>
        <v>30.999633653844047</v>
      </c>
      <c r="N2838" s="334">
        <v>29.807340051773121</v>
      </c>
      <c r="O2838" s="332">
        <f t="shared" si="475"/>
        <v>30.999633653844047</v>
      </c>
      <c r="P2838" s="360"/>
      <c r="Q2838" s="360"/>
    </row>
    <row r="2839" spans="2:20" ht="16.2" customHeight="1">
      <c r="B2839" s="303">
        <v>610151282</v>
      </c>
      <c r="C2839" s="313" t="s">
        <v>3060</v>
      </c>
      <c r="D2839" s="294" t="s">
        <v>81</v>
      </c>
      <c r="E2839" s="294" t="s">
        <v>3083</v>
      </c>
      <c r="F2839" s="290">
        <v>1</v>
      </c>
      <c r="G2839" s="290" t="s">
        <v>7</v>
      </c>
      <c r="H2839" s="293">
        <v>5.8</v>
      </c>
      <c r="I2839" s="293">
        <f t="shared" si="470"/>
        <v>5.5783997785857817</v>
      </c>
      <c r="J2839" s="293">
        <v>32.354718715797532</v>
      </c>
      <c r="K2839" s="275">
        <f t="shared" si="477"/>
        <v>32.354718715797532</v>
      </c>
      <c r="L2839" s="275">
        <f t="shared" si="476"/>
        <v>32.354718715797532</v>
      </c>
      <c r="N2839" s="334">
        <v>31.110306457497625</v>
      </c>
      <c r="O2839" s="332">
        <f t="shared" si="475"/>
        <v>32.354718715797532</v>
      </c>
      <c r="P2839" s="360"/>
      <c r="Q2839" s="360"/>
    </row>
    <row r="2840" spans="2:20" ht="16.2" customHeight="1">
      <c r="B2840" s="303">
        <v>610151072</v>
      </c>
      <c r="C2840" s="313" t="s">
        <v>3060</v>
      </c>
      <c r="D2840" s="294" t="s">
        <v>81</v>
      </c>
      <c r="E2840" s="294" t="s">
        <v>3069</v>
      </c>
      <c r="F2840" s="290">
        <v>1</v>
      </c>
      <c r="G2840" s="290" t="s">
        <v>7</v>
      </c>
      <c r="H2840" s="293">
        <v>5.8</v>
      </c>
      <c r="I2840" s="293">
        <f t="shared" si="470"/>
        <v>5.4810099398699226</v>
      </c>
      <c r="J2840" s="293">
        <v>31.789857651245551</v>
      </c>
      <c r="K2840" s="275">
        <f t="shared" si="477"/>
        <v>31.789857651245551</v>
      </c>
      <c r="L2840" s="275">
        <f t="shared" si="476"/>
        <v>31.789857651245551</v>
      </c>
      <c r="N2840" s="334">
        <v>28.699876810607183</v>
      </c>
      <c r="O2840" s="332">
        <f t="shared" si="475"/>
        <v>29.84787188303147</v>
      </c>
      <c r="P2840" s="360"/>
      <c r="Q2840" s="360"/>
      <c r="S2840" s="357"/>
      <c r="T2840" s="357"/>
    </row>
    <row r="2841" spans="2:20" ht="16.2" customHeight="1">
      <c r="B2841" s="303">
        <v>610151412</v>
      </c>
      <c r="C2841" s="313" t="s">
        <v>3060</v>
      </c>
      <c r="D2841" s="294" t="s">
        <v>81</v>
      </c>
      <c r="E2841" s="294" t="s">
        <v>3091</v>
      </c>
      <c r="F2841" s="290">
        <v>1</v>
      </c>
      <c r="G2841" s="290" t="s">
        <v>7</v>
      </c>
      <c r="H2841" s="293">
        <v>5.8</v>
      </c>
      <c r="I2841" s="293">
        <f t="shared" si="470"/>
        <v>5.5783997785857817</v>
      </c>
      <c r="J2841" s="293">
        <v>32.354718715797532</v>
      </c>
      <c r="K2841" s="275">
        <f t="shared" si="477"/>
        <v>32.354718715797532</v>
      </c>
      <c r="L2841" s="275">
        <f t="shared" si="476"/>
        <v>32.354718715797532</v>
      </c>
      <c r="N2841" s="334">
        <v>31.110306457497625</v>
      </c>
      <c r="O2841" s="332">
        <f t="shared" si="475"/>
        <v>32.354718715797532</v>
      </c>
      <c r="P2841" s="360"/>
      <c r="Q2841" s="360"/>
    </row>
    <row r="2842" spans="2:20" ht="16.2" customHeight="1">
      <c r="B2842" s="303">
        <v>610151242</v>
      </c>
      <c r="C2842" s="313" t="s">
        <v>3060</v>
      </c>
      <c r="D2842" s="294" t="s">
        <v>81</v>
      </c>
      <c r="E2842" s="294" t="s">
        <v>3079</v>
      </c>
      <c r="F2842" s="290">
        <v>1</v>
      </c>
      <c r="G2842" s="290" t="s">
        <v>7</v>
      </c>
      <c r="H2842" s="293">
        <v>5.8</v>
      </c>
      <c r="I2842" s="293">
        <f t="shared" si="470"/>
        <v>5.570676749718384</v>
      </c>
      <c r="J2842" s="293">
        <v>32.309925148366624</v>
      </c>
      <c r="K2842" s="275">
        <f t="shared" si="477"/>
        <v>32.309925148366624</v>
      </c>
      <c r="L2842" s="275">
        <f t="shared" si="476"/>
        <v>32.309925148366624</v>
      </c>
      <c r="N2842" s="334">
        <v>31.067235719583291</v>
      </c>
      <c r="O2842" s="332">
        <f t="shared" si="475"/>
        <v>32.309925148366624</v>
      </c>
      <c r="P2842" s="360"/>
      <c r="Q2842" s="360"/>
    </row>
    <row r="2843" spans="2:20" ht="16.2" customHeight="1">
      <c r="B2843" s="303">
        <v>610151362</v>
      </c>
      <c r="C2843" s="313" t="s">
        <v>3060</v>
      </c>
      <c r="D2843" s="294" t="s">
        <v>81</v>
      </c>
      <c r="E2843" s="294" t="s">
        <v>3085</v>
      </c>
      <c r="F2843" s="290">
        <v>1</v>
      </c>
      <c r="G2843" s="290" t="s">
        <v>7</v>
      </c>
      <c r="H2843" s="293">
        <v>5.8</v>
      </c>
      <c r="I2843" s="293">
        <f t="shared" si="470"/>
        <v>5.570676749718384</v>
      </c>
      <c r="J2843" s="293">
        <v>32.309925148366624</v>
      </c>
      <c r="K2843" s="275">
        <f t="shared" si="477"/>
        <v>32.309925148366624</v>
      </c>
      <c r="L2843" s="275">
        <f t="shared" si="476"/>
        <v>32.309925148366624</v>
      </c>
      <c r="N2843" s="334">
        <v>31.067235719583291</v>
      </c>
      <c r="O2843" s="332">
        <f t="shared" si="475"/>
        <v>32.309925148366624</v>
      </c>
      <c r="P2843" s="360"/>
      <c r="Q2843" s="360"/>
    </row>
    <row r="2844" spans="2:20" ht="16.2" customHeight="1">
      <c r="B2844" s="303">
        <v>610151392</v>
      </c>
      <c r="C2844" s="313" t="s">
        <v>3060</v>
      </c>
      <c r="D2844" s="294" t="s">
        <v>81</v>
      </c>
      <c r="E2844" s="294" t="s">
        <v>3089</v>
      </c>
      <c r="F2844" s="290">
        <v>1</v>
      </c>
      <c r="G2844" s="290" t="s">
        <v>7</v>
      </c>
      <c r="H2844" s="293">
        <v>5.8</v>
      </c>
      <c r="I2844" s="293">
        <f t="shared" si="470"/>
        <v>5.3447644230765601</v>
      </c>
      <c r="J2844" s="293">
        <v>30.999633653844047</v>
      </c>
      <c r="K2844" s="275">
        <f t="shared" si="477"/>
        <v>30.999633653844047</v>
      </c>
      <c r="L2844" s="275">
        <f t="shared" si="476"/>
        <v>30.999633653844047</v>
      </c>
      <c r="N2844" s="334">
        <v>29.807340051773121</v>
      </c>
      <c r="O2844" s="332">
        <f t="shared" si="475"/>
        <v>30.999633653844047</v>
      </c>
      <c r="P2844" s="360"/>
      <c r="Q2844" s="360"/>
    </row>
    <row r="2845" spans="2:20" ht="16.2" customHeight="1">
      <c r="B2845" s="303">
        <v>610151182</v>
      </c>
      <c r="C2845" s="313" t="s">
        <v>3060</v>
      </c>
      <c r="D2845" s="294" t="s">
        <v>81</v>
      </c>
      <c r="E2845" s="294" t="s">
        <v>3077</v>
      </c>
      <c r="F2845" s="290">
        <v>1</v>
      </c>
      <c r="G2845" s="290" t="s">
        <v>7</v>
      </c>
      <c r="H2845" s="293">
        <v>5.8</v>
      </c>
      <c r="I2845" s="293">
        <f t="shared" ref="I2845:I2900" si="480">J2845/H2845</f>
        <v>5.3382718056361149</v>
      </c>
      <c r="J2845" s="293">
        <v>30.961976472689468</v>
      </c>
      <c r="K2845" s="275">
        <f t="shared" si="477"/>
        <v>30.961976472689468</v>
      </c>
      <c r="L2845" s="275">
        <f t="shared" si="476"/>
        <v>30.961976472689468</v>
      </c>
      <c r="N2845" s="334">
        <v>29.771131223739872</v>
      </c>
      <c r="O2845" s="332">
        <f t="shared" si="475"/>
        <v>30.961976472689468</v>
      </c>
      <c r="P2845" s="360"/>
      <c r="Q2845" s="360"/>
    </row>
    <row r="2846" spans="2:20" ht="16.2" customHeight="1">
      <c r="B2846" s="303">
        <v>610151112</v>
      </c>
      <c r="C2846" s="313" t="s">
        <v>3060</v>
      </c>
      <c r="D2846" s="294" t="s">
        <v>81</v>
      </c>
      <c r="E2846" s="294" t="s">
        <v>3071</v>
      </c>
      <c r="F2846" s="290">
        <v>1</v>
      </c>
      <c r="G2846" s="290" t="s">
        <v>7</v>
      </c>
      <c r="H2846" s="293">
        <v>5.8</v>
      </c>
      <c r="I2846" s="293">
        <f t="shared" si="480"/>
        <v>5.2066177829520255</v>
      </c>
      <c r="J2846" s="293">
        <v>30.198383141121749</v>
      </c>
      <c r="K2846" s="275">
        <f t="shared" si="477"/>
        <v>30.198383141121749</v>
      </c>
      <c r="L2846" s="275">
        <f t="shared" si="476"/>
        <v>30.198383141121749</v>
      </c>
      <c r="N2846" s="334">
        <v>29.03690686646322</v>
      </c>
      <c r="O2846" s="332">
        <f t="shared" si="475"/>
        <v>30.198383141121749</v>
      </c>
      <c r="P2846" s="360"/>
      <c r="Q2846" s="360"/>
    </row>
    <row r="2847" spans="2:20" ht="16.2" customHeight="1">
      <c r="B2847" s="303">
        <v>112421012</v>
      </c>
      <c r="C2847" s="307" t="s">
        <v>3097</v>
      </c>
      <c r="D2847" s="290" t="s">
        <v>4</v>
      </c>
      <c r="E2847" s="290" t="s">
        <v>3061</v>
      </c>
      <c r="F2847" s="290">
        <v>1</v>
      </c>
      <c r="G2847" s="290" t="s">
        <v>7</v>
      </c>
      <c r="H2847" s="293">
        <v>5.8</v>
      </c>
      <c r="I2847" s="293">
        <f t="shared" si="480"/>
        <v>8.3686323346120126</v>
      </c>
      <c r="J2847" s="293">
        <v>48.538067540749672</v>
      </c>
      <c r="K2847" s="275">
        <f t="shared" si="477"/>
        <v>48.538067540749672</v>
      </c>
      <c r="L2847" s="275">
        <f t="shared" si="476"/>
        <v>48.538067540749672</v>
      </c>
      <c r="N2847" s="334">
        <v>46.671218789182376</v>
      </c>
      <c r="O2847" s="332">
        <f t="shared" si="475"/>
        <v>48.538067540749672</v>
      </c>
      <c r="P2847" s="360"/>
      <c r="Q2847" s="360"/>
    </row>
    <row r="2848" spans="2:20" ht="16.2" customHeight="1">
      <c r="B2848" s="303">
        <v>112421092</v>
      </c>
      <c r="C2848" s="307" t="s">
        <v>3097</v>
      </c>
      <c r="D2848" s="290" t="s">
        <v>81</v>
      </c>
      <c r="E2848" s="290" t="s">
        <v>3065</v>
      </c>
      <c r="F2848" s="290">
        <v>1</v>
      </c>
      <c r="G2848" s="290" t="s">
        <v>7</v>
      </c>
      <c r="H2848" s="293">
        <v>5.8</v>
      </c>
      <c r="I2848" s="293">
        <f t="shared" si="480"/>
        <v>8.7160258180329251</v>
      </c>
      <c r="J2848" s="293">
        <v>50.552949744590968</v>
      </c>
      <c r="K2848" s="275">
        <f t="shared" si="477"/>
        <v>50.552949744590968</v>
      </c>
      <c r="L2848" s="275">
        <f t="shared" si="476"/>
        <v>50.552949744590968</v>
      </c>
      <c r="N2848" s="334">
        <v>48.60860552364516</v>
      </c>
      <c r="O2848" s="332">
        <f t="shared" si="475"/>
        <v>50.552949744590968</v>
      </c>
      <c r="P2848" s="360"/>
      <c r="Q2848" s="360"/>
    </row>
    <row r="2849" spans="2:20" ht="16.2" customHeight="1">
      <c r="B2849" s="303">
        <v>112421102</v>
      </c>
      <c r="C2849" s="307" t="s">
        <v>3097</v>
      </c>
      <c r="D2849" s="294" t="s">
        <v>81</v>
      </c>
      <c r="E2849" s="294" t="s">
        <v>3067</v>
      </c>
      <c r="F2849" s="290">
        <v>1</v>
      </c>
      <c r="G2849" s="290" t="s">
        <v>7</v>
      </c>
      <c r="H2849" s="293">
        <v>5.8</v>
      </c>
      <c r="I2849" s="293">
        <f t="shared" si="480"/>
        <v>8.3686323346120126</v>
      </c>
      <c r="J2849" s="293">
        <v>48.538067540749672</v>
      </c>
      <c r="K2849" s="275">
        <f t="shared" si="477"/>
        <v>48.538067540749672</v>
      </c>
      <c r="L2849" s="275">
        <f t="shared" si="476"/>
        <v>48.538067540749672</v>
      </c>
      <c r="N2849" s="334">
        <v>46.671218789182376</v>
      </c>
      <c r="O2849" s="332">
        <f t="shared" si="475"/>
        <v>48.538067540749672</v>
      </c>
      <c r="P2849" s="360"/>
      <c r="Q2849" s="360"/>
    </row>
    <row r="2850" spans="2:20" ht="16.2" customHeight="1">
      <c r="B2850" s="303">
        <v>112421112</v>
      </c>
      <c r="C2850" s="307" t="s">
        <v>3097</v>
      </c>
      <c r="D2850" s="294" t="s">
        <v>81</v>
      </c>
      <c r="E2850" s="294" t="s">
        <v>3071</v>
      </c>
      <c r="F2850" s="290">
        <v>1</v>
      </c>
      <c r="G2850" s="290" t="s">
        <v>7</v>
      </c>
      <c r="H2850" s="293">
        <v>5.8</v>
      </c>
      <c r="I2850" s="293">
        <f t="shared" si="480"/>
        <v>8.405204117114959</v>
      </c>
      <c r="J2850" s="293">
        <v>48.750183879266757</v>
      </c>
      <c r="K2850" s="275">
        <f t="shared" si="477"/>
        <v>48.750183879266757</v>
      </c>
      <c r="L2850" s="275">
        <f t="shared" si="476"/>
        <v>48.750183879266757</v>
      </c>
      <c r="N2850" s="334">
        <v>46.875176806987263</v>
      </c>
      <c r="O2850" s="332">
        <f t="shared" si="475"/>
        <v>48.750183879266757</v>
      </c>
      <c r="P2850" s="360"/>
      <c r="Q2850" s="360"/>
    </row>
    <row r="2851" spans="2:20" ht="16.2" customHeight="1">
      <c r="B2851" s="303">
        <v>112421122</v>
      </c>
      <c r="C2851" s="307" t="s">
        <v>3097</v>
      </c>
      <c r="D2851" s="294" t="s">
        <v>81</v>
      </c>
      <c r="E2851" s="294" t="s">
        <v>3073</v>
      </c>
      <c r="F2851" s="290">
        <v>1</v>
      </c>
      <c r="G2851" s="290" t="s">
        <v>7</v>
      </c>
      <c r="H2851" s="293">
        <v>5.8</v>
      </c>
      <c r="I2851" s="293">
        <f t="shared" si="480"/>
        <v>9.3974100889740058</v>
      </c>
      <c r="J2851" s="293">
        <v>54.504978516049235</v>
      </c>
      <c r="K2851" s="275">
        <f t="shared" si="477"/>
        <v>54.504978516049235</v>
      </c>
      <c r="L2851" s="275">
        <f t="shared" si="476"/>
        <v>54.504978516049235</v>
      </c>
      <c r="N2851" s="334">
        <v>52.40863318850888</v>
      </c>
      <c r="O2851" s="332">
        <f t="shared" si="475"/>
        <v>54.504978516049235</v>
      </c>
      <c r="P2851" s="360"/>
      <c r="Q2851" s="360"/>
    </row>
    <row r="2852" spans="2:20" ht="16.2" customHeight="1">
      <c r="B2852" s="303">
        <v>112421142</v>
      </c>
      <c r="C2852" s="307" t="s">
        <v>3097</v>
      </c>
      <c r="D2852" s="294" t="s">
        <v>81</v>
      </c>
      <c r="E2852" s="294" t="s">
        <v>3075</v>
      </c>
      <c r="F2852" s="290">
        <v>1</v>
      </c>
      <c r="G2852" s="290" t="s">
        <v>7</v>
      </c>
      <c r="H2852" s="293">
        <v>5.8</v>
      </c>
      <c r="I2852" s="293">
        <f t="shared" si="480"/>
        <v>8.7160258180329251</v>
      </c>
      <c r="J2852" s="293">
        <v>50.552949744590968</v>
      </c>
      <c r="K2852" s="275">
        <f t="shared" si="477"/>
        <v>50.552949744590968</v>
      </c>
      <c r="L2852" s="275">
        <f t="shared" si="476"/>
        <v>50.552949744590968</v>
      </c>
      <c r="N2852" s="334">
        <v>48.60860552364516</v>
      </c>
      <c r="O2852" s="332">
        <f t="shared" si="475"/>
        <v>50.552949744590968</v>
      </c>
      <c r="P2852" s="360"/>
      <c r="Q2852" s="360"/>
    </row>
    <row r="2853" spans="2:20" ht="16.2" customHeight="1">
      <c r="B2853" s="303">
        <v>112421272</v>
      </c>
      <c r="C2853" s="307" t="s">
        <v>3097</v>
      </c>
      <c r="D2853" s="294" t="s">
        <v>81</v>
      </c>
      <c r="E2853" s="294" t="s">
        <v>3081</v>
      </c>
      <c r="F2853" s="290">
        <v>1</v>
      </c>
      <c r="G2853" s="290" t="s">
        <v>7</v>
      </c>
      <c r="H2853" s="293">
        <v>5.8</v>
      </c>
      <c r="I2853" s="293">
        <f t="shared" si="480"/>
        <v>8.7160258180329251</v>
      </c>
      <c r="J2853" s="293">
        <v>50.552949744590968</v>
      </c>
      <c r="K2853" s="275">
        <f t="shared" si="477"/>
        <v>50.552949744590968</v>
      </c>
      <c r="L2853" s="275">
        <f t="shared" si="476"/>
        <v>50.552949744590968</v>
      </c>
      <c r="N2853" s="334">
        <v>48.60860552364516</v>
      </c>
      <c r="O2853" s="332">
        <f t="shared" si="475"/>
        <v>50.552949744590968</v>
      </c>
      <c r="P2853" s="360"/>
      <c r="Q2853" s="360"/>
    </row>
    <row r="2854" spans="2:20" ht="16.2" customHeight="1">
      <c r="B2854" s="303">
        <v>112421282</v>
      </c>
      <c r="C2854" s="307" t="s">
        <v>3097</v>
      </c>
      <c r="D2854" s="294" t="s">
        <v>81</v>
      </c>
      <c r="E2854" s="294" t="s">
        <v>3083</v>
      </c>
      <c r="F2854" s="290">
        <v>1</v>
      </c>
      <c r="G2854" s="290" t="s">
        <v>7</v>
      </c>
      <c r="H2854" s="293">
        <v>5.8</v>
      </c>
      <c r="I2854" s="293">
        <f t="shared" si="480"/>
        <v>9.4169099129279683</v>
      </c>
      <c r="J2854" s="293">
        <v>54.618077494982209</v>
      </c>
      <c r="K2854" s="275">
        <f t="shared" si="477"/>
        <v>54.618077494982209</v>
      </c>
      <c r="L2854" s="275">
        <f t="shared" si="476"/>
        <v>54.618077494982209</v>
      </c>
      <c r="N2854" s="334">
        <v>52.517382206713663</v>
      </c>
      <c r="O2854" s="332">
        <f t="shared" si="475"/>
        <v>54.618077494982209</v>
      </c>
      <c r="P2854" s="360"/>
      <c r="Q2854" s="360"/>
    </row>
    <row r="2855" spans="2:20" ht="16.2" customHeight="1">
      <c r="B2855" s="303">
        <v>112421072</v>
      </c>
      <c r="C2855" s="307" t="s">
        <v>3097</v>
      </c>
      <c r="D2855" s="294" t="s">
        <v>81</v>
      </c>
      <c r="E2855" s="294" t="s">
        <v>3069</v>
      </c>
      <c r="F2855" s="290">
        <v>1</v>
      </c>
      <c r="G2855" s="290" t="s">
        <v>7</v>
      </c>
      <c r="H2855" s="293">
        <v>5.8</v>
      </c>
      <c r="I2855" s="293">
        <f t="shared" si="480"/>
        <v>8.957166523499815</v>
      </c>
      <c r="J2855" s="293">
        <v>51.951565836298926</v>
      </c>
      <c r="K2855" s="275">
        <f t="shared" si="477"/>
        <v>51.951565836298926</v>
      </c>
      <c r="L2855" s="275">
        <f t="shared" si="476"/>
        <v>51.951565836298926</v>
      </c>
      <c r="N2855" s="334">
        <v>53.299149796737872</v>
      </c>
      <c r="O2855" s="332">
        <f t="shared" si="475"/>
        <v>55.431115788607386</v>
      </c>
      <c r="P2855" s="360"/>
      <c r="Q2855" s="360"/>
      <c r="S2855" s="357"/>
      <c r="T2855" s="357"/>
    </row>
    <row r="2856" spans="2:20" ht="16.2" customHeight="1">
      <c r="B2856" s="303">
        <v>112421412</v>
      </c>
      <c r="C2856" s="307" t="s">
        <v>3097</v>
      </c>
      <c r="D2856" s="294" t="s">
        <v>81</v>
      </c>
      <c r="E2856" s="294" t="s">
        <v>3091</v>
      </c>
      <c r="F2856" s="290">
        <v>1</v>
      </c>
      <c r="G2856" s="290" t="s">
        <v>7</v>
      </c>
      <c r="H2856" s="293">
        <v>5.8</v>
      </c>
      <c r="I2856" s="293">
        <f t="shared" si="480"/>
        <v>9.2610211794594104</v>
      </c>
      <c r="J2856" s="293">
        <v>53.713922840864583</v>
      </c>
      <c r="K2856" s="275">
        <f t="shared" si="477"/>
        <v>53.713922840864583</v>
      </c>
      <c r="L2856" s="275">
        <f t="shared" si="476"/>
        <v>53.713922840864583</v>
      </c>
      <c r="N2856" s="334">
        <v>51.648002731600556</v>
      </c>
      <c r="O2856" s="332">
        <f t="shared" si="475"/>
        <v>53.713922840864583</v>
      </c>
      <c r="P2856" s="360"/>
      <c r="Q2856" s="360"/>
    </row>
    <row r="2857" spans="2:20" ht="16.2" customHeight="1">
      <c r="B2857" s="303">
        <v>112421372</v>
      </c>
      <c r="C2857" s="307" t="s">
        <v>3097</v>
      </c>
      <c r="D2857" s="294" t="s">
        <v>81</v>
      </c>
      <c r="E2857" s="294" t="s">
        <v>3087</v>
      </c>
      <c r="F2857" s="290">
        <v>1</v>
      </c>
      <c r="G2857" s="290" t="s">
        <v>7</v>
      </c>
      <c r="H2857" s="293">
        <v>5.8</v>
      </c>
      <c r="I2857" s="293">
        <f t="shared" si="480"/>
        <v>9.0751631390914635</v>
      </c>
      <c r="J2857" s="293">
        <v>52.635946206730488</v>
      </c>
      <c r="K2857" s="275">
        <f t="shared" si="477"/>
        <v>52.635946206730488</v>
      </c>
      <c r="L2857" s="275">
        <f t="shared" si="476"/>
        <v>52.635946206730488</v>
      </c>
      <c r="N2857" s="334">
        <v>50.611486737240853</v>
      </c>
      <c r="O2857" s="332">
        <f t="shared" si="475"/>
        <v>52.635946206730488</v>
      </c>
      <c r="P2857" s="360"/>
      <c r="Q2857" s="360"/>
    </row>
    <row r="2858" spans="2:20" ht="16.2" customHeight="1">
      <c r="B2858" s="303">
        <v>112421362</v>
      </c>
      <c r="C2858" s="307" t="s">
        <v>3097</v>
      </c>
      <c r="D2858" s="294" t="s">
        <v>81</v>
      </c>
      <c r="E2858" s="294" t="s">
        <v>3085</v>
      </c>
      <c r="F2858" s="290">
        <v>1</v>
      </c>
      <c r="G2858" s="290" t="s">
        <v>7</v>
      </c>
      <c r="H2858" s="293">
        <v>5.8</v>
      </c>
      <c r="I2858" s="293">
        <f t="shared" si="480"/>
        <v>9.0751631390914635</v>
      </c>
      <c r="J2858" s="293">
        <v>52.635946206730488</v>
      </c>
      <c r="K2858" s="275">
        <f t="shared" si="477"/>
        <v>52.635946206730488</v>
      </c>
      <c r="L2858" s="275">
        <f t="shared" si="476"/>
        <v>52.635946206730488</v>
      </c>
      <c r="N2858" s="334">
        <v>50.611486737240853</v>
      </c>
      <c r="O2858" s="332">
        <f t="shared" si="475"/>
        <v>52.635946206730488</v>
      </c>
      <c r="P2858" s="360"/>
      <c r="Q2858" s="360"/>
    </row>
    <row r="2859" spans="2:20" ht="16.2" customHeight="1">
      <c r="B2859" s="303">
        <v>112421392</v>
      </c>
      <c r="C2859" s="307" t="s">
        <v>3097</v>
      </c>
      <c r="D2859" s="294" t="s">
        <v>81</v>
      </c>
      <c r="E2859" s="294" t="s">
        <v>3089</v>
      </c>
      <c r="F2859" s="290">
        <v>1</v>
      </c>
      <c r="G2859" s="290" t="s">
        <v>7</v>
      </c>
      <c r="H2859" s="293">
        <v>5.8</v>
      </c>
      <c r="I2859" s="293">
        <f t="shared" si="480"/>
        <v>8.5910731432992105</v>
      </c>
      <c r="J2859" s="293">
        <v>49.828224231135422</v>
      </c>
      <c r="K2859" s="275">
        <f t="shared" si="477"/>
        <v>49.828224231135422</v>
      </c>
      <c r="L2859" s="275">
        <f t="shared" si="476"/>
        <v>49.828224231135422</v>
      </c>
      <c r="N2859" s="334">
        <v>47.911754068399446</v>
      </c>
      <c r="O2859" s="332">
        <f t="shared" si="475"/>
        <v>49.828224231135422</v>
      </c>
      <c r="P2859" s="360"/>
      <c r="Q2859" s="360"/>
    </row>
    <row r="2860" spans="2:20" ht="16.2" customHeight="1">
      <c r="B2860" s="303">
        <v>112421242</v>
      </c>
      <c r="C2860" s="307" t="s">
        <v>3097</v>
      </c>
      <c r="D2860" s="294" t="s">
        <v>81</v>
      </c>
      <c r="E2860" s="294" t="s">
        <v>3079</v>
      </c>
      <c r="F2860" s="290">
        <v>1</v>
      </c>
      <c r="G2860" s="290" t="s">
        <v>7</v>
      </c>
      <c r="H2860" s="293">
        <v>5.8</v>
      </c>
      <c r="I2860" s="293">
        <f t="shared" si="480"/>
        <v>8.9370164989669334</v>
      </c>
      <c r="J2860" s="293">
        <v>51.834695694008211</v>
      </c>
      <c r="K2860" s="275">
        <f t="shared" si="477"/>
        <v>51.834695694008211</v>
      </c>
      <c r="L2860" s="275">
        <f t="shared" si="476"/>
        <v>51.834695694008211</v>
      </c>
      <c r="N2860" s="334">
        <v>49.841053551930969</v>
      </c>
      <c r="O2860" s="332">
        <f t="shared" si="475"/>
        <v>51.834695694008211</v>
      </c>
      <c r="P2860" s="360"/>
      <c r="Q2860" s="360"/>
    </row>
    <row r="2861" spans="2:20" ht="16.2" customHeight="1">
      <c r="B2861" s="303">
        <v>112421182</v>
      </c>
      <c r="C2861" s="307" t="s">
        <v>3097</v>
      </c>
      <c r="D2861" s="294" t="s">
        <v>81</v>
      </c>
      <c r="E2861" s="294" t="s">
        <v>3077</v>
      </c>
      <c r="F2861" s="290">
        <v>1</v>
      </c>
      <c r="G2861" s="290" t="s">
        <v>7</v>
      </c>
      <c r="H2861" s="293">
        <v>5.8</v>
      </c>
      <c r="I2861" s="293">
        <f t="shared" si="480"/>
        <v>8.577143128215484</v>
      </c>
      <c r="J2861" s="293">
        <v>49.747430143649801</v>
      </c>
      <c r="K2861" s="275">
        <f t="shared" si="477"/>
        <v>49.747430143649801</v>
      </c>
      <c r="L2861" s="275">
        <f t="shared" si="476"/>
        <v>49.747430143649801</v>
      </c>
      <c r="N2861" s="334">
        <v>47.834067445817112</v>
      </c>
      <c r="O2861" s="332">
        <f t="shared" si="475"/>
        <v>49.747430143649801</v>
      </c>
      <c r="P2861" s="360"/>
      <c r="Q2861" s="360"/>
    </row>
    <row r="2862" spans="2:20" ht="16.2" customHeight="1">
      <c r="B2862" s="303">
        <v>112431012</v>
      </c>
      <c r="C2862" s="307" t="s">
        <v>3054</v>
      </c>
      <c r="D2862" s="290" t="s">
        <v>4</v>
      </c>
      <c r="E2862" s="290" t="s">
        <v>3061</v>
      </c>
      <c r="F2862" s="290">
        <v>1</v>
      </c>
      <c r="G2862" s="290" t="s">
        <v>7</v>
      </c>
      <c r="H2862" s="293">
        <v>5.8</v>
      </c>
      <c r="I2862" s="293">
        <f t="shared" si="480"/>
        <v>11.286223459144299</v>
      </c>
      <c r="J2862" s="293">
        <v>65.460096063036929</v>
      </c>
      <c r="K2862" s="275">
        <f t="shared" si="477"/>
        <v>65.460096063036929</v>
      </c>
      <c r="L2862" s="275">
        <f t="shared" si="476"/>
        <v>65.460096063036929</v>
      </c>
      <c r="N2862" s="334">
        <v>62.942400060612435</v>
      </c>
      <c r="O2862" s="332">
        <f t="shared" si="475"/>
        <v>65.460096063036929</v>
      </c>
      <c r="P2862" s="360"/>
      <c r="Q2862" s="360"/>
    </row>
    <row r="2863" spans="2:20" ht="16.2" customHeight="1">
      <c r="B2863" s="303">
        <v>112431092</v>
      </c>
      <c r="C2863" s="307" t="s">
        <v>3054</v>
      </c>
      <c r="D2863" s="290" t="s">
        <v>81</v>
      </c>
      <c r="E2863" s="290" t="s">
        <v>3065</v>
      </c>
      <c r="F2863" s="290">
        <v>1</v>
      </c>
      <c r="G2863" s="290" t="s">
        <v>7</v>
      </c>
      <c r="H2863" s="293">
        <v>5.8</v>
      </c>
      <c r="I2863" s="293">
        <f t="shared" si="480"/>
        <v>11.649282716626256</v>
      </c>
      <c r="J2863" s="293">
        <v>67.565839756432283</v>
      </c>
      <c r="K2863" s="275">
        <f t="shared" si="477"/>
        <v>67.565839756432283</v>
      </c>
      <c r="L2863" s="275">
        <f t="shared" ref="L2863:L2902" si="481">+J2863-K2863*$B$2</f>
        <v>67.565839756432283</v>
      </c>
      <c r="N2863" s="334">
        <v>64.967153611954117</v>
      </c>
      <c r="O2863" s="332">
        <f t="shared" si="475"/>
        <v>67.565839756432283</v>
      </c>
      <c r="P2863" s="360"/>
      <c r="Q2863" s="360"/>
    </row>
    <row r="2864" spans="2:20" ht="16.2" customHeight="1">
      <c r="B2864" s="303">
        <v>112431102</v>
      </c>
      <c r="C2864" s="307" t="s">
        <v>3054</v>
      </c>
      <c r="D2864" s="294" t="s">
        <v>81</v>
      </c>
      <c r="E2864" s="294" t="s">
        <v>3067</v>
      </c>
      <c r="F2864" s="290">
        <v>1</v>
      </c>
      <c r="G2864" s="290" t="s">
        <v>7</v>
      </c>
      <c r="H2864" s="293">
        <v>5.8</v>
      </c>
      <c r="I2864" s="293">
        <f t="shared" si="480"/>
        <v>11.286223459144299</v>
      </c>
      <c r="J2864" s="293">
        <v>65.460096063036929</v>
      </c>
      <c r="K2864" s="275">
        <f t="shared" si="477"/>
        <v>65.460096063036929</v>
      </c>
      <c r="L2864" s="275">
        <f t="shared" si="481"/>
        <v>65.460096063036929</v>
      </c>
      <c r="N2864" s="334">
        <v>62.942400060612435</v>
      </c>
      <c r="O2864" s="332">
        <f t="shared" si="475"/>
        <v>65.460096063036929</v>
      </c>
      <c r="P2864" s="360"/>
      <c r="Q2864" s="360"/>
    </row>
    <row r="2865" spans="2:20" ht="16.2" customHeight="1">
      <c r="B2865" s="303">
        <v>112431112</v>
      </c>
      <c r="C2865" s="307" t="s">
        <v>3054</v>
      </c>
      <c r="D2865" s="294" t="s">
        <v>81</v>
      </c>
      <c r="E2865" s="294" t="s">
        <v>3071</v>
      </c>
      <c r="F2865" s="290">
        <v>1</v>
      </c>
      <c r="G2865" s="290" t="s">
        <v>7</v>
      </c>
      <c r="H2865" s="293">
        <v>5.8</v>
      </c>
      <c r="I2865" s="293">
        <f t="shared" si="480"/>
        <v>11.407528842862401</v>
      </c>
      <c r="J2865" s="293">
        <v>66.163667288601928</v>
      </c>
      <c r="K2865" s="275">
        <f t="shared" ref="K2865:K2905" si="482">J2865</f>
        <v>66.163667288601928</v>
      </c>
      <c r="L2865" s="275">
        <f t="shared" si="481"/>
        <v>66.163667288601928</v>
      </c>
      <c r="N2865" s="334">
        <v>63.618910854424925</v>
      </c>
      <c r="O2865" s="332">
        <f t="shared" si="475"/>
        <v>66.163667288601928</v>
      </c>
      <c r="P2865" s="360"/>
      <c r="Q2865" s="360"/>
    </row>
    <row r="2866" spans="2:20" ht="16.2" customHeight="1">
      <c r="B2866" s="303">
        <v>112431122</v>
      </c>
      <c r="C2866" s="307" t="s">
        <v>3054</v>
      </c>
      <c r="D2866" s="294" t="s">
        <v>81</v>
      </c>
      <c r="E2866" s="294" t="s">
        <v>3073</v>
      </c>
      <c r="F2866" s="290">
        <v>1</v>
      </c>
      <c r="G2866" s="290" t="s">
        <v>7</v>
      </c>
      <c r="H2866" s="293">
        <v>5.8</v>
      </c>
      <c r="I2866" s="293">
        <f t="shared" si="480"/>
        <v>12.101920320316998</v>
      </c>
      <c r="J2866" s="293">
        <v>70.191137857838584</v>
      </c>
      <c r="K2866" s="275">
        <f t="shared" si="482"/>
        <v>70.191137857838584</v>
      </c>
      <c r="L2866" s="275">
        <f t="shared" si="481"/>
        <v>70.191137857838584</v>
      </c>
      <c r="N2866" s="334">
        <v>67.491478709460168</v>
      </c>
      <c r="O2866" s="332">
        <f t="shared" si="475"/>
        <v>70.191137857838584</v>
      </c>
      <c r="P2866" s="360"/>
      <c r="Q2866" s="360"/>
    </row>
    <row r="2867" spans="2:20" ht="16.2" customHeight="1">
      <c r="B2867" s="303">
        <v>112431142</v>
      </c>
      <c r="C2867" s="307" t="s">
        <v>3054</v>
      </c>
      <c r="D2867" s="294" t="s">
        <v>81</v>
      </c>
      <c r="E2867" s="294" t="s">
        <v>3075</v>
      </c>
      <c r="F2867" s="290">
        <v>1</v>
      </c>
      <c r="G2867" s="290" t="s">
        <v>7</v>
      </c>
      <c r="H2867" s="293">
        <v>5.8</v>
      </c>
      <c r="I2867" s="293">
        <f t="shared" si="480"/>
        <v>11.649282716626256</v>
      </c>
      <c r="J2867" s="293">
        <v>67.565839756432283</v>
      </c>
      <c r="K2867" s="275">
        <f t="shared" si="482"/>
        <v>67.565839756432283</v>
      </c>
      <c r="L2867" s="275">
        <f t="shared" si="481"/>
        <v>67.565839756432283</v>
      </c>
      <c r="N2867" s="334">
        <v>64.967153611954117</v>
      </c>
      <c r="O2867" s="332">
        <f t="shared" si="475"/>
        <v>67.565839756432283</v>
      </c>
      <c r="P2867" s="360"/>
      <c r="Q2867" s="360"/>
    </row>
    <row r="2868" spans="2:20" ht="16.2" customHeight="1">
      <c r="B2868" s="303">
        <v>112431272</v>
      </c>
      <c r="C2868" s="307" t="s">
        <v>3054</v>
      </c>
      <c r="D2868" s="294" t="s">
        <v>81</v>
      </c>
      <c r="E2868" s="294" t="s">
        <v>3081</v>
      </c>
      <c r="F2868" s="290">
        <v>1</v>
      </c>
      <c r="G2868" s="290" t="s">
        <v>7</v>
      </c>
      <c r="H2868" s="293">
        <v>5.8</v>
      </c>
      <c r="I2868" s="293">
        <f t="shared" si="480"/>
        <v>11.649282716626256</v>
      </c>
      <c r="J2868" s="293">
        <v>67.565839756432283</v>
      </c>
      <c r="K2868" s="275">
        <f t="shared" si="482"/>
        <v>67.565839756432283</v>
      </c>
      <c r="L2868" s="275">
        <f t="shared" si="481"/>
        <v>67.565839756432283</v>
      </c>
      <c r="N2868" s="334">
        <v>64.967153611954117</v>
      </c>
      <c r="O2868" s="332">
        <f t="shared" ref="O2868:O2923" si="483">N2868*1.04</f>
        <v>67.565839756432283</v>
      </c>
      <c r="P2868" s="360"/>
      <c r="Q2868" s="360"/>
    </row>
    <row r="2869" spans="2:20" ht="16.2" customHeight="1">
      <c r="B2869" s="303">
        <v>112431282</v>
      </c>
      <c r="C2869" s="307" t="s">
        <v>3054</v>
      </c>
      <c r="D2869" s="294" t="s">
        <v>81</v>
      </c>
      <c r="E2869" s="294" t="s">
        <v>3083</v>
      </c>
      <c r="F2869" s="290">
        <v>1</v>
      </c>
      <c r="G2869" s="290" t="s">
        <v>7</v>
      </c>
      <c r="H2869" s="293">
        <v>5.8</v>
      </c>
      <c r="I2869" s="293">
        <f t="shared" si="480"/>
        <v>12.11654244182839</v>
      </c>
      <c r="J2869" s="293">
        <v>70.275946162604654</v>
      </c>
      <c r="K2869" s="275">
        <f t="shared" si="482"/>
        <v>70.275946162604654</v>
      </c>
      <c r="L2869" s="275">
        <f t="shared" si="481"/>
        <v>70.275946162604654</v>
      </c>
      <c r="N2869" s="334">
        <v>67.573025156350624</v>
      </c>
      <c r="O2869" s="332">
        <f t="shared" si="483"/>
        <v>70.275946162604654</v>
      </c>
      <c r="P2869" s="360"/>
      <c r="Q2869" s="360"/>
    </row>
    <row r="2870" spans="2:20" ht="16.2" customHeight="1">
      <c r="B2870" s="303">
        <v>112431072</v>
      </c>
      <c r="C2870" s="307" t="s">
        <v>3054</v>
      </c>
      <c r="D2870" s="294" t="s">
        <v>81</v>
      </c>
      <c r="E2870" s="294" t="s">
        <v>3069</v>
      </c>
      <c r="F2870" s="290">
        <v>1</v>
      </c>
      <c r="G2870" s="290" t="s">
        <v>7</v>
      </c>
      <c r="H2870" s="293">
        <v>5.8</v>
      </c>
      <c r="I2870" s="293">
        <f t="shared" si="480"/>
        <v>11.548570376733341</v>
      </c>
      <c r="J2870" s="293">
        <v>66.981708185053378</v>
      </c>
      <c r="K2870" s="275">
        <f t="shared" si="482"/>
        <v>66.981708185053378</v>
      </c>
      <c r="L2870" s="275">
        <f t="shared" si="481"/>
        <v>66.981708185053378</v>
      </c>
      <c r="N2870" s="334">
        <v>79.103913308050096</v>
      </c>
      <c r="O2870" s="332">
        <f t="shared" si="483"/>
        <v>82.268069840372107</v>
      </c>
      <c r="P2870" s="360"/>
      <c r="Q2870" s="360"/>
      <c r="S2870" s="357"/>
      <c r="T2870" s="357"/>
    </row>
    <row r="2871" spans="2:20" ht="16.2" customHeight="1">
      <c r="B2871" s="303">
        <v>112431412</v>
      </c>
      <c r="C2871" s="307" t="s">
        <v>3054</v>
      </c>
      <c r="D2871" s="294" t="s">
        <v>81</v>
      </c>
      <c r="E2871" s="294" t="s">
        <v>3091</v>
      </c>
      <c r="F2871" s="290">
        <v>1</v>
      </c>
      <c r="G2871" s="290" t="s">
        <v>7</v>
      </c>
      <c r="H2871" s="293">
        <v>5.8</v>
      </c>
      <c r="I2871" s="293">
        <f t="shared" si="480"/>
        <v>11.998532803003915</v>
      </c>
      <c r="J2871" s="293">
        <v>69.591490257422706</v>
      </c>
      <c r="K2871" s="275">
        <f t="shared" si="482"/>
        <v>69.591490257422706</v>
      </c>
      <c r="L2871" s="275">
        <f t="shared" si="481"/>
        <v>69.591490257422706</v>
      </c>
      <c r="N2871" s="334">
        <v>66.91489447829106</v>
      </c>
      <c r="O2871" s="332">
        <f t="shared" si="483"/>
        <v>69.591490257422706</v>
      </c>
      <c r="P2871" s="360"/>
      <c r="Q2871" s="360"/>
    </row>
    <row r="2872" spans="2:20" ht="16.2" customHeight="1">
      <c r="B2872" s="303">
        <v>112431372</v>
      </c>
      <c r="C2872" s="307" t="s">
        <v>3054</v>
      </c>
      <c r="D2872" s="294" t="s">
        <v>81</v>
      </c>
      <c r="E2872" s="294" t="s">
        <v>3087</v>
      </c>
      <c r="F2872" s="290">
        <v>1</v>
      </c>
      <c r="G2872" s="290" t="s">
        <v>7</v>
      </c>
      <c r="H2872" s="293">
        <v>5.8</v>
      </c>
      <c r="I2872" s="293">
        <f t="shared" si="480"/>
        <v>11.789450746952216</v>
      </c>
      <c r="J2872" s="293">
        <v>68.378814332322847</v>
      </c>
      <c r="K2872" s="275">
        <f t="shared" si="482"/>
        <v>68.378814332322847</v>
      </c>
      <c r="L2872" s="275">
        <f t="shared" si="481"/>
        <v>68.378814332322847</v>
      </c>
      <c r="N2872" s="334">
        <v>65.748859934925818</v>
      </c>
      <c r="O2872" s="332">
        <f t="shared" si="483"/>
        <v>68.378814332322847</v>
      </c>
      <c r="P2872" s="360"/>
      <c r="Q2872" s="360"/>
    </row>
    <row r="2873" spans="2:20" ht="16.2" customHeight="1">
      <c r="B2873" s="303">
        <v>112431362</v>
      </c>
      <c r="C2873" s="307" t="s">
        <v>3054</v>
      </c>
      <c r="D2873" s="294" t="s">
        <v>81</v>
      </c>
      <c r="E2873" s="294" t="s">
        <v>3085</v>
      </c>
      <c r="F2873" s="290">
        <v>1</v>
      </c>
      <c r="G2873" s="290" t="s">
        <v>7</v>
      </c>
      <c r="H2873" s="293">
        <v>5.8</v>
      </c>
      <c r="I2873" s="293">
        <f t="shared" si="480"/>
        <v>11.789450746952216</v>
      </c>
      <c r="J2873" s="293">
        <v>68.378814332322847</v>
      </c>
      <c r="K2873" s="275">
        <f t="shared" si="482"/>
        <v>68.378814332322847</v>
      </c>
      <c r="L2873" s="275">
        <f t="shared" si="481"/>
        <v>68.378814332322847</v>
      </c>
      <c r="N2873" s="334">
        <v>65.748859934925818</v>
      </c>
      <c r="O2873" s="332">
        <f t="shared" si="483"/>
        <v>68.378814332322847</v>
      </c>
      <c r="P2873" s="360"/>
      <c r="Q2873" s="360"/>
    </row>
    <row r="2874" spans="2:20" ht="16.2" customHeight="1">
      <c r="B2874" s="303">
        <v>112431392</v>
      </c>
      <c r="C2874" s="307" t="s">
        <v>3054</v>
      </c>
      <c r="D2874" s="294" t="s">
        <v>81</v>
      </c>
      <c r="E2874" s="294" t="s">
        <v>3089</v>
      </c>
      <c r="F2874" s="290">
        <v>1</v>
      </c>
      <c r="G2874" s="290" t="s">
        <v>7</v>
      </c>
      <c r="H2874" s="293">
        <v>5.8</v>
      </c>
      <c r="I2874" s="293">
        <f t="shared" si="480"/>
        <v>11.439838128636257</v>
      </c>
      <c r="J2874" s="293">
        <v>66.351061146090288</v>
      </c>
      <c r="K2874" s="275">
        <f t="shared" si="482"/>
        <v>66.351061146090288</v>
      </c>
      <c r="L2874" s="275">
        <f t="shared" si="481"/>
        <v>66.351061146090288</v>
      </c>
      <c r="N2874" s="334">
        <v>63.79909725585604</v>
      </c>
      <c r="O2874" s="332">
        <f t="shared" si="483"/>
        <v>66.351061146090288</v>
      </c>
      <c r="P2874" s="360"/>
      <c r="Q2874" s="360"/>
    </row>
    <row r="2875" spans="2:20" ht="16.2" customHeight="1">
      <c r="B2875" s="303">
        <v>112431242</v>
      </c>
      <c r="C2875" s="307" t="s">
        <v>3054</v>
      </c>
      <c r="D2875" s="294" t="s">
        <v>81</v>
      </c>
      <c r="E2875" s="294" t="s">
        <v>3079</v>
      </c>
      <c r="F2875" s="290">
        <v>1</v>
      </c>
      <c r="G2875" s="290" t="s">
        <v>7</v>
      </c>
      <c r="H2875" s="293">
        <v>5.8</v>
      </c>
      <c r="I2875" s="293">
        <f t="shared" si="480"/>
        <v>11.651315092643994</v>
      </c>
      <c r="J2875" s="293">
        <v>67.577627537335161</v>
      </c>
      <c r="K2875" s="275">
        <f t="shared" si="482"/>
        <v>67.577627537335161</v>
      </c>
      <c r="L2875" s="275">
        <f t="shared" si="481"/>
        <v>67.577627537335161</v>
      </c>
      <c r="N2875" s="334">
        <v>64.978488016668422</v>
      </c>
      <c r="O2875" s="332">
        <f t="shared" si="483"/>
        <v>67.577627537335161</v>
      </c>
      <c r="P2875" s="360"/>
      <c r="Q2875" s="360"/>
    </row>
    <row r="2876" spans="2:20" ht="16.2" customHeight="1">
      <c r="B2876" s="303">
        <v>112431182</v>
      </c>
      <c r="C2876" s="307" t="s">
        <v>3054</v>
      </c>
      <c r="D2876" s="294" t="s">
        <v>81</v>
      </c>
      <c r="E2876" s="294" t="s">
        <v>3077</v>
      </c>
      <c r="F2876" s="290">
        <v>1</v>
      </c>
      <c r="G2876" s="290" t="s">
        <v>7</v>
      </c>
      <c r="H2876" s="293">
        <v>5.8</v>
      </c>
      <c r="I2876" s="293">
        <f t="shared" si="480"/>
        <v>11.429775120894382</v>
      </c>
      <c r="J2876" s="293">
        <v>66.292695701187412</v>
      </c>
      <c r="K2876" s="275">
        <f t="shared" si="482"/>
        <v>66.292695701187412</v>
      </c>
      <c r="L2876" s="275">
        <f t="shared" si="481"/>
        <v>66.292695701187412</v>
      </c>
      <c r="N2876" s="334">
        <v>63.742976635757131</v>
      </c>
      <c r="O2876" s="332">
        <f t="shared" si="483"/>
        <v>66.292695701187412</v>
      </c>
      <c r="P2876" s="360"/>
      <c r="Q2876" s="360"/>
    </row>
    <row r="2877" spans="2:20" ht="16.2" customHeight="1">
      <c r="B2877" s="303">
        <v>112441012</v>
      </c>
      <c r="C2877" s="307" t="s">
        <v>314</v>
      </c>
      <c r="D2877" s="290" t="s">
        <v>4</v>
      </c>
      <c r="E2877" s="290" t="s">
        <v>3061</v>
      </c>
      <c r="F2877" s="290">
        <v>1</v>
      </c>
      <c r="G2877" s="290" t="s">
        <v>7</v>
      </c>
      <c r="H2877" s="293">
        <v>5.8</v>
      </c>
      <c r="I2877" s="293">
        <f t="shared" si="480"/>
        <v>9.6207407487824916</v>
      </c>
      <c r="J2877" s="293">
        <v>55.800296342938445</v>
      </c>
      <c r="K2877" s="275">
        <f t="shared" si="482"/>
        <v>55.800296342938445</v>
      </c>
      <c r="L2877" s="275">
        <f t="shared" si="481"/>
        <v>55.800296342938445</v>
      </c>
      <c r="N2877" s="334">
        <v>53.654131098979271</v>
      </c>
      <c r="O2877" s="332">
        <f t="shared" si="483"/>
        <v>55.800296342938445</v>
      </c>
      <c r="P2877" s="360"/>
      <c r="Q2877" s="360"/>
    </row>
    <row r="2878" spans="2:20" ht="16.2" customHeight="1">
      <c r="B2878" s="303">
        <v>112441282</v>
      </c>
      <c r="C2878" s="307" t="s">
        <v>314</v>
      </c>
      <c r="D2878" s="294" t="s">
        <v>81</v>
      </c>
      <c r="E2878" s="294" t="s">
        <v>3083</v>
      </c>
      <c r="F2878" s="290">
        <v>1</v>
      </c>
      <c r="G2878" s="290" t="s">
        <v>7</v>
      </c>
      <c r="H2878" s="293">
        <v>5.8</v>
      </c>
      <c r="I2878" s="293">
        <f t="shared" si="480"/>
        <v>11.85737604920987</v>
      </c>
      <c r="J2878" s="293">
        <v>68.77278108541725</v>
      </c>
      <c r="K2878" s="275">
        <f t="shared" si="482"/>
        <v>68.77278108541725</v>
      </c>
      <c r="L2878" s="275">
        <f t="shared" si="481"/>
        <v>68.77278108541725</v>
      </c>
      <c r="N2878" s="334">
        <v>66.127674120593511</v>
      </c>
      <c r="O2878" s="332">
        <f t="shared" si="483"/>
        <v>68.77278108541725</v>
      </c>
      <c r="P2878" s="360"/>
      <c r="Q2878" s="360"/>
    </row>
    <row r="2879" spans="2:20" ht="16.2" customHeight="1">
      <c r="B2879" s="303">
        <v>112441092</v>
      </c>
      <c r="C2879" s="307" t="s">
        <v>314</v>
      </c>
      <c r="D2879" s="290" t="s">
        <v>81</v>
      </c>
      <c r="E2879" s="290" t="s">
        <v>3065</v>
      </c>
      <c r="F2879" s="290">
        <v>1</v>
      </c>
      <c r="G2879" s="290" t="s">
        <v>7</v>
      </c>
      <c r="H2879" s="293">
        <v>5.8</v>
      </c>
      <c r="I2879" s="293">
        <f t="shared" si="480"/>
        <v>10.922867584621917</v>
      </c>
      <c r="J2879" s="293">
        <v>63.352631990807119</v>
      </c>
      <c r="K2879" s="275">
        <f t="shared" si="482"/>
        <v>63.352631990807119</v>
      </c>
      <c r="L2879" s="275">
        <f t="shared" si="481"/>
        <v>63.352631990807119</v>
      </c>
      <c r="N2879" s="334">
        <v>60.915992298852998</v>
      </c>
      <c r="O2879" s="332">
        <f t="shared" si="483"/>
        <v>63.352631990807119</v>
      </c>
      <c r="P2879" s="360"/>
      <c r="Q2879" s="360"/>
    </row>
    <row r="2880" spans="2:20" ht="16.2" customHeight="1">
      <c r="B2880" s="303">
        <v>112441102</v>
      </c>
      <c r="C2880" s="307" t="s">
        <v>314</v>
      </c>
      <c r="D2880" s="294" t="s">
        <v>81</v>
      </c>
      <c r="E2880" s="294" t="s">
        <v>3067</v>
      </c>
      <c r="F2880" s="290">
        <v>1</v>
      </c>
      <c r="G2880" s="290" t="s">
        <v>7</v>
      </c>
      <c r="H2880" s="293">
        <v>5.8</v>
      </c>
      <c r="I2880" s="293">
        <f t="shared" si="480"/>
        <v>9.6207407487824916</v>
      </c>
      <c r="J2880" s="293">
        <v>55.800296342938445</v>
      </c>
      <c r="K2880" s="275">
        <f t="shared" si="482"/>
        <v>55.800296342938445</v>
      </c>
      <c r="L2880" s="275">
        <f t="shared" si="481"/>
        <v>55.800296342938445</v>
      </c>
      <c r="N2880" s="334">
        <v>53.654131098979271</v>
      </c>
      <c r="O2880" s="332">
        <f t="shared" si="483"/>
        <v>55.800296342938445</v>
      </c>
      <c r="P2880" s="360"/>
      <c r="Q2880" s="360"/>
    </row>
    <row r="2881" spans="2:20" ht="16.2" customHeight="1">
      <c r="B2881" s="303">
        <v>112441112</v>
      </c>
      <c r="C2881" s="307" t="s">
        <v>314</v>
      </c>
      <c r="D2881" s="294" t="s">
        <v>81</v>
      </c>
      <c r="E2881" s="294" t="s">
        <v>3071</v>
      </c>
      <c r="F2881" s="290">
        <v>1</v>
      </c>
      <c r="G2881" s="290" t="s">
        <v>7</v>
      </c>
      <c r="H2881" s="293">
        <v>5.8</v>
      </c>
      <c r="I2881" s="293">
        <f t="shared" si="480"/>
        <v>10.455805604113401</v>
      </c>
      <c r="J2881" s="293">
        <v>60.643672503857722</v>
      </c>
      <c r="K2881" s="275">
        <f t="shared" si="482"/>
        <v>60.643672503857722</v>
      </c>
      <c r="L2881" s="275">
        <f t="shared" si="481"/>
        <v>60.643672503857722</v>
      </c>
      <c r="N2881" s="334">
        <v>58.311223561401654</v>
      </c>
      <c r="O2881" s="332">
        <f t="shared" si="483"/>
        <v>60.643672503857722</v>
      </c>
      <c r="P2881" s="360"/>
      <c r="Q2881" s="360"/>
    </row>
    <row r="2882" spans="2:20" ht="16.2" customHeight="1">
      <c r="B2882" s="303">
        <v>112441122</v>
      </c>
      <c r="C2882" s="307" t="s">
        <v>314</v>
      </c>
      <c r="D2882" s="294" t="s">
        <v>81</v>
      </c>
      <c r="E2882" s="294" t="s">
        <v>3073</v>
      </c>
      <c r="F2882" s="290">
        <v>1</v>
      </c>
      <c r="G2882" s="290" t="s">
        <v>7</v>
      </c>
      <c r="H2882" s="293">
        <v>5.8</v>
      </c>
      <c r="I2882" s="293">
        <f t="shared" si="480"/>
        <v>11.939374182163311</v>
      </c>
      <c r="J2882" s="293">
        <v>69.248370256547204</v>
      </c>
      <c r="K2882" s="275">
        <f t="shared" si="482"/>
        <v>69.248370256547204</v>
      </c>
      <c r="L2882" s="275">
        <f t="shared" si="481"/>
        <v>69.248370256547204</v>
      </c>
      <c r="N2882" s="334">
        <v>66.584971400526157</v>
      </c>
      <c r="O2882" s="332">
        <f t="shared" si="483"/>
        <v>69.248370256547204</v>
      </c>
      <c r="P2882" s="360"/>
      <c r="Q2882" s="360"/>
    </row>
    <row r="2883" spans="2:20" ht="16.2" customHeight="1">
      <c r="B2883" s="303">
        <v>112441142</v>
      </c>
      <c r="C2883" s="307" t="s">
        <v>314</v>
      </c>
      <c r="D2883" s="294" t="s">
        <v>81</v>
      </c>
      <c r="E2883" s="294" t="s">
        <v>3075</v>
      </c>
      <c r="F2883" s="290">
        <v>1</v>
      </c>
      <c r="G2883" s="290" t="s">
        <v>7</v>
      </c>
      <c r="H2883" s="293">
        <v>5.8</v>
      </c>
      <c r="I2883" s="293">
        <f t="shared" si="480"/>
        <v>10.922867584621917</v>
      </c>
      <c r="J2883" s="293">
        <v>63.352631990807119</v>
      </c>
      <c r="K2883" s="275">
        <f t="shared" si="482"/>
        <v>63.352631990807119</v>
      </c>
      <c r="L2883" s="275">
        <f t="shared" si="481"/>
        <v>63.352631990807119</v>
      </c>
      <c r="N2883" s="334">
        <v>60.915992298852998</v>
      </c>
      <c r="O2883" s="332">
        <f t="shared" si="483"/>
        <v>63.352631990807119</v>
      </c>
      <c r="P2883" s="360"/>
      <c r="Q2883" s="360"/>
    </row>
    <row r="2884" spans="2:20" ht="16.2" customHeight="1">
      <c r="B2884" s="303">
        <v>112441272</v>
      </c>
      <c r="C2884" s="307" t="s">
        <v>314</v>
      </c>
      <c r="D2884" s="294" t="s">
        <v>81</v>
      </c>
      <c r="E2884" s="294" t="s">
        <v>3081</v>
      </c>
      <c r="F2884" s="290">
        <v>1</v>
      </c>
      <c r="G2884" s="290" t="s">
        <v>7</v>
      </c>
      <c r="H2884" s="293">
        <v>5.8</v>
      </c>
      <c r="I2884" s="293">
        <f t="shared" si="480"/>
        <v>10.922867584621917</v>
      </c>
      <c r="J2884" s="293">
        <v>63.352631990807119</v>
      </c>
      <c r="K2884" s="275">
        <f t="shared" si="482"/>
        <v>63.352631990807119</v>
      </c>
      <c r="L2884" s="275">
        <f t="shared" si="481"/>
        <v>63.352631990807119</v>
      </c>
      <c r="N2884" s="334">
        <v>60.915992298852998</v>
      </c>
      <c r="O2884" s="332">
        <f t="shared" si="483"/>
        <v>63.352631990807119</v>
      </c>
      <c r="P2884" s="360"/>
      <c r="Q2884" s="360"/>
    </row>
    <row r="2885" spans="2:20" ht="16.2" customHeight="1">
      <c r="B2885" s="303">
        <v>112441372</v>
      </c>
      <c r="C2885" s="307" t="s">
        <v>314</v>
      </c>
      <c r="D2885" s="294" t="s">
        <v>81</v>
      </c>
      <c r="E2885" s="294" t="s">
        <v>3087</v>
      </c>
      <c r="F2885" s="290">
        <v>1</v>
      </c>
      <c r="G2885" s="290" t="s">
        <v>7</v>
      </c>
      <c r="H2885" s="293">
        <v>5.8</v>
      </c>
      <c r="I2885" s="293">
        <f t="shared" si="480"/>
        <v>10.413729927638094</v>
      </c>
      <c r="J2885" s="293">
        <v>60.39963358030095</v>
      </c>
      <c r="K2885" s="275">
        <f t="shared" si="482"/>
        <v>60.39963358030095</v>
      </c>
      <c r="L2885" s="275">
        <f t="shared" si="481"/>
        <v>60.39963358030095</v>
      </c>
      <c r="N2885" s="334">
        <v>58.07657075028937</v>
      </c>
      <c r="O2885" s="332">
        <f t="shared" si="483"/>
        <v>60.39963358030095</v>
      </c>
      <c r="P2885" s="360"/>
      <c r="Q2885" s="360"/>
    </row>
    <row r="2886" spans="2:20" ht="16.2" customHeight="1">
      <c r="B2886" s="303">
        <v>112441362</v>
      </c>
      <c r="C2886" s="307" t="s">
        <v>314</v>
      </c>
      <c r="D2886" s="294" t="s">
        <v>81</v>
      </c>
      <c r="E2886" s="294" t="s">
        <v>3085</v>
      </c>
      <c r="F2886" s="290">
        <v>1</v>
      </c>
      <c r="G2886" s="290" t="s">
        <v>7</v>
      </c>
      <c r="H2886" s="293">
        <v>5.8</v>
      </c>
      <c r="I2886" s="293">
        <f t="shared" si="480"/>
        <v>10.413729927638094</v>
      </c>
      <c r="J2886" s="293">
        <v>60.39963358030095</v>
      </c>
      <c r="K2886" s="275">
        <f t="shared" si="482"/>
        <v>60.39963358030095</v>
      </c>
      <c r="L2886" s="275">
        <f t="shared" si="481"/>
        <v>60.39963358030095</v>
      </c>
      <c r="N2886" s="334">
        <v>58.07657075028937</v>
      </c>
      <c r="O2886" s="332">
        <f t="shared" si="483"/>
        <v>60.39963358030095</v>
      </c>
      <c r="P2886" s="360"/>
      <c r="Q2886" s="360"/>
    </row>
    <row r="2887" spans="2:20" ht="16.2" customHeight="1">
      <c r="B2887" s="303">
        <v>112441392</v>
      </c>
      <c r="C2887" s="307" t="s">
        <v>314</v>
      </c>
      <c r="D2887" s="294" t="s">
        <v>81</v>
      </c>
      <c r="E2887" s="294" t="s">
        <v>3089</v>
      </c>
      <c r="F2887" s="290">
        <v>1</v>
      </c>
      <c r="G2887" s="290" t="s">
        <v>7</v>
      </c>
      <c r="H2887" s="293">
        <v>5.8</v>
      </c>
      <c r="I2887" s="293">
        <f t="shared" si="480"/>
        <v>9.8758533751818476</v>
      </c>
      <c r="J2887" s="293">
        <v>57.279949576054712</v>
      </c>
      <c r="K2887" s="275">
        <f t="shared" si="482"/>
        <v>57.279949576054712</v>
      </c>
      <c r="L2887" s="275">
        <f t="shared" si="481"/>
        <v>57.279949576054712</v>
      </c>
      <c r="N2887" s="334">
        <v>55.076874592360298</v>
      </c>
      <c r="O2887" s="332">
        <f t="shared" si="483"/>
        <v>57.279949576054712</v>
      </c>
      <c r="P2887" s="360"/>
      <c r="Q2887" s="360"/>
    </row>
    <row r="2888" spans="2:20" ht="16.2" customHeight="1">
      <c r="B2888" s="303">
        <v>112441242</v>
      </c>
      <c r="C2888" s="307" t="s">
        <v>314</v>
      </c>
      <c r="D2888" s="294" t="s">
        <v>81</v>
      </c>
      <c r="E2888" s="294" t="s">
        <v>3079</v>
      </c>
      <c r="F2888" s="290">
        <v>1</v>
      </c>
      <c r="G2888" s="290" t="s">
        <v>7</v>
      </c>
      <c r="H2888" s="293">
        <v>5.8</v>
      </c>
      <c r="I2888" s="293">
        <f t="shared" si="480"/>
        <v>11.534689666674845</v>
      </c>
      <c r="J2888" s="293">
        <v>66.901200066714097</v>
      </c>
      <c r="K2888" s="275">
        <f t="shared" si="482"/>
        <v>66.901200066714097</v>
      </c>
      <c r="L2888" s="275">
        <f t="shared" si="481"/>
        <v>66.901200066714097</v>
      </c>
      <c r="N2888" s="334">
        <v>64.328076987225089</v>
      </c>
      <c r="O2888" s="332">
        <f t="shared" si="483"/>
        <v>66.901200066714097</v>
      </c>
      <c r="P2888" s="360"/>
      <c r="Q2888" s="360"/>
    </row>
    <row r="2889" spans="2:20" ht="16.2" customHeight="1">
      <c r="B2889" s="303">
        <v>112441182</v>
      </c>
      <c r="C2889" s="307" t="s">
        <v>314</v>
      </c>
      <c r="D2889" s="294" t="s">
        <v>81</v>
      </c>
      <c r="E2889" s="294" t="s">
        <v>3077</v>
      </c>
      <c r="F2889" s="290">
        <v>1</v>
      </c>
      <c r="G2889" s="290" t="s">
        <v>7</v>
      </c>
      <c r="H2889" s="293">
        <v>5.8</v>
      </c>
      <c r="I2889" s="293">
        <f t="shared" si="480"/>
        <v>10.900884966181424</v>
      </c>
      <c r="J2889" s="293">
        <v>63.225132803852254</v>
      </c>
      <c r="K2889" s="275">
        <f t="shared" si="482"/>
        <v>63.225132803852254</v>
      </c>
      <c r="L2889" s="275">
        <f t="shared" si="481"/>
        <v>63.225132803852254</v>
      </c>
      <c r="N2889" s="334">
        <v>60.793396926781014</v>
      </c>
      <c r="O2889" s="332">
        <f t="shared" si="483"/>
        <v>63.225132803852254</v>
      </c>
      <c r="P2889" s="360"/>
      <c r="Q2889" s="360"/>
    </row>
    <row r="2890" spans="2:20" ht="16.2" customHeight="1">
      <c r="B2890" s="303">
        <v>112441072</v>
      </c>
      <c r="C2890" s="307" t="s">
        <v>314</v>
      </c>
      <c r="D2890" s="294" t="s">
        <v>81</v>
      </c>
      <c r="E2890" s="294" t="s">
        <v>3069</v>
      </c>
      <c r="F2890" s="290">
        <v>1</v>
      </c>
      <c r="G2890" s="290" t="s">
        <v>7</v>
      </c>
      <c r="H2890" s="293">
        <v>5.8</v>
      </c>
      <c r="I2890" s="293">
        <f t="shared" si="480"/>
        <v>10.052997300282243</v>
      </c>
      <c r="J2890" s="293">
        <v>58.307384341637004</v>
      </c>
      <c r="K2890" s="275">
        <f t="shared" si="482"/>
        <v>58.307384341637004</v>
      </c>
      <c r="L2890" s="275">
        <f t="shared" si="481"/>
        <v>58.307384341637004</v>
      </c>
      <c r="N2890" s="334">
        <v>59.060887215910768</v>
      </c>
      <c r="O2890" s="332">
        <f t="shared" si="483"/>
        <v>61.423322704547203</v>
      </c>
      <c r="P2890" s="360"/>
      <c r="Q2890" s="360"/>
      <c r="S2890" s="357"/>
      <c r="T2890" s="357"/>
    </row>
    <row r="2891" spans="2:20" ht="16.2" customHeight="1">
      <c r="B2891" s="303">
        <v>112441412</v>
      </c>
      <c r="C2891" s="307" t="s">
        <v>314</v>
      </c>
      <c r="D2891" s="294" t="s">
        <v>81</v>
      </c>
      <c r="E2891" s="294" t="s">
        <v>3091</v>
      </c>
      <c r="F2891" s="290">
        <v>1</v>
      </c>
      <c r="G2891" s="290" t="s">
        <v>7</v>
      </c>
      <c r="H2891" s="293">
        <v>5.8</v>
      </c>
      <c r="I2891" s="293">
        <f t="shared" si="480"/>
        <v>11.629804864304923</v>
      </c>
      <c r="J2891" s="293">
        <v>67.452868212968554</v>
      </c>
      <c r="K2891" s="275">
        <f t="shared" si="482"/>
        <v>67.452868212968554</v>
      </c>
      <c r="L2891" s="275">
        <f t="shared" si="481"/>
        <v>67.452868212968554</v>
      </c>
      <c r="N2891" s="334">
        <v>64.858527127854373</v>
      </c>
      <c r="O2891" s="332">
        <f t="shared" si="483"/>
        <v>67.452868212968554</v>
      </c>
      <c r="P2891" s="360"/>
      <c r="Q2891" s="360"/>
    </row>
    <row r="2892" spans="2:20" ht="16.2" customHeight="1">
      <c r="B2892" s="303">
        <v>110301012</v>
      </c>
      <c r="C2892" s="307" t="s">
        <v>294</v>
      </c>
      <c r="D2892" s="290" t="s">
        <v>4</v>
      </c>
      <c r="E2892" s="290" t="s">
        <v>3061</v>
      </c>
      <c r="F2892" s="290">
        <v>1</v>
      </c>
      <c r="G2892" s="290" t="s">
        <v>7</v>
      </c>
      <c r="H2892" s="293">
        <v>5.8</v>
      </c>
      <c r="I2892" s="293">
        <f t="shared" si="480"/>
        <v>8.6950848624935144</v>
      </c>
      <c r="J2892" s="293">
        <v>50.43149220246238</v>
      </c>
      <c r="K2892" s="275">
        <f t="shared" si="482"/>
        <v>50.43149220246238</v>
      </c>
      <c r="L2892" s="275">
        <f t="shared" si="481"/>
        <v>50.43149220246238</v>
      </c>
      <c r="N2892" s="334">
        <v>48.491819425444596</v>
      </c>
      <c r="O2892" s="332">
        <f t="shared" si="483"/>
        <v>50.43149220246238</v>
      </c>
      <c r="P2892" s="360"/>
      <c r="Q2892" s="360"/>
    </row>
    <row r="2893" spans="2:20" ht="16.2" customHeight="1">
      <c r="B2893" s="303">
        <v>110301092</v>
      </c>
      <c r="C2893" s="307" t="s">
        <v>294</v>
      </c>
      <c r="D2893" s="290" t="s">
        <v>81</v>
      </c>
      <c r="E2893" s="290" t="s">
        <v>3065</v>
      </c>
      <c r="F2893" s="290">
        <v>1</v>
      </c>
      <c r="G2893" s="290" t="s">
        <v>7</v>
      </c>
      <c r="H2893" s="293">
        <v>5.8</v>
      </c>
      <c r="I2893" s="293">
        <f t="shared" si="480"/>
        <v>8.8903001084956852</v>
      </c>
      <c r="J2893" s="293">
        <v>51.563740629274974</v>
      </c>
      <c r="K2893" s="275">
        <f t="shared" si="482"/>
        <v>51.563740629274974</v>
      </c>
      <c r="L2893" s="275">
        <f t="shared" si="481"/>
        <v>51.563740629274974</v>
      </c>
      <c r="N2893" s="334">
        <v>49.580519835841322</v>
      </c>
      <c r="O2893" s="332">
        <f t="shared" si="483"/>
        <v>51.563740629274974</v>
      </c>
      <c r="P2893" s="360"/>
      <c r="Q2893" s="360"/>
    </row>
    <row r="2894" spans="2:20" ht="16.2" customHeight="1">
      <c r="B2894" s="303">
        <v>110301102</v>
      </c>
      <c r="C2894" s="307" t="s">
        <v>294</v>
      </c>
      <c r="D2894" s="294" t="s">
        <v>81</v>
      </c>
      <c r="E2894" s="294" t="s">
        <v>3067</v>
      </c>
      <c r="F2894" s="290">
        <v>1</v>
      </c>
      <c r="G2894" s="290" t="s">
        <v>7</v>
      </c>
      <c r="H2894" s="293">
        <v>5.8</v>
      </c>
      <c r="I2894" s="293">
        <f t="shared" si="480"/>
        <v>8.6950848624935144</v>
      </c>
      <c r="J2894" s="293">
        <v>50.43149220246238</v>
      </c>
      <c r="K2894" s="275">
        <f t="shared" si="482"/>
        <v>50.43149220246238</v>
      </c>
      <c r="L2894" s="275">
        <f t="shared" si="481"/>
        <v>50.43149220246238</v>
      </c>
      <c r="N2894" s="334">
        <v>48.491819425444596</v>
      </c>
      <c r="O2894" s="332">
        <f t="shared" si="483"/>
        <v>50.43149220246238</v>
      </c>
      <c r="P2894" s="360"/>
      <c r="Q2894" s="360"/>
    </row>
    <row r="2895" spans="2:20" ht="16.2" customHeight="1">
      <c r="B2895" s="303">
        <v>110301112</v>
      </c>
      <c r="C2895" s="307" t="s">
        <v>294</v>
      </c>
      <c r="D2895" s="294" t="s">
        <v>81</v>
      </c>
      <c r="E2895" s="294" t="s">
        <v>3071</v>
      </c>
      <c r="F2895" s="290">
        <v>1</v>
      </c>
      <c r="G2895" s="290" t="s">
        <v>7</v>
      </c>
      <c r="H2895" s="293">
        <v>5.8</v>
      </c>
      <c r="I2895" s="293">
        <f t="shared" si="480"/>
        <v>8.6950848624935144</v>
      </c>
      <c r="J2895" s="293">
        <v>50.43149220246238</v>
      </c>
      <c r="K2895" s="275">
        <f t="shared" si="482"/>
        <v>50.43149220246238</v>
      </c>
      <c r="L2895" s="275">
        <f t="shared" si="481"/>
        <v>50.43149220246238</v>
      </c>
      <c r="N2895" s="334">
        <v>48.491819425444596</v>
      </c>
      <c r="O2895" s="332">
        <f t="shared" si="483"/>
        <v>50.43149220246238</v>
      </c>
      <c r="P2895" s="360"/>
      <c r="Q2895" s="360"/>
    </row>
    <row r="2896" spans="2:20" ht="16.2" customHeight="1">
      <c r="B2896" s="303">
        <v>110301122</v>
      </c>
      <c r="C2896" s="307" t="s">
        <v>294</v>
      </c>
      <c r="D2896" s="294" t="s">
        <v>81</v>
      </c>
      <c r="E2896" s="294" t="s">
        <v>3073</v>
      </c>
      <c r="F2896" s="290">
        <v>1</v>
      </c>
      <c r="G2896" s="290" t="s">
        <v>7</v>
      </c>
      <c r="H2896" s="293">
        <v>5.8</v>
      </c>
      <c r="I2896" s="293">
        <f t="shared" si="480"/>
        <v>8.8903001084956852</v>
      </c>
      <c r="J2896" s="293">
        <v>51.563740629274974</v>
      </c>
      <c r="K2896" s="275">
        <f t="shared" si="482"/>
        <v>51.563740629274974</v>
      </c>
      <c r="L2896" s="275">
        <f t="shared" si="481"/>
        <v>51.563740629274974</v>
      </c>
      <c r="N2896" s="334">
        <v>49.580519835841322</v>
      </c>
      <c r="O2896" s="332">
        <f t="shared" si="483"/>
        <v>51.563740629274974</v>
      </c>
      <c r="P2896" s="360"/>
      <c r="Q2896" s="360"/>
    </row>
    <row r="2897" spans="2:20" ht="16.2" customHeight="1">
      <c r="B2897" s="303">
        <v>110301142</v>
      </c>
      <c r="C2897" s="307" t="s">
        <v>294</v>
      </c>
      <c r="D2897" s="294" t="s">
        <v>81</v>
      </c>
      <c r="E2897" s="294" t="s">
        <v>3075</v>
      </c>
      <c r="F2897" s="290">
        <v>1</v>
      </c>
      <c r="G2897" s="290" t="s">
        <v>7</v>
      </c>
      <c r="H2897" s="293">
        <v>5.8</v>
      </c>
      <c r="I2897" s="293">
        <f t="shared" si="480"/>
        <v>8.8903001084956852</v>
      </c>
      <c r="J2897" s="293">
        <v>51.563740629274974</v>
      </c>
      <c r="K2897" s="275">
        <f t="shared" si="482"/>
        <v>51.563740629274974</v>
      </c>
      <c r="L2897" s="275">
        <f t="shared" si="481"/>
        <v>51.563740629274974</v>
      </c>
      <c r="N2897" s="334">
        <v>49.580519835841322</v>
      </c>
      <c r="O2897" s="332">
        <f t="shared" si="483"/>
        <v>51.563740629274974</v>
      </c>
      <c r="P2897" s="360"/>
      <c r="Q2897" s="360"/>
    </row>
    <row r="2898" spans="2:20" ht="16.2" customHeight="1">
      <c r="B2898" s="303">
        <v>110301272</v>
      </c>
      <c r="C2898" s="307" t="s">
        <v>294</v>
      </c>
      <c r="D2898" s="294" t="s">
        <v>81</v>
      </c>
      <c r="E2898" s="294" t="s">
        <v>3081</v>
      </c>
      <c r="F2898" s="290">
        <v>1</v>
      </c>
      <c r="G2898" s="290" t="s">
        <v>7</v>
      </c>
      <c r="H2898" s="293">
        <v>5.8</v>
      </c>
      <c r="I2898" s="293">
        <f t="shared" si="480"/>
        <v>8.8903001084956852</v>
      </c>
      <c r="J2898" s="293">
        <v>51.563740629274974</v>
      </c>
      <c r="K2898" s="275">
        <f t="shared" si="482"/>
        <v>51.563740629274974</v>
      </c>
      <c r="L2898" s="275">
        <f t="shared" si="481"/>
        <v>51.563740629274974</v>
      </c>
      <c r="N2898" s="334">
        <v>49.580519835841322</v>
      </c>
      <c r="O2898" s="332">
        <f t="shared" si="483"/>
        <v>51.563740629274974</v>
      </c>
      <c r="P2898" s="360"/>
      <c r="Q2898" s="360"/>
    </row>
    <row r="2899" spans="2:20" ht="16.2" customHeight="1">
      <c r="B2899" s="303">
        <v>110301282</v>
      </c>
      <c r="C2899" s="307" t="s">
        <v>294</v>
      </c>
      <c r="D2899" s="294" t="s">
        <v>81</v>
      </c>
      <c r="E2899" s="294" t="s">
        <v>3083</v>
      </c>
      <c r="F2899" s="290">
        <v>1</v>
      </c>
      <c r="G2899" s="290" t="s">
        <v>7</v>
      </c>
      <c r="H2899" s="293">
        <v>5.8</v>
      </c>
      <c r="I2899" s="293">
        <f t="shared" si="480"/>
        <v>8.8903001084956852</v>
      </c>
      <c r="J2899" s="293">
        <v>51.563740629274974</v>
      </c>
      <c r="K2899" s="275">
        <f t="shared" si="482"/>
        <v>51.563740629274974</v>
      </c>
      <c r="L2899" s="275">
        <f t="shared" si="481"/>
        <v>51.563740629274974</v>
      </c>
      <c r="N2899" s="334">
        <v>49.580519835841322</v>
      </c>
      <c r="O2899" s="332">
        <f t="shared" si="483"/>
        <v>51.563740629274974</v>
      </c>
      <c r="P2899" s="360"/>
      <c r="Q2899" s="360"/>
    </row>
    <row r="2900" spans="2:20" ht="16.2" customHeight="1">
      <c r="B2900" s="303">
        <v>110301372</v>
      </c>
      <c r="C2900" s="307" t="s">
        <v>294</v>
      </c>
      <c r="D2900" s="294" t="s">
        <v>81</v>
      </c>
      <c r="E2900" s="294" t="s">
        <v>3087</v>
      </c>
      <c r="F2900" s="290">
        <v>1</v>
      </c>
      <c r="G2900" s="290" t="s">
        <v>7</v>
      </c>
      <c r="H2900" s="293">
        <v>5.8</v>
      </c>
      <c r="I2900" s="293">
        <f t="shared" si="480"/>
        <v>9.205909618378227</v>
      </c>
      <c r="J2900" s="293">
        <v>53.39427578659371</v>
      </c>
      <c r="K2900" s="275">
        <f t="shared" si="482"/>
        <v>53.39427578659371</v>
      </c>
      <c r="L2900" s="275">
        <f t="shared" si="481"/>
        <v>53.39427578659371</v>
      </c>
      <c r="N2900" s="334">
        <v>51.340649794801642</v>
      </c>
      <c r="O2900" s="332">
        <f t="shared" si="483"/>
        <v>53.39427578659371</v>
      </c>
      <c r="P2900" s="360"/>
      <c r="Q2900" s="360"/>
    </row>
    <row r="2901" spans="2:20" ht="16.2" customHeight="1">
      <c r="B2901" s="303">
        <v>110301362</v>
      </c>
      <c r="C2901" s="307" t="s">
        <v>294</v>
      </c>
      <c r="D2901" s="294" t="s">
        <v>81</v>
      </c>
      <c r="E2901" s="294" t="s">
        <v>3085</v>
      </c>
      <c r="F2901" s="290">
        <v>1</v>
      </c>
      <c r="G2901" s="290" t="s">
        <v>7</v>
      </c>
      <c r="H2901" s="293">
        <v>5.8</v>
      </c>
      <c r="I2901" s="293">
        <f t="shared" ref="I2901:I2958" si="484">J2901/H2901</f>
        <v>9.205909618378227</v>
      </c>
      <c r="J2901" s="293">
        <v>53.39427578659371</v>
      </c>
      <c r="K2901" s="275">
        <f t="shared" si="482"/>
        <v>53.39427578659371</v>
      </c>
      <c r="L2901" s="275">
        <f t="shared" si="481"/>
        <v>53.39427578659371</v>
      </c>
      <c r="N2901" s="334">
        <v>51.340649794801642</v>
      </c>
      <c r="O2901" s="332">
        <f t="shared" si="483"/>
        <v>53.39427578659371</v>
      </c>
      <c r="P2901" s="360"/>
      <c r="Q2901" s="360"/>
    </row>
    <row r="2902" spans="2:20" ht="16.2" customHeight="1">
      <c r="B2902" s="303">
        <v>110301392</v>
      </c>
      <c r="C2902" s="307" t="s">
        <v>294</v>
      </c>
      <c r="D2902" s="294" t="s">
        <v>81</v>
      </c>
      <c r="E2902" s="294" t="s">
        <v>3089</v>
      </c>
      <c r="F2902" s="290">
        <v>1</v>
      </c>
      <c r="G2902" s="290" t="s">
        <v>7</v>
      </c>
      <c r="H2902" s="293">
        <v>5.8</v>
      </c>
      <c r="I2902" s="293">
        <f t="shared" si="484"/>
        <v>8.825593848766454</v>
      </c>
      <c r="J2902" s="293">
        <v>51.188444322845427</v>
      </c>
      <c r="K2902" s="275">
        <f t="shared" si="482"/>
        <v>51.188444322845427</v>
      </c>
      <c r="L2902" s="275">
        <f t="shared" si="481"/>
        <v>51.188444322845427</v>
      </c>
      <c r="N2902" s="334">
        <v>49.219658002735983</v>
      </c>
      <c r="O2902" s="332">
        <f t="shared" si="483"/>
        <v>51.188444322845427</v>
      </c>
      <c r="P2902" s="360"/>
      <c r="Q2902" s="360"/>
    </row>
    <row r="2903" spans="2:20" ht="16.2" customHeight="1">
      <c r="B2903" s="303">
        <v>110301242</v>
      </c>
      <c r="C2903" s="307" t="s">
        <v>294</v>
      </c>
      <c r="D2903" s="294" t="s">
        <v>81</v>
      </c>
      <c r="E2903" s="294" t="s">
        <v>3079</v>
      </c>
      <c r="F2903" s="290">
        <v>1</v>
      </c>
      <c r="G2903" s="290" t="s">
        <v>7</v>
      </c>
      <c r="H2903" s="293">
        <v>5.8</v>
      </c>
      <c r="I2903" s="293">
        <f t="shared" si="484"/>
        <v>9.205909618378227</v>
      </c>
      <c r="J2903" s="293">
        <v>53.39427578659371</v>
      </c>
      <c r="K2903" s="275">
        <f t="shared" si="482"/>
        <v>53.39427578659371</v>
      </c>
      <c r="L2903" s="275">
        <f t="shared" ref="L2903:L2944" si="485">+J2903-K2903*$B$2</f>
        <v>53.39427578659371</v>
      </c>
      <c r="N2903" s="334">
        <v>51.340649794801642</v>
      </c>
      <c r="O2903" s="332">
        <f t="shared" si="483"/>
        <v>53.39427578659371</v>
      </c>
      <c r="P2903" s="360"/>
      <c r="Q2903" s="360"/>
    </row>
    <row r="2904" spans="2:20" ht="16.2" customHeight="1">
      <c r="B2904" s="303">
        <v>110301182</v>
      </c>
      <c r="C2904" s="307" t="s">
        <v>294</v>
      </c>
      <c r="D2904" s="294" t="s">
        <v>81</v>
      </c>
      <c r="E2904" s="294" t="s">
        <v>3077</v>
      </c>
      <c r="F2904" s="290">
        <v>1</v>
      </c>
      <c r="G2904" s="290" t="s">
        <v>7</v>
      </c>
      <c r="H2904" s="293">
        <v>5.8</v>
      </c>
      <c r="I2904" s="293">
        <f t="shared" si="484"/>
        <v>8.8866758809377799</v>
      </c>
      <c r="J2904" s="293">
        <v>51.542720109439124</v>
      </c>
      <c r="K2904" s="275">
        <f t="shared" si="482"/>
        <v>51.542720109439124</v>
      </c>
      <c r="L2904" s="275">
        <f t="shared" si="485"/>
        <v>51.542720109439124</v>
      </c>
      <c r="N2904" s="334">
        <v>49.560307797537618</v>
      </c>
      <c r="O2904" s="332">
        <f t="shared" si="483"/>
        <v>51.542720109439124</v>
      </c>
      <c r="P2904" s="360"/>
      <c r="Q2904" s="360"/>
    </row>
    <row r="2905" spans="2:20" ht="16.2" customHeight="1">
      <c r="B2905" s="303">
        <v>110301072</v>
      </c>
      <c r="C2905" s="307" t="s">
        <v>294</v>
      </c>
      <c r="D2905" s="294" t="s">
        <v>81</v>
      </c>
      <c r="E2905" s="294" t="s">
        <v>3069</v>
      </c>
      <c r="F2905" s="290">
        <v>1</v>
      </c>
      <c r="G2905" s="290" t="s">
        <v>7</v>
      </c>
      <c r="H2905" s="293">
        <v>5.8</v>
      </c>
      <c r="I2905" s="293">
        <f t="shared" si="484"/>
        <v>8.6424346545588424</v>
      </c>
      <c r="J2905" s="293">
        <v>50.12612099644128</v>
      </c>
      <c r="K2905" s="275">
        <f t="shared" si="482"/>
        <v>50.12612099644128</v>
      </c>
      <c r="L2905" s="275">
        <f t="shared" si="485"/>
        <v>50.12612099644128</v>
      </c>
      <c r="N2905" s="334">
        <v>49.195444596443238</v>
      </c>
      <c r="O2905" s="332">
        <f t="shared" si="483"/>
        <v>51.163262380300971</v>
      </c>
      <c r="P2905" s="360"/>
      <c r="Q2905" s="360"/>
      <c r="S2905" s="357"/>
      <c r="T2905" s="357"/>
    </row>
    <row r="2906" spans="2:20" ht="16.2" customHeight="1">
      <c r="B2906" s="303">
        <v>110301412</v>
      </c>
      <c r="C2906" s="307" t="s">
        <v>294</v>
      </c>
      <c r="D2906" s="294" t="s">
        <v>81</v>
      </c>
      <c r="E2906" s="294" t="s">
        <v>3091</v>
      </c>
      <c r="F2906" s="290">
        <v>1</v>
      </c>
      <c r="G2906" s="290" t="s">
        <v>7</v>
      </c>
      <c r="H2906" s="293">
        <v>5.8</v>
      </c>
      <c r="I2906" s="293">
        <f t="shared" si="484"/>
        <v>9.2752335487523005</v>
      </c>
      <c r="J2906" s="293">
        <v>53.796354582763342</v>
      </c>
      <c r="K2906" s="275">
        <f t="shared" ref="K2906:K2945" si="486">J2906</f>
        <v>53.796354582763342</v>
      </c>
      <c r="L2906" s="275">
        <f t="shared" si="485"/>
        <v>53.796354582763342</v>
      </c>
      <c r="N2906" s="334">
        <v>51.727264021887827</v>
      </c>
      <c r="O2906" s="332">
        <f t="shared" si="483"/>
        <v>53.796354582763342</v>
      </c>
      <c r="P2906" s="360"/>
      <c r="Q2906" s="360"/>
    </row>
    <row r="2907" spans="2:20" ht="16.2" customHeight="1">
      <c r="B2907" s="303">
        <v>112501012</v>
      </c>
      <c r="C2907" s="307" t="s">
        <v>2508</v>
      </c>
      <c r="D2907" s="290" t="s">
        <v>4</v>
      </c>
      <c r="E2907" s="290" t="s">
        <v>3061</v>
      </c>
      <c r="F2907" s="290">
        <v>1</v>
      </c>
      <c r="G2907" s="290" t="s">
        <v>7</v>
      </c>
      <c r="H2907" s="293">
        <v>5.8</v>
      </c>
      <c r="I2907" s="293">
        <f t="shared" si="484"/>
        <v>9.881555013847823</v>
      </c>
      <c r="J2907" s="293">
        <v>57.313019080317368</v>
      </c>
      <c r="K2907" s="275">
        <f t="shared" si="486"/>
        <v>57.313019080317368</v>
      </c>
      <c r="L2907" s="275">
        <f t="shared" si="485"/>
        <v>57.313019080317368</v>
      </c>
      <c r="N2907" s="334">
        <v>55.10867219261285</v>
      </c>
      <c r="O2907" s="332">
        <f t="shared" si="483"/>
        <v>57.313019080317368</v>
      </c>
      <c r="P2907" s="360"/>
      <c r="Q2907" s="360"/>
    </row>
    <row r="2908" spans="2:20" ht="16.2" customHeight="1">
      <c r="B2908" s="303">
        <v>112501282</v>
      </c>
      <c r="C2908" s="307" t="s">
        <v>2508</v>
      </c>
      <c r="D2908" s="294" t="s">
        <v>81</v>
      </c>
      <c r="E2908" s="294" t="s">
        <v>3083</v>
      </c>
      <c r="F2908" s="290">
        <v>1</v>
      </c>
      <c r="G2908" s="290" t="s">
        <v>7</v>
      </c>
      <c r="H2908" s="293">
        <v>5.8</v>
      </c>
      <c r="I2908" s="293">
        <f t="shared" si="484"/>
        <v>11.061299855970566</v>
      </c>
      <c r="J2908" s="293">
        <v>64.155539164629275</v>
      </c>
      <c r="K2908" s="275">
        <f t="shared" si="486"/>
        <v>64.155539164629275</v>
      </c>
      <c r="L2908" s="275">
        <f t="shared" si="485"/>
        <v>64.155539164629275</v>
      </c>
      <c r="N2908" s="334">
        <v>61.688018427528142</v>
      </c>
      <c r="O2908" s="332">
        <f t="shared" si="483"/>
        <v>64.155539164629275</v>
      </c>
      <c r="P2908" s="360"/>
      <c r="Q2908" s="360"/>
    </row>
    <row r="2909" spans="2:20" ht="16.2" customHeight="1">
      <c r="B2909" s="303">
        <v>112501092</v>
      </c>
      <c r="C2909" s="307" t="s">
        <v>2508</v>
      </c>
      <c r="D2909" s="290" t="s">
        <v>81</v>
      </c>
      <c r="E2909" s="290" t="s">
        <v>3065</v>
      </c>
      <c r="F2909" s="290">
        <v>1</v>
      </c>
      <c r="G2909" s="290" t="s">
        <v>7</v>
      </c>
      <c r="H2909" s="293">
        <v>5.8</v>
      </c>
      <c r="I2909" s="293">
        <f t="shared" si="484"/>
        <v>10.360415761075521</v>
      </c>
      <c r="J2909" s="293">
        <v>60.090411414238019</v>
      </c>
      <c r="K2909" s="275">
        <f t="shared" si="486"/>
        <v>60.090411414238019</v>
      </c>
      <c r="L2909" s="275">
        <f t="shared" si="485"/>
        <v>60.090411414238019</v>
      </c>
      <c r="N2909" s="334">
        <v>57.779241744459632</v>
      </c>
      <c r="O2909" s="332">
        <f t="shared" si="483"/>
        <v>60.090411414238019</v>
      </c>
      <c r="P2909" s="360"/>
      <c r="Q2909" s="360"/>
    </row>
    <row r="2910" spans="2:20" ht="16.2" customHeight="1">
      <c r="B2910" s="303">
        <v>112501102</v>
      </c>
      <c r="C2910" s="307" t="s">
        <v>2508</v>
      </c>
      <c r="D2910" s="294" t="s">
        <v>81</v>
      </c>
      <c r="E2910" s="294" t="s">
        <v>3067</v>
      </c>
      <c r="F2910" s="290">
        <v>1</v>
      </c>
      <c r="G2910" s="290" t="s">
        <v>7</v>
      </c>
      <c r="H2910" s="293">
        <v>5.8</v>
      </c>
      <c r="I2910" s="293">
        <f t="shared" si="484"/>
        <v>9.881555013847823</v>
      </c>
      <c r="J2910" s="293">
        <v>57.313019080317368</v>
      </c>
      <c r="K2910" s="275">
        <f t="shared" si="486"/>
        <v>57.313019080317368</v>
      </c>
      <c r="L2910" s="275">
        <f t="shared" si="485"/>
        <v>57.313019080317368</v>
      </c>
      <c r="N2910" s="334">
        <v>55.10867219261285</v>
      </c>
      <c r="O2910" s="332">
        <f t="shared" si="483"/>
        <v>57.313019080317368</v>
      </c>
      <c r="P2910" s="360"/>
      <c r="Q2910" s="360"/>
    </row>
    <row r="2911" spans="2:20" ht="16.2" customHeight="1">
      <c r="B2911" s="303">
        <v>112501112</v>
      </c>
      <c r="C2911" s="307" t="s">
        <v>2508</v>
      </c>
      <c r="D2911" s="294" t="s">
        <v>81</v>
      </c>
      <c r="E2911" s="294" t="s">
        <v>3071</v>
      </c>
      <c r="F2911" s="290">
        <v>1</v>
      </c>
      <c r="G2911" s="290" t="s">
        <v>7</v>
      </c>
      <c r="H2911" s="293">
        <v>5.8</v>
      </c>
      <c r="I2911" s="293">
        <f t="shared" si="484"/>
        <v>10.015054653672346</v>
      </c>
      <c r="J2911" s="293">
        <v>58.087316991299602</v>
      </c>
      <c r="K2911" s="275">
        <f t="shared" si="486"/>
        <v>58.087316991299602</v>
      </c>
      <c r="L2911" s="275">
        <f t="shared" si="485"/>
        <v>58.087316991299602</v>
      </c>
      <c r="N2911" s="334">
        <v>55.853189414711153</v>
      </c>
      <c r="O2911" s="332">
        <f t="shared" si="483"/>
        <v>58.087316991299602</v>
      </c>
      <c r="P2911" s="360"/>
      <c r="Q2911" s="360"/>
    </row>
    <row r="2912" spans="2:20" ht="16.2" customHeight="1">
      <c r="B2912" s="303">
        <v>112501122</v>
      </c>
      <c r="C2912" s="307" t="s">
        <v>2508</v>
      </c>
      <c r="D2912" s="294" t="s">
        <v>81</v>
      </c>
      <c r="E2912" s="294" t="s">
        <v>3073</v>
      </c>
      <c r="F2912" s="290">
        <v>1</v>
      </c>
      <c r="G2912" s="290" t="s">
        <v>7</v>
      </c>
      <c r="H2912" s="293">
        <v>5.8</v>
      </c>
      <c r="I2912" s="293">
        <f t="shared" si="484"/>
        <v>11.037921105064049</v>
      </c>
      <c r="J2912" s="293">
        <v>64.019942409371481</v>
      </c>
      <c r="K2912" s="275">
        <f t="shared" si="486"/>
        <v>64.019942409371481</v>
      </c>
      <c r="L2912" s="275">
        <f t="shared" si="485"/>
        <v>64.019942409371481</v>
      </c>
      <c r="N2912" s="334">
        <v>61.557636932087966</v>
      </c>
      <c r="O2912" s="332">
        <f t="shared" si="483"/>
        <v>64.019942409371481</v>
      </c>
      <c r="P2912" s="360"/>
      <c r="Q2912" s="360"/>
    </row>
    <row r="2913" spans="2:20" ht="16.2" customHeight="1">
      <c r="B2913" s="303">
        <v>112501142</v>
      </c>
      <c r="C2913" s="307" t="s">
        <v>2508</v>
      </c>
      <c r="D2913" s="294" t="s">
        <v>81</v>
      </c>
      <c r="E2913" s="294" t="s">
        <v>3075</v>
      </c>
      <c r="F2913" s="290">
        <v>1</v>
      </c>
      <c r="G2913" s="290" t="s">
        <v>7</v>
      </c>
      <c r="H2913" s="293">
        <v>5.8</v>
      </c>
      <c r="I2913" s="293">
        <f t="shared" si="484"/>
        <v>10.360415761075521</v>
      </c>
      <c r="J2913" s="293">
        <v>60.090411414238019</v>
      </c>
      <c r="K2913" s="275">
        <f t="shared" si="486"/>
        <v>60.090411414238019</v>
      </c>
      <c r="L2913" s="275">
        <f t="shared" si="485"/>
        <v>60.090411414238019</v>
      </c>
      <c r="N2913" s="334">
        <v>57.779241744459632</v>
      </c>
      <c r="O2913" s="332">
        <f t="shared" si="483"/>
        <v>60.090411414238019</v>
      </c>
      <c r="P2913" s="360"/>
      <c r="Q2913" s="360"/>
    </row>
    <row r="2914" spans="2:20" ht="16.2" customHeight="1">
      <c r="B2914" s="303">
        <v>112501272</v>
      </c>
      <c r="C2914" s="307" t="s">
        <v>2508</v>
      </c>
      <c r="D2914" s="294" t="s">
        <v>81</v>
      </c>
      <c r="E2914" s="294" t="s">
        <v>3081</v>
      </c>
      <c r="F2914" s="290">
        <v>1</v>
      </c>
      <c r="G2914" s="290" t="s">
        <v>7</v>
      </c>
      <c r="H2914" s="293">
        <v>5.8</v>
      </c>
      <c r="I2914" s="293">
        <f t="shared" si="484"/>
        <v>10.360415761075521</v>
      </c>
      <c r="J2914" s="293">
        <v>60.090411414238019</v>
      </c>
      <c r="K2914" s="275">
        <f t="shared" si="486"/>
        <v>60.090411414238019</v>
      </c>
      <c r="L2914" s="275">
        <f t="shared" si="485"/>
        <v>60.090411414238019</v>
      </c>
      <c r="N2914" s="334">
        <v>57.779241744459632</v>
      </c>
      <c r="O2914" s="332">
        <f t="shared" si="483"/>
        <v>60.090411414238019</v>
      </c>
      <c r="P2914" s="360"/>
      <c r="Q2914" s="360"/>
    </row>
    <row r="2915" spans="2:20" ht="16.2" customHeight="1">
      <c r="B2915" s="303">
        <v>112501372</v>
      </c>
      <c r="C2915" s="307" t="s">
        <v>2508</v>
      </c>
      <c r="D2915" s="294" t="s">
        <v>81</v>
      </c>
      <c r="E2915" s="294" t="s">
        <v>3087</v>
      </c>
      <c r="F2915" s="290">
        <v>1</v>
      </c>
      <c r="G2915" s="290" t="s">
        <v>7</v>
      </c>
      <c r="H2915" s="293">
        <v>5.8</v>
      </c>
      <c r="I2915" s="293">
        <f t="shared" si="484"/>
        <v>10.769252915129959</v>
      </c>
      <c r="J2915" s="293">
        <v>62.461666907753767</v>
      </c>
      <c r="K2915" s="275">
        <f t="shared" si="486"/>
        <v>62.461666907753767</v>
      </c>
      <c r="L2915" s="275">
        <f t="shared" si="485"/>
        <v>62.461666907753767</v>
      </c>
      <c r="N2915" s="334">
        <v>60.059295103609387</v>
      </c>
      <c r="O2915" s="332">
        <f t="shared" si="483"/>
        <v>62.461666907753767</v>
      </c>
      <c r="P2915" s="360"/>
      <c r="Q2915" s="360"/>
    </row>
    <row r="2916" spans="2:20" ht="16.2" customHeight="1">
      <c r="B2916" s="303">
        <v>112501362</v>
      </c>
      <c r="C2916" s="307" t="s">
        <v>2508</v>
      </c>
      <c r="D2916" s="294" t="s">
        <v>81</v>
      </c>
      <c r="E2916" s="294" t="s">
        <v>3085</v>
      </c>
      <c r="F2916" s="290">
        <v>1</v>
      </c>
      <c r="G2916" s="290" t="s">
        <v>7</v>
      </c>
      <c r="H2916" s="293">
        <v>5.8</v>
      </c>
      <c r="I2916" s="293">
        <f t="shared" si="484"/>
        <v>10.769252915129959</v>
      </c>
      <c r="J2916" s="293">
        <v>62.461666907753767</v>
      </c>
      <c r="K2916" s="275">
        <f t="shared" si="486"/>
        <v>62.461666907753767</v>
      </c>
      <c r="L2916" s="275">
        <f t="shared" si="485"/>
        <v>62.461666907753767</v>
      </c>
      <c r="N2916" s="334">
        <v>60.059295103609387</v>
      </c>
      <c r="O2916" s="332">
        <f t="shared" si="483"/>
        <v>62.461666907753767</v>
      </c>
      <c r="P2916" s="360"/>
      <c r="Q2916" s="360"/>
    </row>
    <row r="2917" spans="2:20" ht="16.2" customHeight="1">
      <c r="B2917" s="303">
        <v>112501392</v>
      </c>
      <c r="C2917" s="307" t="s">
        <v>2508</v>
      </c>
      <c r="D2917" s="294" t="s">
        <v>81</v>
      </c>
      <c r="E2917" s="294" t="s">
        <v>3089</v>
      </c>
      <c r="F2917" s="290">
        <v>1</v>
      </c>
      <c r="G2917" s="290" t="s">
        <v>7</v>
      </c>
      <c r="H2917" s="293">
        <v>5.8</v>
      </c>
      <c r="I2917" s="293">
        <f t="shared" si="484"/>
        <v>10.231376362673712</v>
      </c>
      <c r="J2917" s="293">
        <v>59.341982903507528</v>
      </c>
      <c r="K2917" s="275">
        <f t="shared" si="486"/>
        <v>59.341982903507528</v>
      </c>
      <c r="L2917" s="275">
        <f t="shared" si="485"/>
        <v>59.341982903507528</v>
      </c>
      <c r="N2917" s="334">
        <v>57.059598945680314</v>
      </c>
      <c r="O2917" s="332">
        <f t="shared" si="483"/>
        <v>59.341982903507528</v>
      </c>
      <c r="P2917" s="360"/>
      <c r="Q2917" s="360"/>
    </row>
    <row r="2918" spans="2:20" ht="16.2" customHeight="1">
      <c r="B2918" s="303">
        <v>112501242</v>
      </c>
      <c r="C2918" s="307" t="s">
        <v>2508</v>
      </c>
      <c r="D2918" s="294" t="s">
        <v>81</v>
      </c>
      <c r="E2918" s="294" t="s">
        <v>3079</v>
      </c>
      <c r="F2918" s="290">
        <v>1</v>
      </c>
      <c r="G2918" s="290" t="s">
        <v>7</v>
      </c>
      <c r="H2918" s="293">
        <v>5.8</v>
      </c>
      <c r="I2918" s="293">
        <f t="shared" si="484"/>
        <v>10.769252915129959</v>
      </c>
      <c r="J2918" s="293">
        <v>62.461666907753767</v>
      </c>
      <c r="K2918" s="275">
        <f t="shared" si="486"/>
        <v>62.461666907753767</v>
      </c>
      <c r="L2918" s="275">
        <f t="shared" si="485"/>
        <v>62.461666907753767</v>
      </c>
      <c r="N2918" s="334">
        <v>60.059295103609387</v>
      </c>
      <c r="O2918" s="332">
        <f t="shared" si="483"/>
        <v>62.461666907753767</v>
      </c>
      <c r="P2918" s="360"/>
      <c r="Q2918" s="360"/>
    </row>
    <row r="2919" spans="2:20" ht="16.2" customHeight="1">
      <c r="B2919" s="303">
        <v>112501182</v>
      </c>
      <c r="C2919" s="307" t="s">
        <v>2508</v>
      </c>
      <c r="D2919" s="294" t="s">
        <v>81</v>
      </c>
      <c r="E2919" s="294" t="s">
        <v>3077</v>
      </c>
      <c r="F2919" s="290">
        <v>1</v>
      </c>
      <c r="G2919" s="290" t="s">
        <v>7</v>
      </c>
      <c r="H2919" s="293">
        <v>5.8</v>
      </c>
      <c r="I2919" s="293">
        <f t="shared" si="484"/>
        <v>10.215897347489976</v>
      </c>
      <c r="J2919" s="293">
        <v>59.252204615441862</v>
      </c>
      <c r="K2919" s="275">
        <f t="shared" si="486"/>
        <v>59.252204615441862</v>
      </c>
      <c r="L2919" s="275">
        <f t="shared" si="485"/>
        <v>59.252204615441862</v>
      </c>
      <c r="N2919" s="334">
        <v>56.973273668694098</v>
      </c>
      <c r="O2919" s="332">
        <f t="shared" si="483"/>
        <v>59.252204615441862</v>
      </c>
      <c r="P2919" s="360"/>
      <c r="Q2919" s="360"/>
    </row>
    <row r="2920" spans="2:20" ht="16.2" customHeight="1">
      <c r="B2920" s="303">
        <v>112501072</v>
      </c>
      <c r="C2920" s="307" t="s">
        <v>2508</v>
      </c>
      <c r="D2920" s="294" t="s">
        <v>81</v>
      </c>
      <c r="E2920" s="294" t="s">
        <v>3069</v>
      </c>
      <c r="F2920" s="290">
        <v>1</v>
      </c>
      <c r="G2920" s="290" t="s">
        <v>7</v>
      </c>
      <c r="H2920" s="293">
        <v>5.8</v>
      </c>
      <c r="I2920" s="293">
        <f t="shared" si="484"/>
        <v>9.7282764756411826</v>
      </c>
      <c r="J2920" s="293">
        <v>56.424003558718859</v>
      </c>
      <c r="K2920" s="275">
        <f t="shared" si="486"/>
        <v>56.424003558718859</v>
      </c>
      <c r="L2920" s="275">
        <f t="shared" si="485"/>
        <v>56.424003558718859</v>
      </c>
      <c r="N2920" s="334">
        <v>52.306991148395241</v>
      </c>
      <c r="O2920" s="332">
        <f t="shared" si="483"/>
        <v>54.399270794331052</v>
      </c>
      <c r="P2920" s="360"/>
      <c r="Q2920" s="360"/>
      <c r="S2920" s="357"/>
      <c r="T2920" s="357"/>
    </row>
    <row r="2921" spans="2:20" ht="16.2" customHeight="1">
      <c r="B2921" s="303">
        <v>112501412</v>
      </c>
      <c r="C2921" s="307" t="s">
        <v>2508</v>
      </c>
      <c r="D2921" s="294" t="s">
        <v>81</v>
      </c>
      <c r="E2921" s="294" t="s">
        <v>3091</v>
      </c>
      <c r="F2921" s="290">
        <v>1</v>
      </c>
      <c r="G2921" s="290" t="s">
        <v>7</v>
      </c>
      <c r="H2921" s="293">
        <v>5.8</v>
      </c>
      <c r="I2921" s="293">
        <f t="shared" si="484"/>
        <v>10.894304462210481</v>
      </c>
      <c r="J2921" s="293">
        <v>63.186965880820793</v>
      </c>
      <c r="K2921" s="275">
        <f t="shared" si="486"/>
        <v>63.186965880820793</v>
      </c>
      <c r="L2921" s="275">
        <f t="shared" si="485"/>
        <v>63.186965880820793</v>
      </c>
      <c r="N2921" s="334">
        <v>60.756697962327685</v>
      </c>
      <c r="O2921" s="332">
        <f t="shared" si="483"/>
        <v>63.186965880820793</v>
      </c>
      <c r="P2921" s="360"/>
      <c r="Q2921" s="360"/>
    </row>
    <row r="2922" spans="2:20" ht="16.2" customHeight="1">
      <c r="B2922" s="303">
        <v>112601012</v>
      </c>
      <c r="C2922" s="307" t="s">
        <v>2509</v>
      </c>
      <c r="D2922" s="290" t="s">
        <v>4</v>
      </c>
      <c r="E2922" s="290" t="s">
        <v>3061</v>
      </c>
      <c r="F2922" s="290">
        <v>1</v>
      </c>
      <c r="G2922" s="290" t="s">
        <v>7</v>
      </c>
      <c r="H2922" s="293">
        <v>5.8</v>
      </c>
      <c r="I2922" s="293">
        <f t="shared" si="484"/>
        <v>14.006432421997262</v>
      </c>
      <c r="J2922" s="293">
        <v>81.237308047584122</v>
      </c>
      <c r="K2922" s="275">
        <f t="shared" si="486"/>
        <v>81.237308047584122</v>
      </c>
      <c r="L2922" s="275">
        <f t="shared" si="485"/>
        <v>81.237308047584122</v>
      </c>
      <c r="N2922" s="334">
        <v>78.112796199600112</v>
      </c>
      <c r="O2922" s="332">
        <f t="shared" si="483"/>
        <v>81.237308047584122</v>
      </c>
      <c r="P2922" s="360"/>
      <c r="Q2922" s="360"/>
    </row>
    <row r="2923" spans="2:20" ht="16.2" customHeight="1">
      <c r="B2923" s="303">
        <v>112601282</v>
      </c>
      <c r="C2923" s="307" t="s">
        <v>2509</v>
      </c>
      <c r="D2923" s="294" t="s">
        <v>81</v>
      </c>
      <c r="E2923" s="294" t="s">
        <v>3083</v>
      </c>
      <c r="F2923" s="290">
        <v>1</v>
      </c>
      <c r="G2923" s="290" t="s">
        <v>7</v>
      </c>
      <c r="H2923" s="293">
        <v>5.8</v>
      </c>
      <c r="I2923" s="293">
        <f t="shared" si="484"/>
        <v>14.743888299395254</v>
      </c>
      <c r="J2923" s="293">
        <v>85.514552136492469</v>
      </c>
      <c r="K2923" s="275">
        <f t="shared" si="486"/>
        <v>85.514552136492469</v>
      </c>
      <c r="L2923" s="275">
        <f t="shared" si="485"/>
        <v>85.514552136492469</v>
      </c>
      <c r="N2923" s="334">
        <v>82.22553090047353</v>
      </c>
      <c r="O2923" s="332">
        <f t="shared" si="483"/>
        <v>85.514552136492469</v>
      </c>
      <c r="P2923" s="360"/>
      <c r="Q2923" s="360"/>
    </row>
    <row r="2924" spans="2:20" ht="16.2" customHeight="1">
      <c r="B2924" s="303">
        <v>112601092</v>
      </c>
      <c r="C2924" s="307" t="s">
        <v>2509</v>
      </c>
      <c r="D2924" s="290" t="s">
        <v>81</v>
      </c>
      <c r="E2924" s="290" t="s">
        <v>3065</v>
      </c>
      <c r="F2924" s="290">
        <v>1</v>
      </c>
      <c r="G2924" s="290" t="s">
        <v>7</v>
      </c>
      <c r="H2924" s="293">
        <v>5.8</v>
      </c>
      <c r="I2924" s="293">
        <f t="shared" si="484"/>
        <v>14.276628574193124</v>
      </c>
      <c r="J2924" s="293">
        <v>82.804445730320111</v>
      </c>
      <c r="K2924" s="275">
        <f t="shared" si="486"/>
        <v>82.804445730320111</v>
      </c>
      <c r="L2924" s="275">
        <f t="shared" si="485"/>
        <v>82.804445730320111</v>
      </c>
      <c r="N2924" s="334">
        <v>79.619659356077022</v>
      </c>
      <c r="O2924" s="332">
        <f t="shared" ref="O2924:O2979" si="487">N2924*1.04</f>
        <v>82.804445730320111</v>
      </c>
      <c r="P2924" s="360"/>
      <c r="Q2924" s="360"/>
    </row>
    <row r="2925" spans="2:20" ht="16.2" customHeight="1">
      <c r="B2925" s="303">
        <v>112601102</v>
      </c>
      <c r="C2925" s="307" t="s">
        <v>2509</v>
      </c>
      <c r="D2925" s="294" t="s">
        <v>81</v>
      </c>
      <c r="E2925" s="294" t="s">
        <v>3067</v>
      </c>
      <c r="F2925" s="290">
        <v>1</v>
      </c>
      <c r="G2925" s="290" t="s">
        <v>7</v>
      </c>
      <c r="H2925" s="293">
        <v>5.8</v>
      </c>
      <c r="I2925" s="293">
        <f t="shared" si="484"/>
        <v>14.006432421997262</v>
      </c>
      <c r="J2925" s="293">
        <v>81.237308047584122</v>
      </c>
      <c r="K2925" s="275">
        <f t="shared" si="486"/>
        <v>81.237308047584122</v>
      </c>
      <c r="L2925" s="275">
        <f t="shared" si="485"/>
        <v>81.237308047584122</v>
      </c>
      <c r="N2925" s="334">
        <v>78.112796199600112</v>
      </c>
      <c r="O2925" s="332">
        <f t="shared" si="487"/>
        <v>81.237308047584122</v>
      </c>
      <c r="P2925" s="360"/>
      <c r="Q2925" s="360"/>
    </row>
    <row r="2926" spans="2:20" ht="16.2" customHeight="1">
      <c r="B2926" s="303">
        <v>112601112</v>
      </c>
      <c r="C2926" s="307" t="s">
        <v>2509</v>
      </c>
      <c r="D2926" s="294" t="s">
        <v>81</v>
      </c>
      <c r="E2926" s="294" t="s">
        <v>3071</v>
      </c>
      <c r="F2926" s="290">
        <v>1</v>
      </c>
      <c r="G2926" s="290" t="s">
        <v>7</v>
      </c>
      <c r="H2926" s="293">
        <v>5.8</v>
      </c>
      <c r="I2926" s="293">
        <f t="shared" si="484"/>
        <v>14.034874700429263</v>
      </c>
      <c r="J2926" s="293">
        <v>81.402273262489729</v>
      </c>
      <c r="K2926" s="275">
        <f t="shared" si="486"/>
        <v>81.402273262489729</v>
      </c>
      <c r="L2926" s="275">
        <f t="shared" si="485"/>
        <v>81.402273262489729</v>
      </c>
      <c r="N2926" s="334">
        <v>78.271416598547816</v>
      </c>
      <c r="O2926" s="332">
        <f t="shared" si="487"/>
        <v>81.402273262489729</v>
      </c>
      <c r="P2926" s="360"/>
      <c r="Q2926" s="360"/>
    </row>
    <row r="2927" spans="2:20" ht="16.2" customHeight="1">
      <c r="B2927" s="303">
        <v>112601122</v>
      </c>
      <c r="C2927" s="307" t="s">
        <v>2509</v>
      </c>
      <c r="D2927" s="294" t="s">
        <v>81</v>
      </c>
      <c r="E2927" s="294" t="s">
        <v>3073</v>
      </c>
      <c r="F2927" s="290">
        <v>1</v>
      </c>
      <c r="G2927" s="290" t="s">
        <v>7</v>
      </c>
      <c r="H2927" s="293">
        <v>5.8</v>
      </c>
      <c r="I2927" s="293">
        <f t="shared" si="484"/>
        <v>14.726031492157301</v>
      </c>
      <c r="J2927" s="293">
        <v>85.410982654512338</v>
      </c>
      <c r="K2927" s="275">
        <f t="shared" si="486"/>
        <v>85.410982654512338</v>
      </c>
      <c r="L2927" s="275">
        <f t="shared" si="485"/>
        <v>85.410982654512338</v>
      </c>
      <c r="N2927" s="334">
        <v>82.125944860108021</v>
      </c>
      <c r="O2927" s="332">
        <f t="shared" si="487"/>
        <v>85.410982654512338</v>
      </c>
      <c r="P2927" s="360"/>
      <c r="Q2927" s="360"/>
    </row>
    <row r="2928" spans="2:20" ht="16.2" customHeight="1">
      <c r="B2928" s="303">
        <v>112601142</v>
      </c>
      <c r="C2928" s="307" t="s">
        <v>2509</v>
      </c>
      <c r="D2928" s="294" t="s">
        <v>81</v>
      </c>
      <c r="E2928" s="294" t="s">
        <v>3075</v>
      </c>
      <c r="F2928" s="290">
        <v>1</v>
      </c>
      <c r="G2928" s="290" t="s">
        <v>7</v>
      </c>
      <c r="H2928" s="293">
        <v>5.8</v>
      </c>
      <c r="I2928" s="293">
        <f t="shared" si="484"/>
        <v>14.276628574193124</v>
      </c>
      <c r="J2928" s="293">
        <v>82.804445730320111</v>
      </c>
      <c r="K2928" s="275">
        <f t="shared" si="486"/>
        <v>82.804445730320111</v>
      </c>
      <c r="L2928" s="275">
        <f t="shared" si="485"/>
        <v>82.804445730320111</v>
      </c>
      <c r="N2928" s="334">
        <v>79.619659356077022</v>
      </c>
      <c r="O2928" s="332">
        <f t="shared" si="487"/>
        <v>82.804445730320111</v>
      </c>
      <c r="P2928" s="360"/>
      <c r="Q2928" s="360"/>
    </row>
    <row r="2929" spans="2:20" ht="16.2" customHeight="1">
      <c r="B2929" s="303">
        <v>112601272</v>
      </c>
      <c r="C2929" s="307" t="s">
        <v>2509</v>
      </c>
      <c r="D2929" s="294" t="s">
        <v>81</v>
      </c>
      <c r="E2929" s="294" t="s">
        <v>3081</v>
      </c>
      <c r="F2929" s="290">
        <v>1</v>
      </c>
      <c r="G2929" s="290" t="s">
        <v>7</v>
      </c>
      <c r="H2929" s="293">
        <v>5.8</v>
      </c>
      <c r="I2929" s="293">
        <f t="shared" si="484"/>
        <v>14.276628574193124</v>
      </c>
      <c r="J2929" s="293">
        <v>82.804445730320111</v>
      </c>
      <c r="K2929" s="275">
        <f t="shared" si="486"/>
        <v>82.804445730320111</v>
      </c>
      <c r="L2929" s="275">
        <f t="shared" si="485"/>
        <v>82.804445730320111</v>
      </c>
      <c r="N2929" s="334">
        <v>79.619659356077022</v>
      </c>
      <c r="O2929" s="332">
        <f t="shared" si="487"/>
        <v>82.804445730320111</v>
      </c>
      <c r="P2929" s="360"/>
      <c r="Q2929" s="360"/>
    </row>
    <row r="2930" spans="2:20" ht="16.2" customHeight="1">
      <c r="B2930" s="303">
        <v>112601372</v>
      </c>
      <c r="C2930" s="307" t="s">
        <v>2509</v>
      </c>
      <c r="D2930" s="294" t="s">
        <v>81</v>
      </c>
      <c r="E2930" s="294" t="s">
        <v>3087</v>
      </c>
      <c r="F2930" s="290">
        <v>1</v>
      </c>
      <c r="G2930" s="290" t="s">
        <v>7</v>
      </c>
      <c r="H2930" s="293">
        <v>5.8</v>
      </c>
      <c r="I2930" s="293">
        <f t="shared" si="484"/>
        <v>14.699165041188733</v>
      </c>
      <c r="J2930" s="293">
        <v>85.255157238894654</v>
      </c>
      <c r="K2930" s="275">
        <f t="shared" si="486"/>
        <v>85.255157238894654</v>
      </c>
      <c r="L2930" s="275">
        <f t="shared" si="485"/>
        <v>85.255157238894654</v>
      </c>
      <c r="N2930" s="334">
        <v>81.976112729706401</v>
      </c>
      <c r="O2930" s="332">
        <f t="shared" si="487"/>
        <v>85.255157238894654</v>
      </c>
      <c r="P2930" s="360"/>
      <c r="Q2930" s="360"/>
    </row>
    <row r="2931" spans="2:20" ht="16.2" customHeight="1">
      <c r="B2931" s="303">
        <v>112601362</v>
      </c>
      <c r="C2931" s="307" t="s">
        <v>2509</v>
      </c>
      <c r="D2931" s="294" t="s">
        <v>81</v>
      </c>
      <c r="E2931" s="294" t="s">
        <v>3085</v>
      </c>
      <c r="F2931" s="290">
        <v>1</v>
      </c>
      <c r="G2931" s="290" t="s">
        <v>7</v>
      </c>
      <c r="H2931" s="293">
        <v>5.8</v>
      </c>
      <c r="I2931" s="293">
        <f t="shared" si="484"/>
        <v>14.699165041188733</v>
      </c>
      <c r="J2931" s="293">
        <v>85.255157238894654</v>
      </c>
      <c r="K2931" s="275">
        <f t="shared" si="486"/>
        <v>85.255157238894654</v>
      </c>
      <c r="L2931" s="275">
        <f t="shared" si="485"/>
        <v>85.255157238894654</v>
      </c>
      <c r="N2931" s="334">
        <v>81.976112729706401</v>
      </c>
      <c r="O2931" s="332">
        <f t="shared" si="487"/>
        <v>85.255157238894654</v>
      </c>
      <c r="P2931" s="360"/>
      <c r="Q2931" s="360"/>
    </row>
    <row r="2932" spans="2:20" ht="16.2" customHeight="1">
      <c r="B2932" s="303">
        <v>112601392</v>
      </c>
      <c r="C2932" s="307" t="s">
        <v>2509</v>
      </c>
      <c r="D2932" s="294" t="s">
        <v>81</v>
      </c>
      <c r="E2932" s="294" t="s">
        <v>3089</v>
      </c>
      <c r="F2932" s="290">
        <v>1</v>
      </c>
      <c r="G2932" s="290" t="s">
        <v>7</v>
      </c>
      <c r="H2932" s="293">
        <v>5.8</v>
      </c>
      <c r="I2932" s="293">
        <f t="shared" si="484"/>
        <v>14.303818469565549</v>
      </c>
      <c r="J2932" s="293">
        <v>82.962147123480179</v>
      </c>
      <c r="K2932" s="275">
        <f t="shared" si="486"/>
        <v>82.962147123480179</v>
      </c>
      <c r="L2932" s="275">
        <f t="shared" si="485"/>
        <v>82.962147123480179</v>
      </c>
      <c r="N2932" s="334">
        <v>79.771295311038628</v>
      </c>
      <c r="O2932" s="332">
        <f t="shared" si="487"/>
        <v>82.962147123480179</v>
      </c>
      <c r="P2932" s="360"/>
      <c r="Q2932" s="360"/>
    </row>
    <row r="2933" spans="2:20" ht="16.2" customHeight="1">
      <c r="B2933" s="303">
        <v>112601242</v>
      </c>
      <c r="C2933" s="307" t="s">
        <v>2509</v>
      </c>
      <c r="D2933" s="294" t="s">
        <v>81</v>
      </c>
      <c r="E2933" s="294" t="s">
        <v>3079</v>
      </c>
      <c r="F2933" s="290">
        <v>1</v>
      </c>
      <c r="G2933" s="290" t="s">
        <v>7</v>
      </c>
      <c r="H2933" s="293">
        <v>5.8</v>
      </c>
      <c r="I2933" s="293">
        <f t="shared" si="484"/>
        <v>14.699165041188733</v>
      </c>
      <c r="J2933" s="293">
        <v>85.255157238894654</v>
      </c>
      <c r="K2933" s="275">
        <f t="shared" si="486"/>
        <v>85.255157238894654</v>
      </c>
      <c r="L2933" s="275">
        <f t="shared" si="485"/>
        <v>85.255157238894654</v>
      </c>
      <c r="N2933" s="334">
        <v>81.976112729706401</v>
      </c>
      <c r="O2933" s="332">
        <f t="shared" si="487"/>
        <v>85.255157238894654</v>
      </c>
      <c r="P2933" s="360"/>
      <c r="Q2933" s="360"/>
    </row>
    <row r="2934" spans="2:20" ht="16.2" customHeight="1">
      <c r="B2934" s="303">
        <v>112601182</v>
      </c>
      <c r="C2934" s="307" t="s">
        <v>2509</v>
      </c>
      <c r="D2934" s="294" t="s">
        <v>81</v>
      </c>
      <c r="E2934" s="294" t="s">
        <v>3077</v>
      </c>
      <c r="F2934" s="290">
        <v>1</v>
      </c>
      <c r="G2934" s="290" t="s">
        <v>7</v>
      </c>
      <c r="H2934" s="293">
        <v>5.8</v>
      </c>
      <c r="I2934" s="293">
        <f t="shared" si="484"/>
        <v>14.292448149682537</v>
      </c>
      <c r="J2934" s="293">
        <v>82.896199268158711</v>
      </c>
      <c r="K2934" s="275">
        <f t="shared" si="486"/>
        <v>82.896199268158711</v>
      </c>
      <c r="L2934" s="275">
        <f t="shared" si="485"/>
        <v>82.896199268158711</v>
      </c>
      <c r="N2934" s="334">
        <v>79.70788391169107</v>
      </c>
      <c r="O2934" s="332">
        <f t="shared" si="487"/>
        <v>82.896199268158711</v>
      </c>
      <c r="P2934" s="360"/>
      <c r="Q2934" s="360"/>
    </row>
    <row r="2935" spans="2:20" ht="16.2" customHeight="1">
      <c r="B2935" s="303">
        <v>112601072</v>
      </c>
      <c r="C2935" s="307" t="s">
        <v>2509</v>
      </c>
      <c r="D2935" s="294" t="s">
        <v>81</v>
      </c>
      <c r="E2935" s="294" t="s">
        <v>3069</v>
      </c>
      <c r="F2935" s="290">
        <v>1</v>
      </c>
      <c r="G2935" s="290" t="s">
        <v>7</v>
      </c>
      <c r="H2935" s="293">
        <v>5.8</v>
      </c>
      <c r="I2935" s="293">
        <f t="shared" si="484"/>
        <v>14.351690391459071</v>
      </c>
      <c r="J2935" s="293">
        <v>83.239804270462614</v>
      </c>
      <c r="K2935" s="275">
        <f t="shared" si="486"/>
        <v>83.239804270462614</v>
      </c>
      <c r="L2935" s="275">
        <f t="shared" si="485"/>
        <v>83.239804270462614</v>
      </c>
      <c r="N2935" s="334">
        <v>96.492544350205193</v>
      </c>
      <c r="O2935" s="332">
        <f t="shared" si="487"/>
        <v>100.35224612421341</v>
      </c>
      <c r="P2935" s="360"/>
      <c r="Q2935" s="360"/>
      <c r="S2935" s="357"/>
      <c r="T2935" s="357"/>
    </row>
    <row r="2936" spans="2:20" ht="16.2" customHeight="1">
      <c r="B2936" s="303">
        <v>112601412</v>
      </c>
      <c r="C2936" s="307" t="s">
        <v>2509</v>
      </c>
      <c r="D2936" s="294" t="s">
        <v>81</v>
      </c>
      <c r="E2936" s="294" t="s">
        <v>3091</v>
      </c>
      <c r="F2936" s="290">
        <v>1</v>
      </c>
      <c r="G2936" s="290" t="s">
        <v>7</v>
      </c>
      <c r="H2936" s="293">
        <v>5.8</v>
      </c>
      <c r="I2936" s="293">
        <f t="shared" si="484"/>
        <v>14.625889646387096</v>
      </c>
      <c r="J2936" s="293">
        <v>84.830159949045154</v>
      </c>
      <c r="K2936" s="275">
        <f t="shared" si="486"/>
        <v>84.830159949045154</v>
      </c>
      <c r="L2936" s="275">
        <f t="shared" si="485"/>
        <v>84.830159949045154</v>
      </c>
      <c r="N2936" s="334">
        <v>81.567461489466496</v>
      </c>
      <c r="O2936" s="332">
        <f t="shared" si="487"/>
        <v>84.830159949045154</v>
      </c>
      <c r="P2936" s="360"/>
      <c r="Q2936" s="360"/>
    </row>
    <row r="2937" spans="2:20" ht="16.2" customHeight="1">
      <c r="B2937" s="303">
        <v>110311012</v>
      </c>
      <c r="C2937" s="307" t="s">
        <v>295</v>
      </c>
      <c r="D2937" s="290" t="s">
        <v>4</v>
      </c>
      <c r="E2937" s="290" t="s">
        <v>3061</v>
      </c>
      <c r="F2937" s="290">
        <v>1</v>
      </c>
      <c r="G2937" s="290" t="s">
        <v>7</v>
      </c>
      <c r="H2937" s="293">
        <v>5.8</v>
      </c>
      <c r="I2937" s="293">
        <f t="shared" si="484"/>
        <v>11.423296664937027</v>
      </c>
      <c r="J2937" s="293">
        <v>66.255120656634759</v>
      </c>
      <c r="K2937" s="275">
        <f t="shared" si="486"/>
        <v>66.255120656634759</v>
      </c>
      <c r="L2937" s="275">
        <f t="shared" si="485"/>
        <v>66.255120656634759</v>
      </c>
      <c r="N2937" s="334">
        <v>63.706846785225721</v>
      </c>
      <c r="O2937" s="332">
        <f t="shared" si="487"/>
        <v>66.255120656634759</v>
      </c>
      <c r="P2937" s="360"/>
      <c r="Q2937" s="360"/>
    </row>
    <row r="2938" spans="2:20" ht="16.2" customHeight="1">
      <c r="B2938" s="303">
        <v>110311092</v>
      </c>
      <c r="C2938" s="307" t="s">
        <v>295</v>
      </c>
      <c r="D2938" s="290" t="s">
        <v>81</v>
      </c>
      <c r="E2938" s="290" t="s">
        <v>3065</v>
      </c>
      <c r="F2938" s="290">
        <v>1</v>
      </c>
      <c r="G2938" s="290" t="s">
        <v>7</v>
      </c>
      <c r="H2938" s="293">
        <v>5.8</v>
      </c>
      <c r="I2938" s="293">
        <f t="shared" si="484"/>
        <v>11.686415585640834</v>
      </c>
      <c r="J2938" s="293">
        <v>67.78121039671683</v>
      </c>
      <c r="K2938" s="275">
        <f t="shared" si="486"/>
        <v>67.78121039671683</v>
      </c>
      <c r="L2938" s="275">
        <f t="shared" si="485"/>
        <v>67.78121039671683</v>
      </c>
      <c r="N2938" s="334">
        <v>65.174240766073879</v>
      </c>
      <c r="O2938" s="332">
        <f t="shared" si="487"/>
        <v>67.78121039671683</v>
      </c>
      <c r="P2938" s="360"/>
      <c r="Q2938" s="360"/>
    </row>
    <row r="2939" spans="2:20" ht="16.2" customHeight="1">
      <c r="B2939" s="303">
        <v>110311102</v>
      </c>
      <c r="C2939" s="307" t="s">
        <v>295</v>
      </c>
      <c r="D2939" s="294" t="s">
        <v>81</v>
      </c>
      <c r="E2939" s="294" t="s">
        <v>3067</v>
      </c>
      <c r="F2939" s="290">
        <v>1</v>
      </c>
      <c r="G2939" s="290" t="s">
        <v>7</v>
      </c>
      <c r="H2939" s="293">
        <v>5.8</v>
      </c>
      <c r="I2939" s="293">
        <f t="shared" si="484"/>
        <v>11.429338270673146</v>
      </c>
      <c r="J2939" s="293">
        <v>66.290161969904247</v>
      </c>
      <c r="K2939" s="275">
        <f t="shared" si="486"/>
        <v>66.290161969904247</v>
      </c>
      <c r="L2939" s="275">
        <f t="shared" si="485"/>
        <v>66.290161969904247</v>
      </c>
      <c r="N2939" s="334">
        <v>63.740540355677155</v>
      </c>
      <c r="O2939" s="332">
        <f t="shared" si="487"/>
        <v>66.290161969904247</v>
      </c>
      <c r="P2939" s="360"/>
      <c r="Q2939" s="360"/>
    </row>
    <row r="2940" spans="2:20" ht="16.2" customHeight="1">
      <c r="B2940" s="303">
        <v>110311112</v>
      </c>
      <c r="C2940" s="307" t="s">
        <v>295</v>
      </c>
      <c r="D2940" s="294" t="s">
        <v>81</v>
      </c>
      <c r="E2940" s="294" t="s">
        <v>3071</v>
      </c>
      <c r="F2940" s="290">
        <v>1</v>
      </c>
      <c r="G2940" s="290" t="s">
        <v>7</v>
      </c>
      <c r="H2940" s="293">
        <v>5.8</v>
      </c>
      <c r="I2940" s="293">
        <f t="shared" si="484"/>
        <v>11.429338270673146</v>
      </c>
      <c r="J2940" s="293">
        <v>66.290161969904247</v>
      </c>
      <c r="K2940" s="275">
        <f t="shared" si="486"/>
        <v>66.290161969904247</v>
      </c>
      <c r="L2940" s="275">
        <f t="shared" si="485"/>
        <v>66.290161969904247</v>
      </c>
      <c r="N2940" s="334">
        <v>63.740540355677155</v>
      </c>
      <c r="O2940" s="332">
        <f t="shared" si="487"/>
        <v>66.290161969904247</v>
      </c>
      <c r="P2940" s="360"/>
      <c r="Q2940" s="360"/>
    </row>
    <row r="2941" spans="2:20" ht="16.2" customHeight="1">
      <c r="B2941" s="303">
        <v>110311122</v>
      </c>
      <c r="C2941" s="307" t="s">
        <v>295</v>
      </c>
      <c r="D2941" s="294" t="s">
        <v>81</v>
      </c>
      <c r="E2941" s="294" t="s">
        <v>3073</v>
      </c>
      <c r="F2941" s="290">
        <v>1</v>
      </c>
      <c r="G2941" s="290" t="s">
        <v>7</v>
      </c>
      <c r="H2941" s="293">
        <v>5.8</v>
      </c>
      <c r="I2941" s="293">
        <f t="shared" si="484"/>
        <v>11.686415585640834</v>
      </c>
      <c r="J2941" s="293">
        <v>67.78121039671683</v>
      </c>
      <c r="K2941" s="275">
        <f t="shared" si="486"/>
        <v>67.78121039671683</v>
      </c>
      <c r="L2941" s="275">
        <f t="shared" si="485"/>
        <v>67.78121039671683</v>
      </c>
      <c r="N2941" s="334">
        <v>65.174240766073879</v>
      </c>
      <c r="O2941" s="332">
        <f t="shared" si="487"/>
        <v>67.78121039671683</v>
      </c>
      <c r="P2941" s="360"/>
      <c r="Q2941" s="360"/>
    </row>
    <row r="2942" spans="2:20" ht="16.2" customHeight="1">
      <c r="B2942" s="303">
        <v>110311142</v>
      </c>
      <c r="C2942" s="307" t="s">
        <v>295</v>
      </c>
      <c r="D2942" s="294" t="s">
        <v>81</v>
      </c>
      <c r="E2942" s="294" t="s">
        <v>3075</v>
      </c>
      <c r="F2942" s="290">
        <v>1</v>
      </c>
      <c r="G2942" s="290" t="s">
        <v>7</v>
      </c>
      <c r="H2942" s="293">
        <v>5.8</v>
      </c>
      <c r="I2942" s="293">
        <f t="shared" si="484"/>
        <v>11.686415585640834</v>
      </c>
      <c r="J2942" s="293">
        <v>67.78121039671683</v>
      </c>
      <c r="K2942" s="275">
        <f t="shared" si="486"/>
        <v>67.78121039671683</v>
      </c>
      <c r="L2942" s="275">
        <f t="shared" si="485"/>
        <v>67.78121039671683</v>
      </c>
      <c r="N2942" s="334">
        <v>65.174240766073879</v>
      </c>
      <c r="O2942" s="332">
        <f t="shared" si="487"/>
        <v>67.78121039671683</v>
      </c>
      <c r="P2942" s="360"/>
      <c r="Q2942" s="360"/>
    </row>
    <row r="2943" spans="2:20" ht="16.2" customHeight="1">
      <c r="B2943" s="303">
        <v>110311272</v>
      </c>
      <c r="C2943" s="307" t="s">
        <v>295</v>
      </c>
      <c r="D2943" s="294" t="s">
        <v>81</v>
      </c>
      <c r="E2943" s="294" t="s">
        <v>3081</v>
      </c>
      <c r="F2943" s="290">
        <v>1</v>
      </c>
      <c r="G2943" s="290" t="s">
        <v>7</v>
      </c>
      <c r="H2943" s="293">
        <v>5.8</v>
      </c>
      <c r="I2943" s="293">
        <f t="shared" si="484"/>
        <v>11.686415585640834</v>
      </c>
      <c r="J2943" s="293">
        <v>67.78121039671683</v>
      </c>
      <c r="K2943" s="275">
        <f t="shared" si="486"/>
        <v>67.78121039671683</v>
      </c>
      <c r="L2943" s="275">
        <f t="shared" si="485"/>
        <v>67.78121039671683</v>
      </c>
      <c r="N2943" s="334">
        <v>65.174240766073879</v>
      </c>
      <c r="O2943" s="332">
        <f t="shared" si="487"/>
        <v>67.78121039671683</v>
      </c>
      <c r="P2943" s="360"/>
      <c r="Q2943" s="360"/>
    </row>
    <row r="2944" spans="2:20" ht="16.2" customHeight="1">
      <c r="B2944" s="303">
        <v>110311282</v>
      </c>
      <c r="C2944" s="307" t="s">
        <v>295</v>
      </c>
      <c r="D2944" s="294" t="s">
        <v>81</v>
      </c>
      <c r="E2944" s="294" t="s">
        <v>3083</v>
      </c>
      <c r="F2944" s="290">
        <v>1</v>
      </c>
      <c r="G2944" s="290" t="s">
        <v>7</v>
      </c>
      <c r="H2944" s="293">
        <v>5.8</v>
      </c>
      <c r="I2944" s="293">
        <f t="shared" si="484"/>
        <v>11.686415585640834</v>
      </c>
      <c r="J2944" s="293">
        <v>67.78121039671683</v>
      </c>
      <c r="K2944" s="275">
        <f t="shared" si="486"/>
        <v>67.78121039671683</v>
      </c>
      <c r="L2944" s="275">
        <f t="shared" si="485"/>
        <v>67.78121039671683</v>
      </c>
      <c r="N2944" s="334">
        <v>65.174240766073879</v>
      </c>
      <c r="O2944" s="332">
        <f t="shared" si="487"/>
        <v>67.78121039671683</v>
      </c>
      <c r="P2944" s="360"/>
      <c r="Q2944" s="360"/>
    </row>
    <row r="2945" spans="2:20" ht="16.2" customHeight="1">
      <c r="B2945" s="303">
        <v>110311372</v>
      </c>
      <c r="C2945" s="307" t="s">
        <v>295</v>
      </c>
      <c r="D2945" s="294" t="s">
        <v>81</v>
      </c>
      <c r="E2945" s="294" t="s">
        <v>3087</v>
      </c>
      <c r="F2945" s="290">
        <v>1</v>
      </c>
      <c r="G2945" s="290" t="s">
        <v>7</v>
      </c>
      <c r="H2945" s="293">
        <v>5.8</v>
      </c>
      <c r="I2945" s="293">
        <f t="shared" si="484"/>
        <v>10.649793148552286</v>
      </c>
      <c r="J2945" s="293">
        <v>61.768800261603261</v>
      </c>
      <c r="K2945" s="275">
        <f t="shared" si="486"/>
        <v>61.768800261603261</v>
      </c>
      <c r="L2945" s="275">
        <f t="shared" ref="L2945:L2987" si="488">+J2945-K2945*$B$2</f>
        <v>61.768800261603261</v>
      </c>
      <c r="N2945" s="334">
        <v>59.393077174618519</v>
      </c>
      <c r="O2945" s="332">
        <f t="shared" si="487"/>
        <v>61.768800261603261</v>
      </c>
      <c r="P2945" s="360"/>
      <c r="Q2945" s="360"/>
    </row>
    <row r="2946" spans="2:20" ht="16.2" customHeight="1">
      <c r="B2946" s="303">
        <v>110311362</v>
      </c>
      <c r="C2946" s="307" t="s">
        <v>295</v>
      </c>
      <c r="D2946" s="294" t="s">
        <v>81</v>
      </c>
      <c r="E2946" s="294" t="s">
        <v>3085</v>
      </c>
      <c r="F2946" s="290">
        <v>1</v>
      </c>
      <c r="G2946" s="290" t="s">
        <v>7</v>
      </c>
      <c r="H2946" s="293">
        <v>5.8</v>
      </c>
      <c r="I2946" s="293">
        <f t="shared" si="484"/>
        <v>12.056837397990472</v>
      </c>
      <c r="J2946" s="293">
        <v>69.929656908344739</v>
      </c>
      <c r="K2946" s="275">
        <f t="shared" ref="K2946:K2987" si="489">J2946</f>
        <v>69.929656908344739</v>
      </c>
      <c r="L2946" s="275">
        <f t="shared" si="488"/>
        <v>69.929656908344739</v>
      </c>
      <c r="N2946" s="334">
        <v>67.240054719562252</v>
      </c>
      <c r="O2946" s="332">
        <f t="shared" si="487"/>
        <v>69.929656908344739</v>
      </c>
      <c r="P2946" s="360"/>
      <c r="Q2946" s="360"/>
    </row>
    <row r="2947" spans="2:20" ht="16.2" customHeight="1">
      <c r="B2947" s="303">
        <v>110311392</v>
      </c>
      <c r="C2947" s="307" t="s">
        <v>295</v>
      </c>
      <c r="D2947" s="294" t="s">
        <v>81</v>
      </c>
      <c r="E2947" s="294" t="s">
        <v>3089</v>
      </c>
      <c r="F2947" s="290">
        <v>1</v>
      </c>
      <c r="G2947" s="290" t="s">
        <v>7</v>
      </c>
      <c r="H2947" s="293">
        <v>5.8</v>
      </c>
      <c r="I2947" s="293">
        <f t="shared" si="484"/>
        <v>10.450785086058778</v>
      </c>
      <c r="J2947" s="293">
        <v>60.614553499140904</v>
      </c>
      <c r="K2947" s="275">
        <f t="shared" si="489"/>
        <v>60.614553499140904</v>
      </c>
      <c r="L2947" s="275">
        <f t="shared" si="488"/>
        <v>60.614553499140904</v>
      </c>
      <c r="N2947" s="334">
        <v>58.283224518404715</v>
      </c>
      <c r="O2947" s="332">
        <f t="shared" si="487"/>
        <v>60.614553499140904</v>
      </c>
      <c r="P2947" s="360"/>
      <c r="Q2947" s="360"/>
    </row>
    <row r="2948" spans="2:20" ht="16.2" customHeight="1">
      <c r="B2948" s="303">
        <v>110311242</v>
      </c>
      <c r="C2948" s="307" t="s">
        <v>295</v>
      </c>
      <c r="D2948" s="294" t="s">
        <v>81</v>
      </c>
      <c r="E2948" s="294" t="s">
        <v>3079</v>
      </c>
      <c r="F2948" s="290">
        <v>1</v>
      </c>
      <c r="G2948" s="290" t="s">
        <v>7</v>
      </c>
      <c r="H2948" s="293">
        <v>5.8</v>
      </c>
      <c r="I2948" s="293">
        <f t="shared" si="484"/>
        <v>12.056837397990472</v>
      </c>
      <c r="J2948" s="293">
        <v>69.929656908344739</v>
      </c>
      <c r="K2948" s="275">
        <f t="shared" si="489"/>
        <v>69.929656908344739</v>
      </c>
      <c r="L2948" s="275">
        <f t="shared" si="488"/>
        <v>69.929656908344739</v>
      </c>
      <c r="N2948" s="334">
        <v>67.240054719562252</v>
      </c>
      <c r="O2948" s="332">
        <f t="shared" si="487"/>
        <v>69.929656908344739</v>
      </c>
      <c r="P2948" s="360"/>
      <c r="Q2948" s="360"/>
    </row>
    <row r="2949" spans="2:20" ht="16.2" customHeight="1">
      <c r="B2949" s="303">
        <v>110311182</v>
      </c>
      <c r="C2949" s="307" t="s">
        <v>295</v>
      </c>
      <c r="D2949" s="294" t="s">
        <v>81</v>
      </c>
      <c r="E2949" s="294" t="s">
        <v>3077</v>
      </c>
      <c r="F2949" s="290">
        <v>1</v>
      </c>
      <c r="G2949" s="290" t="s">
        <v>7</v>
      </c>
      <c r="H2949" s="293">
        <v>5.8</v>
      </c>
      <c r="I2949" s="293">
        <f t="shared" si="484"/>
        <v>11.636438039530168</v>
      </c>
      <c r="J2949" s="293">
        <v>67.491340629274973</v>
      </c>
      <c r="K2949" s="275">
        <f t="shared" si="489"/>
        <v>67.491340629274973</v>
      </c>
      <c r="L2949" s="275">
        <f t="shared" si="488"/>
        <v>67.491340629274973</v>
      </c>
      <c r="N2949" s="334">
        <v>64.895519835841313</v>
      </c>
      <c r="O2949" s="332">
        <f t="shared" si="487"/>
        <v>67.491340629274973</v>
      </c>
      <c r="P2949" s="360"/>
      <c r="Q2949" s="360"/>
    </row>
    <row r="2950" spans="2:20" ht="16.2" customHeight="1">
      <c r="B2950" s="303">
        <v>110311072</v>
      </c>
      <c r="C2950" s="307" t="s">
        <v>295</v>
      </c>
      <c r="D2950" s="294" t="s">
        <v>81</v>
      </c>
      <c r="E2950" s="294" t="s">
        <v>3069</v>
      </c>
      <c r="F2950" s="290">
        <v>1</v>
      </c>
      <c r="G2950" s="290" t="s">
        <v>7</v>
      </c>
      <c r="H2950" s="293">
        <v>5.8</v>
      </c>
      <c r="I2950" s="293">
        <f t="shared" si="484"/>
        <v>11.132813842189226</v>
      </c>
      <c r="J2950" s="293">
        <v>64.570320284697502</v>
      </c>
      <c r="K2950" s="275">
        <f t="shared" si="489"/>
        <v>64.570320284697502</v>
      </c>
      <c r="L2950" s="275">
        <f t="shared" si="488"/>
        <v>64.570320284697502</v>
      </c>
      <c r="N2950" s="334">
        <v>64.673885088919292</v>
      </c>
      <c r="O2950" s="332">
        <f t="shared" si="487"/>
        <v>67.260840492476063</v>
      </c>
      <c r="P2950" s="360"/>
      <c r="Q2950" s="360"/>
      <c r="S2950" s="357"/>
      <c r="T2950" s="357"/>
    </row>
    <row r="2951" spans="2:20" ht="16.2" customHeight="1">
      <c r="B2951" s="303">
        <v>110311412</v>
      </c>
      <c r="C2951" s="307" t="s">
        <v>295</v>
      </c>
      <c r="D2951" s="294" t="s">
        <v>81</v>
      </c>
      <c r="E2951" s="294" t="s">
        <v>3091</v>
      </c>
      <c r="F2951" s="290">
        <v>1</v>
      </c>
      <c r="G2951" s="290" t="s">
        <v>7</v>
      </c>
      <c r="H2951" s="293">
        <v>5.8</v>
      </c>
      <c r="I2951" s="293">
        <f t="shared" si="484"/>
        <v>11.634682566747484</v>
      </c>
      <c r="J2951" s="293">
        <v>67.481158887135408</v>
      </c>
      <c r="K2951" s="275">
        <f t="shared" si="489"/>
        <v>67.481158887135408</v>
      </c>
      <c r="L2951" s="275">
        <f t="shared" si="488"/>
        <v>67.481158887135408</v>
      </c>
      <c r="N2951" s="334">
        <v>64.885729699168664</v>
      </c>
      <c r="O2951" s="332">
        <f t="shared" si="487"/>
        <v>67.481158887135408</v>
      </c>
      <c r="P2951" s="360"/>
      <c r="Q2951" s="360"/>
    </row>
    <row r="2952" spans="2:20" ht="16.2" customHeight="1">
      <c r="B2952" s="303">
        <v>110331012</v>
      </c>
      <c r="C2952" s="313" t="s">
        <v>3058</v>
      </c>
      <c r="D2952" s="290" t="s">
        <v>4</v>
      </c>
      <c r="E2952" s="290" t="s">
        <v>3061</v>
      </c>
      <c r="F2952" s="290">
        <v>1</v>
      </c>
      <c r="G2952" s="290" t="s">
        <v>7</v>
      </c>
      <c r="H2952" s="293">
        <v>5.8</v>
      </c>
      <c r="I2952" s="293">
        <f t="shared" si="484"/>
        <v>9.3989041599924512</v>
      </c>
      <c r="J2952" s="293">
        <v>54.513644127956219</v>
      </c>
      <c r="K2952" s="275">
        <f t="shared" si="489"/>
        <v>54.513644127956219</v>
      </c>
      <c r="L2952" s="275">
        <f t="shared" si="488"/>
        <v>54.513644127956219</v>
      </c>
      <c r="N2952" s="334">
        <v>52.416965507650211</v>
      </c>
      <c r="O2952" s="332">
        <f t="shared" si="487"/>
        <v>54.513644127956219</v>
      </c>
      <c r="P2952" s="360"/>
      <c r="Q2952" s="360"/>
    </row>
    <row r="2953" spans="2:20" ht="16.2" customHeight="1">
      <c r="B2953" s="303">
        <v>110331092</v>
      </c>
      <c r="C2953" s="313" t="s">
        <v>3058</v>
      </c>
      <c r="D2953" s="290" t="s">
        <v>81</v>
      </c>
      <c r="E2953" s="290" t="s">
        <v>3065</v>
      </c>
      <c r="F2953" s="290">
        <v>1</v>
      </c>
      <c r="G2953" s="290" t="s">
        <v>7</v>
      </c>
      <c r="H2953" s="293">
        <v>5.8</v>
      </c>
      <c r="I2953" s="293">
        <f t="shared" si="484"/>
        <v>9.6121168829774994</v>
      </c>
      <c r="J2953" s="293">
        <v>55.750277921269493</v>
      </c>
      <c r="K2953" s="275">
        <f t="shared" si="489"/>
        <v>55.750277921269493</v>
      </c>
      <c r="L2953" s="275">
        <f t="shared" si="488"/>
        <v>55.750277921269493</v>
      </c>
      <c r="N2953" s="334">
        <v>53.606036462759128</v>
      </c>
      <c r="O2953" s="332">
        <f t="shared" si="487"/>
        <v>55.750277921269493</v>
      </c>
      <c r="P2953" s="360"/>
      <c r="Q2953" s="360"/>
    </row>
    <row r="2954" spans="2:20" ht="16.2" customHeight="1">
      <c r="B2954" s="303">
        <v>110331282</v>
      </c>
      <c r="C2954" s="313" t="s">
        <v>3058</v>
      </c>
      <c r="D2954" s="294" t="s">
        <v>81</v>
      </c>
      <c r="E2954" s="294" t="s">
        <v>3083</v>
      </c>
      <c r="F2954" s="290">
        <v>1</v>
      </c>
      <c r="G2954" s="290" t="s">
        <v>7</v>
      </c>
      <c r="H2954" s="293">
        <v>5.8</v>
      </c>
      <c r="I2954" s="293">
        <f t="shared" si="484"/>
        <v>9.956994614462948</v>
      </c>
      <c r="J2954" s="293">
        <v>57.750568763885092</v>
      </c>
      <c r="K2954" s="275">
        <f t="shared" si="489"/>
        <v>57.750568763885092</v>
      </c>
      <c r="L2954" s="275">
        <f t="shared" si="488"/>
        <v>57.750568763885092</v>
      </c>
      <c r="N2954" s="334">
        <v>55.529393042197199</v>
      </c>
      <c r="O2954" s="332">
        <f t="shared" si="487"/>
        <v>57.750568763885092</v>
      </c>
      <c r="P2954" s="360"/>
      <c r="Q2954" s="360"/>
    </row>
    <row r="2955" spans="2:20" ht="16.2" customHeight="1">
      <c r="B2955" s="303">
        <v>110331102</v>
      </c>
      <c r="C2955" s="313" t="s">
        <v>3058</v>
      </c>
      <c r="D2955" s="294" t="s">
        <v>81</v>
      </c>
      <c r="E2955" s="294" t="s">
        <v>3067</v>
      </c>
      <c r="F2955" s="290">
        <v>1</v>
      </c>
      <c r="G2955" s="290" t="s">
        <v>7</v>
      </c>
      <c r="H2955" s="293">
        <v>5.8</v>
      </c>
      <c r="I2955" s="293">
        <f t="shared" si="484"/>
        <v>9.3989041599924512</v>
      </c>
      <c r="J2955" s="293">
        <v>54.513644127956219</v>
      </c>
      <c r="K2955" s="275">
        <f t="shared" si="489"/>
        <v>54.513644127956219</v>
      </c>
      <c r="L2955" s="275">
        <f t="shared" si="488"/>
        <v>54.513644127956219</v>
      </c>
      <c r="N2955" s="334">
        <v>52.416965507650211</v>
      </c>
      <c r="O2955" s="332">
        <f t="shared" si="487"/>
        <v>54.513644127956219</v>
      </c>
      <c r="P2955" s="360"/>
      <c r="Q2955" s="360"/>
    </row>
    <row r="2956" spans="2:20" ht="16.2" customHeight="1">
      <c r="B2956" s="303">
        <v>110331112</v>
      </c>
      <c r="C2956" s="313" t="s">
        <v>3058</v>
      </c>
      <c r="D2956" s="294" t="s">
        <v>81</v>
      </c>
      <c r="E2956" s="294" t="s">
        <v>3071</v>
      </c>
      <c r="F2956" s="290">
        <v>1</v>
      </c>
      <c r="G2956" s="290" t="s">
        <v>7</v>
      </c>
      <c r="H2956" s="293">
        <v>5.8</v>
      </c>
      <c r="I2956" s="293">
        <f t="shared" si="484"/>
        <v>9.3170598284673787</v>
      </c>
      <c r="J2956" s="293">
        <v>54.038947005110799</v>
      </c>
      <c r="K2956" s="275">
        <f t="shared" si="489"/>
        <v>54.038947005110799</v>
      </c>
      <c r="L2956" s="275">
        <f t="shared" si="488"/>
        <v>54.038947005110799</v>
      </c>
      <c r="N2956" s="334">
        <v>51.960525966452693</v>
      </c>
      <c r="O2956" s="332">
        <f t="shared" si="487"/>
        <v>54.038947005110799</v>
      </c>
      <c r="P2956" s="360"/>
      <c r="Q2956" s="360"/>
    </row>
    <row r="2957" spans="2:20" ht="16.2" customHeight="1">
      <c r="B2957" s="303">
        <v>110331122</v>
      </c>
      <c r="C2957" s="313" t="s">
        <v>3058</v>
      </c>
      <c r="D2957" s="294" t="s">
        <v>81</v>
      </c>
      <c r="E2957" s="294" t="s">
        <v>3073</v>
      </c>
      <c r="F2957" s="290">
        <v>1</v>
      </c>
      <c r="G2957" s="290" t="s">
        <v>7</v>
      </c>
      <c r="H2957" s="293">
        <v>5.8</v>
      </c>
      <c r="I2957" s="293">
        <f t="shared" si="484"/>
        <v>9.9456242945799325</v>
      </c>
      <c r="J2957" s="293">
        <v>57.684620908563609</v>
      </c>
      <c r="K2957" s="275">
        <f t="shared" si="489"/>
        <v>57.684620908563609</v>
      </c>
      <c r="L2957" s="275">
        <f t="shared" si="488"/>
        <v>57.684620908563609</v>
      </c>
      <c r="N2957" s="334">
        <v>55.46598164284962</v>
      </c>
      <c r="O2957" s="332">
        <f t="shared" si="487"/>
        <v>57.684620908563609</v>
      </c>
      <c r="P2957" s="360"/>
      <c r="Q2957" s="360"/>
    </row>
    <row r="2958" spans="2:20" ht="16.2" customHeight="1">
      <c r="B2958" s="303">
        <v>110331142</v>
      </c>
      <c r="C2958" s="313" t="s">
        <v>3058</v>
      </c>
      <c r="D2958" s="294" t="s">
        <v>81</v>
      </c>
      <c r="E2958" s="294" t="s">
        <v>3075</v>
      </c>
      <c r="F2958" s="290">
        <v>1</v>
      </c>
      <c r="G2958" s="290" t="s">
        <v>7</v>
      </c>
      <c r="H2958" s="293">
        <v>5.8</v>
      </c>
      <c r="I2958" s="293">
        <f t="shared" si="484"/>
        <v>9.6121168829774994</v>
      </c>
      <c r="J2958" s="293">
        <v>55.750277921269493</v>
      </c>
      <c r="K2958" s="275">
        <f t="shared" si="489"/>
        <v>55.750277921269493</v>
      </c>
      <c r="L2958" s="275">
        <f t="shared" si="488"/>
        <v>55.750277921269493</v>
      </c>
      <c r="N2958" s="334">
        <v>53.606036462759128</v>
      </c>
      <c r="O2958" s="332">
        <f t="shared" si="487"/>
        <v>55.750277921269493</v>
      </c>
      <c r="P2958" s="360"/>
      <c r="Q2958" s="360"/>
    </row>
    <row r="2959" spans="2:20" ht="16.2" customHeight="1">
      <c r="B2959" s="303">
        <v>110331272</v>
      </c>
      <c r="C2959" s="313" t="s">
        <v>3058</v>
      </c>
      <c r="D2959" s="294" t="s">
        <v>81</v>
      </c>
      <c r="E2959" s="294" t="s">
        <v>3081</v>
      </c>
      <c r="F2959" s="290">
        <v>1</v>
      </c>
      <c r="G2959" s="290" t="s">
        <v>7</v>
      </c>
      <c r="H2959" s="293">
        <v>5.8</v>
      </c>
      <c r="I2959" s="293">
        <f t="shared" ref="I2959:I3014" si="490">J2959/H2959</f>
        <v>9.6121168829774994</v>
      </c>
      <c r="J2959" s="293">
        <v>55.750277921269493</v>
      </c>
      <c r="K2959" s="275">
        <f t="shared" si="489"/>
        <v>55.750277921269493</v>
      </c>
      <c r="L2959" s="275">
        <f t="shared" si="488"/>
        <v>55.750277921269493</v>
      </c>
      <c r="N2959" s="334">
        <v>53.606036462759128</v>
      </c>
      <c r="O2959" s="332">
        <f t="shared" si="487"/>
        <v>55.750277921269493</v>
      </c>
      <c r="P2959" s="360"/>
      <c r="Q2959" s="360"/>
    </row>
    <row r="2960" spans="2:20" ht="16.2" customHeight="1">
      <c r="B2960" s="303">
        <v>110331372</v>
      </c>
      <c r="C2960" s="313" t="s">
        <v>3058</v>
      </c>
      <c r="D2960" s="294" t="s">
        <v>81</v>
      </c>
      <c r="E2960" s="294" t="s">
        <v>3087</v>
      </c>
      <c r="F2960" s="290">
        <v>1</v>
      </c>
      <c r="G2960" s="290" t="s">
        <v>7</v>
      </c>
      <c r="H2960" s="293">
        <v>5.8</v>
      </c>
      <c r="I2960" s="293">
        <f t="shared" si="490"/>
        <v>9.098628842734092</v>
      </c>
      <c r="J2960" s="293">
        <v>52.772047287857731</v>
      </c>
      <c r="K2960" s="275">
        <f t="shared" si="489"/>
        <v>52.772047287857731</v>
      </c>
      <c r="L2960" s="275">
        <f t="shared" si="488"/>
        <v>52.772047287857731</v>
      </c>
      <c r="N2960" s="334">
        <v>50.74235316140166</v>
      </c>
      <c r="O2960" s="332">
        <f t="shared" si="487"/>
        <v>52.772047287857731</v>
      </c>
      <c r="P2960" s="360"/>
      <c r="Q2960" s="360"/>
    </row>
    <row r="2961" spans="2:20" ht="16.2" customHeight="1">
      <c r="B2961" s="303">
        <v>110331362</v>
      </c>
      <c r="C2961" s="313" t="s">
        <v>3058</v>
      </c>
      <c r="D2961" s="294" t="s">
        <v>81</v>
      </c>
      <c r="E2961" s="294" t="s">
        <v>3085</v>
      </c>
      <c r="F2961" s="290">
        <v>1</v>
      </c>
      <c r="G2961" s="290" t="s">
        <v>7</v>
      </c>
      <c r="H2961" s="293">
        <v>5.8</v>
      </c>
      <c r="I2961" s="293">
        <f t="shared" si="490"/>
        <v>9.098628842734092</v>
      </c>
      <c r="J2961" s="293">
        <v>52.772047287857731</v>
      </c>
      <c r="K2961" s="275">
        <f t="shared" si="489"/>
        <v>52.772047287857731</v>
      </c>
      <c r="L2961" s="275">
        <f t="shared" si="488"/>
        <v>52.772047287857731</v>
      </c>
      <c r="N2961" s="334">
        <v>50.74235316140166</v>
      </c>
      <c r="O2961" s="332">
        <f t="shared" si="487"/>
        <v>52.772047287857731</v>
      </c>
      <c r="P2961" s="360"/>
      <c r="Q2961" s="360"/>
    </row>
    <row r="2962" spans="2:20" ht="16.2" customHeight="1">
      <c r="B2962" s="303">
        <v>110331392</v>
      </c>
      <c r="C2962" s="313" t="s">
        <v>3058</v>
      </c>
      <c r="D2962" s="294" t="s">
        <v>81</v>
      </c>
      <c r="E2962" s="294" t="s">
        <v>3089</v>
      </c>
      <c r="F2962" s="290">
        <v>1</v>
      </c>
      <c r="G2962" s="290" t="s">
        <v>7</v>
      </c>
      <c r="H2962" s="293">
        <v>5.8</v>
      </c>
      <c r="I2962" s="293">
        <f t="shared" si="490"/>
        <v>8.9291945977527245</v>
      </c>
      <c r="J2962" s="293">
        <v>51.789328666965801</v>
      </c>
      <c r="K2962" s="275">
        <f t="shared" si="489"/>
        <v>51.789328666965801</v>
      </c>
      <c r="L2962" s="275">
        <f t="shared" si="488"/>
        <v>51.789328666965801</v>
      </c>
      <c r="N2962" s="334">
        <v>49.797431410544036</v>
      </c>
      <c r="O2962" s="332">
        <f t="shared" si="487"/>
        <v>51.789328666965801</v>
      </c>
      <c r="P2962" s="360"/>
      <c r="Q2962" s="360"/>
    </row>
    <row r="2963" spans="2:20" ht="16.2" customHeight="1">
      <c r="B2963" s="303">
        <v>110331242</v>
      </c>
      <c r="C2963" s="313" t="s">
        <v>3058</v>
      </c>
      <c r="D2963" s="294" t="s">
        <v>81</v>
      </c>
      <c r="E2963" s="294" t="s">
        <v>3079</v>
      </c>
      <c r="F2963" s="290">
        <v>1</v>
      </c>
      <c r="G2963" s="290" t="s">
        <v>7</v>
      </c>
      <c r="H2963" s="293">
        <v>5.8</v>
      </c>
      <c r="I2963" s="293">
        <f t="shared" si="490"/>
        <v>9.098628842734092</v>
      </c>
      <c r="J2963" s="293">
        <v>52.772047287857731</v>
      </c>
      <c r="K2963" s="275">
        <f t="shared" si="489"/>
        <v>52.772047287857731</v>
      </c>
      <c r="L2963" s="275">
        <f t="shared" si="488"/>
        <v>52.772047287857731</v>
      </c>
      <c r="N2963" s="334">
        <v>50.74235316140166</v>
      </c>
      <c r="O2963" s="332">
        <f t="shared" si="487"/>
        <v>52.772047287857731</v>
      </c>
      <c r="P2963" s="360"/>
      <c r="Q2963" s="360"/>
    </row>
    <row r="2964" spans="2:20" ht="16.2" customHeight="1">
      <c r="B2964" s="303">
        <v>110331182</v>
      </c>
      <c r="C2964" s="313" t="s">
        <v>3058</v>
      </c>
      <c r="D2964" s="294" t="s">
        <v>81</v>
      </c>
      <c r="E2964" s="294" t="s">
        <v>3077</v>
      </c>
      <c r="F2964" s="290">
        <v>1</v>
      </c>
      <c r="G2964" s="290" t="s">
        <v>7</v>
      </c>
      <c r="H2964" s="293">
        <v>5.8</v>
      </c>
      <c r="I2964" s="293">
        <f t="shared" si="490"/>
        <v>8.9243168953101542</v>
      </c>
      <c r="J2964" s="293">
        <v>51.761037992798897</v>
      </c>
      <c r="K2964" s="275">
        <f t="shared" si="489"/>
        <v>51.761037992798897</v>
      </c>
      <c r="L2964" s="275">
        <f t="shared" si="488"/>
        <v>51.761037992798897</v>
      </c>
      <c r="N2964" s="334">
        <v>49.770228839229709</v>
      </c>
      <c r="O2964" s="332">
        <f t="shared" si="487"/>
        <v>51.761037992798897</v>
      </c>
      <c r="P2964" s="360"/>
      <c r="Q2964" s="360"/>
    </row>
    <row r="2965" spans="2:20" ht="16.2" customHeight="1">
      <c r="B2965" s="303">
        <v>110331072</v>
      </c>
      <c r="C2965" s="313" t="s">
        <v>3058</v>
      </c>
      <c r="D2965" s="294" t="s">
        <v>81</v>
      </c>
      <c r="E2965" s="294" t="s">
        <v>3069</v>
      </c>
      <c r="F2965" s="290">
        <v>1</v>
      </c>
      <c r="G2965" s="290" t="s">
        <v>7</v>
      </c>
      <c r="H2965" s="293">
        <v>5.8</v>
      </c>
      <c r="I2965" s="293">
        <f t="shared" si="490"/>
        <v>9.6865995827708922</v>
      </c>
      <c r="J2965" s="293">
        <v>56.182277580071172</v>
      </c>
      <c r="K2965" s="275">
        <f t="shared" si="489"/>
        <v>56.182277580071172</v>
      </c>
      <c r="L2965" s="275">
        <f t="shared" si="488"/>
        <v>56.182277580071172</v>
      </c>
      <c r="N2965" s="334">
        <v>60.089683561654212</v>
      </c>
      <c r="O2965" s="332">
        <f t="shared" si="487"/>
        <v>62.493270904120379</v>
      </c>
      <c r="P2965" s="360"/>
      <c r="Q2965" s="360"/>
      <c r="S2965" s="357"/>
      <c r="T2965" s="357"/>
    </row>
    <row r="2966" spans="2:20" ht="16.2" customHeight="1">
      <c r="B2966" s="303">
        <v>110331412</v>
      </c>
      <c r="C2966" s="313" t="s">
        <v>3058</v>
      </c>
      <c r="D2966" s="294" t="s">
        <v>81</v>
      </c>
      <c r="E2966" s="294" t="s">
        <v>3091</v>
      </c>
      <c r="F2966" s="290">
        <v>1</v>
      </c>
      <c r="G2966" s="290" t="s">
        <v>7</v>
      </c>
      <c r="H2966" s="293">
        <v>5.8</v>
      </c>
      <c r="I2966" s="293">
        <f t="shared" si="490"/>
        <v>9.8612422394867689</v>
      </c>
      <c r="J2966" s="293">
        <v>57.19520498902326</v>
      </c>
      <c r="K2966" s="275">
        <f t="shared" si="489"/>
        <v>57.19520498902326</v>
      </c>
      <c r="L2966" s="275">
        <f t="shared" si="488"/>
        <v>57.19520498902326</v>
      </c>
      <c r="N2966" s="334">
        <v>54.995389412522364</v>
      </c>
      <c r="O2966" s="332">
        <f t="shared" si="487"/>
        <v>57.19520498902326</v>
      </c>
      <c r="P2966" s="360"/>
      <c r="Q2966" s="360"/>
    </row>
    <row r="2967" spans="2:20" ht="16.2" customHeight="1">
      <c r="B2967" s="303">
        <v>112701012</v>
      </c>
      <c r="C2967" s="307" t="s">
        <v>2531</v>
      </c>
      <c r="D2967" s="290" t="s">
        <v>4</v>
      </c>
      <c r="E2967" s="290" t="s">
        <v>3061</v>
      </c>
      <c r="F2967" s="290">
        <v>1</v>
      </c>
      <c r="G2967" s="290" t="s">
        <v>7</v>
      </c>
      <c r="H2967" s="293">
        <v>5.8</v>
      </c>
      <c r="I2967" s="293">
        <f t="shared" si="490"/>
        <v>9.2474134628991944</v>
      </c>
      <c r="J2967" s="293">
        <v>53.634998084815329</v>
      </c>
      <c r="K2967" s="275">
        <f t="shared" si="489"/>
        <v>53.634998084815329</v>
      </c>
      <c r="L2967" s="275">
        <f t="shared" si="488"/>
        <v>53.634998084815329</v>
      </c>
      <c r="N2967" s="334">
        <v>51.57211354309166</v>
      </c>
      <c r="O2967" s="332">
        <f t="shared" si="487"/>
        <v>53.634998084815329</v>
      </c>
      <c r="P2967" s="360"/>
      <c r="Q2967" s="360"/>
    </row>
    <row r="2968" spans="2:20" ht="16.2" customHeight="1">
      <c r="B2968" s="303">
        <v>112701092</v>
      </c>
      <c r="C2968" s="307" t="s">
        <v>2531</v>
      </c>
      <c r="D2968" s="290" t="s">
        <v>81</v>
      </c>
      <c r="E2968" s="290" t="s">
        <v>3065</v>
      </c>
      <c r="F2968" s="290">
        <v>1</v>
      </c>
      <c r="G2968" s="290" t="s">
        <v>7</v>
      </c>
      <c r="H2968" s="293">
        <v>5.8</v>
      </c>
      <c r="I2968" s="293">
        <f t="shared" si="490"/>
        <v>9.956216708335301</v>
      </c>
      <c r="J2968" s="293">
        <v>57.746056908344741</v>
      </c>
      <c r="K2968" s="275">
        <f t="shared" si="489"/>
        <v>57.746056908344741</v>
      </c>
      <c r="L2968" s="275">
        <f t="shared" si="488"/>
        <v>57.746056908344741</v>
      </c>
      <c r="N2968" s="334">
        <v>55.525054719562249</v>
      </c>
      <c r="O2968" s="332">
        <f t="shared" si="487"/>
        <v>57.746056908344741</v>
      </c>
      <c r="P2968" s="360"/>
      <c r="Q2968" s="360"/>
    </row>
    <row r="2969" spans="2:20" ht="16.2" customHeight="1">
      <c r="B2969" s="303">
        <v>112701102</v>
      </c>
      <c r="C2969" s="307" t="s">
        <v>2531</v>
      </c>
      <c r="D2969" s="294" t="s">
        <v>81</v>
      </c>
      <c r="E2969" s="294" t="s">
        <v>3067</v>
      </c>
      <c r="F2969" s="290">
        <v>1</v>
      </c>
      <c r="G2969" s="290" t="s">
        <v>7</v>
      </c>
      <c r="H2969" s="293">
        <v>5.8</v>
      </c>
      <c r="I2969" s="293">
        <f t="shared" si="490"/>
        <v>9.7889540072644934</v>
      </c>
      <c r="J2969" s="293">
        <v>56.775933242134059</v>
      </c>
      <c r="K2969" s="275">
        <f t="shared" si="489"/>
        <v>56.775933242134059</v>
      </c>
      <c r="L2969" s="275">
        <f t="shared" si="488"/>
        <v>56.775933242134059</v>
      </c>
      <c r="N2969" s="334">
        <v>54.592243502051979</v>
      </c>
      <c r="O2969" s="332">
        <f t="shared" si="487"/>
        <v>56.775933242134059</v>
      </c>
      <c r="P2969" s="360"/>
      <c r="Q2969" s="360"/>
    </row>
    <row r="2970" spans="2:20" ht="16.2" customHeight="1">
      <c r="B2970" s="303">
        <v>112701112</v>
      </c>
      <c r="C2970" s="307" t="s">
        <v>2531</v>
      </c>
      <c r="D2970" s="294" t="s">
        <v>81</v>
      </c>
      <c r="E2970" s="294" t="s">
        <v>3071</v>
      </c>
      <c r="F2970" s="290">
        <v>1</v>
      </c>
      <c r="G2970" s="290" t="s">
        <v>7</v>
      </c>
      <c r="H2970" s="293">
        <v>5.8</v>
      </c>
      <c r="I2970" s="293">
        <f t="shared" si="490"/>
        <v>9.7889540072644934</v>
      </c>
      <c r="J2970" s="293">
        <v>56.775933242134059</v>
      </c>
      <c r="K2970" s="275">
        <f t="shared" si="489"/>
        <v>56.775933242134059</v>
      </c>
      <c r="L2970" s="275">
        <f t="shared" si="488"/>
        <v>56.775933242134059</v>
      </c>
      <c r="N2970" s="334">
        <v>54.592243502051979</v>
      </c>
      <c r="O2970" s="332">
        <f t="shared" si="487"/>
        <v>56.775933242134059</v>
      </c>
      <c r="P2970" s="360"/>
      <c r="Q2970" s="360"/>
    </row>
    <row r="2971" spans="2:20" ht="16.2" customHeight="1">
      <c r="B2971" s="303">
        <v>112701122</v>
      </c>
      <c r="C2971" s="307" t="s">
        <v>2531</v>
      </c>
      <c r="D2971" s="294" t="s">
        <v>81</v>
      </c>
      <c r="E2971" s="294" t="s">
        <v>3073</v>
      </c>
      <c r="F2971" s="290">
        <v>1</v>
      </c>
      <c r="G2971" s="290" t="s">
        <v>7</v>
      </c>
      <c r="H2971" s="293">
        <v>5.8</v>
      </c>
      <c r="I2971" s="293">
        <f t="shared" si="490"/>
        <v>9.956216708335301</v>
      </c>
      <c r="J2971" s="293">
        <v>57.746056908344741</v>
      </c>
      <c r="K2971" s="275">
        <f t="shared" si="489"/>
        <v>57.746056908344741</v>
      </c>
      <c r="L2971" s="275">
        <f t="shared" si="488"/>
        <v>57.746056908344741</v>
      </c>
      <c r="N2971" s="334">
        <v>55.525054719562249</v>
      </c>
      <c r="O2971" s="332">
        <f t="shared" si="487"/>
        <v>57.746056908344741</v>
      </c>
      <c r="P2971" s="360"/>
      <c r="Q2971" s="360"/>
    </row>
    <row r="2972" spans="2:20" ht="16.2" customHeight="1">
      <c r="B2972" s="303">
        <v>112701142</v>
      </c>
      <c r="C2972" s="307" t="s">
        <v>2531</v>
      </c>
      <c r="D2972" s="294" t="s">
        <v>81</v>
      </c>
      <c r="E2972" s="294" t="s">
        <v>3075</v>
      </c>
      <c r="F2972" s="290">
        <v>1</v>
      </c>
      <c r="G2972" s="290" t="s">
        <v>7</v>
      </c>
      <c r="H2972" s="293">
        <v>5.8</v>
      </c>
      <c r="I2972" s="293">
        <f t="shared" si="490"/>
        <v>9.956216708335301</v>
      </c>
      <c r="J2972" s="293">
        <v>57.746056908344741</v>
      </c>
      <c r="K2972" s="275">
        <f t="shared" si="489"/>
        <v>57.746056908344741</v>
      </c>
      <c r="L2972" s="275">
        <f t="shared" si="488"/>
        <v>57.746056908344741</v>
      </c>
      <c r="N2972" s="334">
        <v>55.525054719562249</v>
      </c>
      <c r="O2972" s="332">
        <f t="shared" si="487"/>
        <v>57.746056908344741</v>
      </c>
      <c r="P2972" s="360"/>
      <c r="Q2972" s="360"/>
    </row>
    <row r="2973" spans="2:20" ht="16.2" customHeight="1">
      <c r="B2973" s="303">
        <v>112701272</v>
      </c>
      <c r="C2973" s="307" t="s">
        <v>2531</v>
      </c>
      <c r="D2973" s="294" t="s">
        <v>81</v>
      </c>
      <c r="E2973" s="294" t="s">
        <v>3081</v>
      </c>
      <c r="F2973" s="290">
        <v>1</v>
      </c>
      <c r="G2973" s="290" t="s">
        <v>7</v>
      </c>
      <c r="H2973" s="293">
        <v>5.8</v>
      </c>
      <c r="I2973" s="293">
        <f t="shared" si="490"/>
        <v>10.994692202462382</v>
      </c>
      <c r="J2973" s="293">
        <v>63.769214774281814</v>
      </c>
      <c r="K2973" s="275">
        <f t="shared" si="489"/>
        <v>63.769214774281814</v>
      </c>
      <c r="L2973" s="275">
        <f t="shared" si="488"/>
        <v>63.769214774281814</v>
      </c>
      <c r="N2973" s="334">
        <v>61.316552667578662</v>
      </c>
      <c r="O2973" s="332">
        <f t="shared" si="487"/>
        <v>63.769214774281814</v>
      </c>
      <c r="P2973" s="360"/>
      <c r="Q2973" s="360"/>
    </row>
    <row r="2974" spans="2:20" ht="16.2" customHeight="1">
      <c r="B2974" s="303">
        <v>112701282</v>
      </c>
      <c r="C2974" s="307" t="s">
        <v>2531</v>
      </c>
      <c r="D2974" s="294" t="s">
        <v>81</v>
      </c>
      <c r="E2974" s="294" t="s">
        <v>3083</v>
      </c>
      <c r="F2974" s="290">
        <v>1</v>
      </c>
      <c r="G2974" s="290" t="s">
        <v>7</v>
      </c>
      <c r="H2974" s="293">
        <v>5.8</v>
      </c>
      <c r="I2974" s="293">
        <f t="shared" si="490"/>
        <v>14.555305776581918</v>
      </c>
      <c r="J2974" s="293">
        <v>84.420773504175116</v>
      </c>
      <c r="K2974" s="275">
        <f t="shared" si="489"/>
        <v>84.420773504175116</v>
      </c>
      <c r="L2974" s="275">
        <f t="shared" si="488"/>
        <v>84.420773504175116</v>
      </c>
      <c r="N2974" s="334">
        <v>81.173820677091456</v>
      </c>
      <c r="O2974" s="332">
        <f t="shared" si="487"/>
        <v>84.420773504175116</v>
      </c>
      <c r="P2974" s="360"/>
      <c r="Q2974" s="360"/>
    </row>
    <row r="2975" spans="2:20" ht="16.2" customHeight="1">
      <c r="B2975" s="303">
        <v>112701372</v>
      </c>
      <c r="C2975" s="307" t="s">
        <v>2531</v>
      </c>
      <c r="D2975" s="294" t="s">
        <v>81</v>
      </c>
      <c r="E2975" s="294" t="s">
        <v>3087</v>
      </c>
      <c r="F2975" s="290">
        <v>1</v>
      </c>
      <c r="G2975" s="290" t="s">
        <v>7</v>
      </c>
      <c r="H2975" s="293">
        <v>5.8</v>
      </c>
      <c r="I2975" s="293">
        <f t="shared" si="490"/>
        <v>11.519255908297563</v>
      </c>
      <c r="J2975" s="293">
        <v>66.811684268125859</v>
      </c>
      <c r="K2975" s="275">
        <f t="shared" si="489"/>
        <v>66.811684268125859</v>
      </c>
      <c r="L2975" s="275">
        <f t="shared" si="488"/>
        <v>66.811684268125859</v>
      </c>
      <c r="N2975" s="334">
        <v>64.242004103967176</v>
      </c>
      <c r="O2975" s="332">
        <f t="shared" si="487"/>
        <v>66.811684268125859</v>
      </c>
      <c r="P2975" s="360"/>
      <c r="Q2975" s="360"/>
    </row>
    <row r="2976" spans="2:20" ht="16.2" customHeight="1">
      <c r="B2976" s="303">
        <v>112701362</v>
      </c>
      <c r="C2976" s="307" t="s">
        <v>2531</v>
      </c>
      <c r="D2976" s="294" t="s">
        <v>81</v>
      </c>
      <c r="E2976" s="294" t="s">
        <v>3085</v>
      </c>
      <c r="F2976" s="290">
        <v>1</v>
      </c>
      <c r="G2976" s="290" t="s">
        <v>7</v>
      </c>
      <c r="H2976" s="293">
        <v>5.8</v>
      </c>
      <c r="I2976" s="293">
        <f t="shared" si="490"/>
        <v>11.519255908297563</v>
      </c>
      <c r="J2976" s="293">
        <v>66.811684268125859</v>
      </c>
      <c r="K2976" s="275">
        <f t="shared" si="489"/>
        <v>66.811684268125859</v>
      </c>
      <c r="L2976" s="275">
        <f t="shared" si="488"/>
        <v>66.811684268125859</v>
      </c>
      <c r="N2976" s="334">
        <v>64.242004103967176</v>
      </c>
      <c r="O2976" s="332">
        <f t="shared" si="487"/>
        <v>66.811684268125859</v>
      </c>
      <c r="P2976" s="360"/>
      <c r="Q2976" s="360"/>
    </row>
    <row r="2977" spans="2:20" ht="16.2" customHeight="1">
      <c r="B2977" s="303">
        <v>112701392</v>
      </c>
      <c r="C2977" s="307" t="s">
        <v>2531</v>
      </c>
      <c r="D2977" s="294" t="s">
        <v>81</v>
      </c>
      <c r="E2977" s="294" t="s">
        <v>3089</v>
      </c>
      <c r="F2977" s="290">
        <v>1</v>
      </c>
      <c r="G2977" s="290" t="s">
        <v>7</v>
      </c>
      <c r="H2977" s="293">
        <v>5.8</v>
      </c>
      <c r="I2977" s="293">
        <f t="shared" si="490"/>
        <v>10.994692202462382</v>
      </c>
      <c r="J2977" s="293">
        <v>63.769214774281814</v>
      </c>
      <c r="K2977" s="275">
        <f t="shared" si="489"/>
        <v>63.769214774281814</v>
      </c>
      <c r="L2977" s="275">
        <f t="shared" si="488"/>
        <v>63.769214774281814</v>
      </c>
      <c r="N2977" s="334">
        <v>61.316552667578662</v>
      </c>
      <c r="O2977" s="332">
        <f t="shared" si="487"/>
        <v>63.769214774281814</v>
      </c>
      <c r="P2977" s="360"/>
      <c r="Q2977" s="360"/>
    </row>
    <row r="2978" spans="2:20" ht="16.2" customHeight="1">
      <c r="B2978" s="303">
        <v>112701242</v>
      </c>
      <c r="C2978" s="307" t="s">
        <v>2531</v>
      </c>
      <c r="D2978" s="294" t="s">
        <v>81</v>
      </c>
      <c r="E2978" s="294" t="s">
        <v>3079</v>
      </c>
      <c r="F2978" s="290">
        <v>1</v>
      </c>
      <c r="G2978" s="290" t="s">
        <v>7</v>
      </c>
      <c r="H2978" s="293">
        <v>5.8</v>
      </c>
      <c r="I2978" s="293">
        <f t="shared" si="490"/>
        <v>11.519255908297563</v>
      </c>
      <c r="J2978" s="293">
        <v>66.811684268125859</v>
      </c>
      <c r="K2978" s="275">
        <f t="shared" si="489"/>
        <v>66.811684268125859</v>
      </c>
      <c r="L2978" s="275">
        <f t="shared" si="488"/>
        <v>66.811684268125859</v>
      </c>
      <c r="N2978" s="334">
        <v>64.242004103967176</v>
      </c>
      <c r="O2978" s="332">
        <f t="shared" si="487"/>
        <v>66.811684268125859</v>
      </c>
      <c r="P2978" s="360"/>
      <c r="Q2978" s="360"/>
    </row>
    <row r="2979" spans="2:20" ht="16.2" customHeight="1">
      <c r="B2979" s="303">
        <v>112701182</v>
      </c>
      <c r="C2979" s="307" t="s">
        <v>2531</v>
      </c>
      <c r="D2979" s="294" t="s">
        <v>81</v>
      </c>
      <c r="E2979" s="294" t="s">
        <v>3077</v>
      </c>
      <c r="F2979" s="290">
        <v>1</v>
      </c>
      <c r="G2979" s="290" t="s">
        <v>7</v>
      </c>
      <c r="H2979" s="293">
        <v>5.8</v>
      </c>
      <c r="I2979" s="293">
        <f t="shared" si="490"/>
        <v>10.994692202462382</v>
      </c>
      <c r="J2979" s="293">
        <v>63.769214774281814</v>
      </c>
      <c r="K2979" s="275">
        <f t="shared" si="489"/>
        <v>63.769214774281814</v>
      </c>
      <c r="L2979" s="275">
        <f t="shared" si="488"/>
        <v>63.769214774281814</v>
      </c>
      <c r="N2979" s="334">
        <v>61.316552667578662</v>
      </c>
      <c r="O2979" s="332">
        <f t="shared" si="487"/>
        <v>63.769214774281814</v>
      </c>
      <c r="P2979" s="360"/>
      <c r="Q2979" s="360"/>
    </row>
    <row r="2980" spans="2:20" ht="16.2" customHeight="1">
      <c r="B2980" s="303">
        <v>112701072</v>
      </c>
      <c r="C2980" s="307" t="s">
        <v>2531</v>
      </c>
      <c r="D2980" s="294" t="s">
        <v>81</v>
      </c>
      <c r="E2980" s="294" t="s">
        <v>3069</v>
      </c>
      <c r="F2980" s="290">
        <v>1</v>
      </c>
      <c r="G2980" s="290" t="s">
        <v>7</v>
      </c>
      <c r="H2980" s="293">
        <v>5.8</v>
      </c>
      <c r="I2980" s="293">
        <f t="shared" si="490"/>
        <v>9.0828230457724857</v>
      </c>
      <c r="J2980" s="293">
        <v>52.680373665480417</v>
      </c>
      <c r="K2980" s="275">
        <f t="shared" si="489"/>
        <v>52.680373665480417</v>
      </c>
      <c r="L2980" s="275">
        <f t="shared" si="488"/>
        <v>52.680373665480417</v>
      </c>
      <c r="N2980" s="334">
        <v>74.203161777796495</v>
      </c>
      <c r="O2980" s="332">
        <f t="shared" ref="O2980:O3036" si="491">N2980*1.04</f>
        <v>77.171288248908354</v>
      </c>
      <c r="P2980" s="360"/>
      <c r="Q2980" s="360"/>
      <c r="S2980" s="357"/>
      <c r="T2980" s="357"/>
    </row>
    <row r="2981" spans="2:20" ht="16.2" customHeight="1">
      <c r="B2981" s="303">
        <v>112701412</v>
      </c>
      <c r="C2981" s="307" t="s">
        <v>2531</v>
      </c>
      <c r="D2981" s="294" t="s">
        <v>81</v>
      </c>
      <c r="E2981" s="294" t="s">
        <v>3091</v>
      </c>
      <c r="F2981" s="290">
        <v>1</v>
      </c>
      <c r="G2981" s="290" t="s">
        <v>7</v>
      </c>
      <c r="H2981" s="293">
        <v>5.8</v>
      </c>
      <c r="I2981" s="293">
        <f t="shared" si="490"/>
        <v>14.313145427614513</v>
      </c>
      <c r="J2981" s="293">
        <v>83.016243480164178</v>
      </c>
      <c r="K2981" s="275">
        <f t="shared" si="489"/>
        <v>83.016243480164178</v>
      </c>
      <c r="L2981" s="275">
        <f t="shared" si="488"/>
        <v>83.016243480164178</v>
      </c>
      <c r="N2981" s="334">
        <v>79.823311038619394</v>
      </c>
      <c r="O2981" s="332">
        <f t="shared" si="491"/>
        <v>83.016243480164178</v>
      </c>
      <c r="P2981" s="360"/>
      <c r="Q2981" s="360"/>
    </row>
    <row r="2982" spans="2:20" ht="16.2" customHeight="1">
      <c r="B2982" s="303">
        <v>110321012</v>
      </c>
      <c r="C2982" s="307" t="s">
        <v>289</v>
      </c>
      <c r="D2982" s="290" t="s">
        <v>4</v>
      </c>
      <c r="E2982" s="290" t="s">
        <v>3061</v>
      </c>
      <c r="F2982" s="290">
        <v>1</v>
      </c>
      <c r="G2982" s="290" t="s">
        <v>7</v>
      </c>
      <c r="H2982" s="293">
        <v>5.8</v>
      </c>
      <c r="I2982" s="293">
        <f t="shared" si="490"/>
        <v>13.058783621868958</v>
      </c>
      <c r="J2982" s="293">
        <v>75.740945006839951</v>
      </c>
      <c r="K2982" s="275">
        <f t="shared" si="489"/>
        <v>75.740945006839951</v>
      </c>
      <c r="L2982" s="275">
        <f t="shared" si="488"/>
        <v>75.740945006839951</v>
      </c>
      <c r="N2982" s="334">
        <v>72.827831737346102</v>
      </c>
      <c r="O2982" s="332">
        <f t="shared" si="491"/>
        <v>75.740945006839951</v>
      </c>
      <c r="P2982" s="360"/>
      <c r="Q2982" s="360"/>
    </row>
    <row r="2983" spans="2:20" ht="16.2" customHeight="1">
      <c r="B2983" s="303">
        <v>110321092</v>
      </c>
      <c r="C2983" s="307" t="s">
        <v>289</v>
      </c>
      <c r="D2983" s="290" t="s">
        <v>81</v>
      </c>
      <c r="E2983" s="290" t="s">
        <v>3065</v>
      </c>
      <c r="F2983" s="290">
        <v>1</v>
      </c>
      <c r="G2983" s="290" t="s">
        <v>7</v>
      </c>
      <c r="H2983" s="293">
        <v>5.8</v>
      </c>
      <c r="I2983" s="293">
        <f t="shared" si="490"/>
        <v>11.797426449594797</v>
      </c>
      <c r="J2983" s="293">
        <v>68.425073407649819</v>
      </c>
      <c r="K2983" s="275">
        <f t="shared" si="489"/>
        <v>68.425073407649819</v>
      </c>
      <c r="L2983" s="275">
        <f t="shared" si="488"/>
        <v>68.425073407649819</v>
      </c>
      <c r="N2983" s="334">
        <v>65.793339815047901</v>
      </c>
      <c r="O2983" s="332">
        <f t="shared" si="491"/>
        <v>68.425073407649819</v>
      </c>
      <c r="P2983" s="360"/>
      <c r="Q2983" s="360"/>
    </row>
    <row r="2984" spans="2:20" ht="16.2" customHeight="1">
      <c r="B2984" s="303">
        <v>110321102</v>
      </c>
      <c r="C2984" s="307" t="s">
        <v>289</v>
      </c>
      <c r="D2984" s="294" t="s">
        <v>81</v>
      </c>
      <c r="E2984" s="294" t="s">
        <v>3067</v>
      </c>
      <c r="F2984" s="290">
        <v>1</v>
      </c>
      <c r="G2984" s="290" t="s">
        <v>7</v>
      </c>
      <c r="H2984" s="293">
        <v>5.8</v>
      </c>
      <c r="I2984" s="293">
        <f t="shared" si="490"/>
        <v>11.643031787144679</v>
      </c>
      <c r="J2984" s="293">
        <v>67.529584365439135</v>
      </c>
      <c r="K2984" s="275">
        <f t="shared" si="489"/>
        <v>67.529584365439135</v>
      </c>
      <c r="L2984" s="275">
        <f t="shared" si="488"/>
        <v>67.529584365439135</v>
      </c>
      <c r="N2984" s="334">
        <v>64.932292659076083</v>
      </c>
      <c r="O2984" s="332">
        <f t="shared" si="491"/>
        <v>67.529584365439135</v>
      </c>
      <c r="P2984" s="360"/>
      <c r="Q2984" s="360"/>
    </row>
    <row r="2985" spans="2:20" ht="16.2" customHeight="1">
      <c r="B2985" s="303">
        <v>110321112</v>
      </c>
      <c r="C2985" s="307" t="s">
        <v>289</v>
      </c>
      <c r="D2985" s="294" t="s">
        <v>81</v>
      </c>
      <c r="E2985" s="294" t="s">
        <v>3071</v>
      </c>
      <c r="F2985" s="290">
        <v>1</v>
      </c>
      <c r="G2985" s="290" t="s">
        <v>7</v>
      </c>
      <c r="H2985" s="293">
        <v>5.8</v>
      </c>
      <c r="I2985" s="293">
        <f t="shared" si="490"/>
        <v>11.564483200513227</v>
      </c>
      <c r="J2985" s="293">
        <v>67.074002562976716</v>
      </c>
      <c r="K2985" s="275">
        <f t="shared" si="489"/>
        <v>67.074002562976716</v>
      </c>
      <c r="L2985" s="275">
        <f t="shared" si="488"/>
        <v>67.074002562976716</v>
      </c>
      <c r="N2985" s="334">
        <v>64.494233233631462</v>
      </c>
      <c r="O2985" s="332">
        <f t="shared" si="491"/>
        <v>67.074002562976716</v>
      </c>
      <c r="P2985" s="360"/>
      <c r="Q2985" s="360"/>
    </row>
    <row r="2986" spans="2:20" ht="16.2" customHeight="1">
      <c r="B2986" s="303">
        <v>110321122</v>
      </c>
      <c r="C2986" s="307" t="s">
        <v>289</v>
      </c>
      <c r="D2986" s="294" t="s">
        <v>81</v>
      </c>
      <c r="E2986" s="294" t="s">
        <v>3073</v>
      </c>
      <c r="F2986" s="290">
        <v>1</v>
      </c>
      <c r="G2986" s="290" t="s">
        <v>7</v>
      </c>
      <c r="H2986" s="293">
        <v>5.8</v>
      </c>
      <c r="I2986" s="293">
        <f t="shared" si="490"/>
        <v>12.022932301033066</v>
      </c>
      <c r="J2986" s="293">
        <v>69.73300734599178</v>
      </c>
      <c r="K2986" s="275">
        <f t="shared" si="489"/>
        <v>69.73300734599178</v>
      </c>
      <c r="L2986" s="275">
        <f t="shared" si="488"/>
        <v>69.73300734599178</v>
      </c>
      <c r="N2986" s="334">
        <v>67.050968601915173</v>
      </c>
      <c r="O2986" s="332">
        <f t="shared" si="491"/>
        <v>69.73300734599178</v>
      </c>
      <c r="P2986" s="360"/>
      <c r="Q2986" s="360"/>
    </row>
    <row r="2987" spans="2:20" ht="16.2" customHeight="1">
      <c r="B2987" s="303">
        <v>110321142</v>
      </c>
      <c r="C2987" s="307" t="s">
        <v>289</v>
      </c>
      <c r="D2987" s="294" t="s">
        <v>81</v>
      </c>
      <c r="E2987" s="294" t="s">
        <v>3075</v>
      </c>
      <c r="F2987" s="290">
        <v>1</v>
      </c>
      <c r="G2987" s="290" t="s">
        <v>7</v>
      </c>
      <c r="H2987" s="293">
        <v>5.8</v>
      </c>
      <c r="I2987" s="293">
        <f t="shared" si="490"/>
        <v>11.797426449594797</v>
      </c>
      <c r="J2987" s="293">
        <v>68.425073407649819</v>
      </c>
      <c r="K2987" s="275">
        <f t="shared" si="489"/>
        <v>68.425073407649819</v>
      </c>
      <c r="L2987" s="275">
        <f t="shared" si="488"/>
        <v>68.425073407649819</v>
      </c>
      <c r="N2987" s="334">
        <v>65.793339815047901</v>
      </c>
      <c r="O2987" s="332">
        <f t="shared" si="491"/>
        <v>68.425073407649819</v>
      </c>
      <c r="P2987" s="360"/>
      <c r="Q2987" s="360"/>
    </row>
    <row r="2988" spans="2:20" ht="16.2" customHeight="1">
      <c r="B2988" s="303">
        <v>110321272</v>
      </c>
      <c r="C2988" s="307" t="s">
        <v>289</v>
      </c>
      <c r="D2988" s="294" t="s">
        <v>81</v>
      </c>
      <c r="E2988" s="294" t="s">
        <v>3081</v>
      </c>
      <c r="F2988" s="290">
        <v>1</v>
      </c>
      <c r="G2988" s="290" t="s">
        <v>7</v>
      </c>
      <c r="H2988" s="293">
        <v>5.8</v>
      </c>
      <c r="I2988" s="293">
        <f t="shared" si="490"/>
        <v>11.797426449594797</v>
      </c>
      <c r="J2988" s="293">
        <v>68.425073407649819</v>
      </c>
      <c r="K2988" s="275">
        <f t="shared" ref="K2988:K3031" si="492">J2988</f>
        <v>68.425073407649819</v>
      </c>
      <c r="L2988" s="275">
        <f t="shared" ref="L2988:L3029" si="493">+J2988-K2988*$B$2</f>
        <v>68.425073407649819</v>
      </c>
      <c r="N2988" s="334">
        <v>65.793339815047901</v>
      </c>
      <c r="O2988" s="332">
        <f t="shared" si="491"/>
        <v>68.425073407649819</v>
      </c>
      <c r="P2988" s="360"/>
      <c r="Q2988" s="360"/>
    </row>
    <row r="2989" spans="2:20" ht="16.2" customHeight="1">
      <c r="B2989" s="303">
        <v>110321282</v>
      </c>
      <c r="C2989" s="307" t="s">
        <v>289</v>
      </c>
      <c r="D2989" s="294" t="s">
        <v>81</v>
      </c>
      <c r="E2989" s="294" t="s">
        <v>3083</v>
      </c>
      <c r="F2989" s="290">
        <v>1</v>
      </c>
      <c r="G2989" s="290" t="s">
        <v>7</v>
      </c>
      <c r="H2989" s="293">
        <v>5.8</v>
      </c>
      <c r="I2989" s="293">
        <f t="shared" si="490"/>
        <v>13.047161927441863</v>
      </c>
      <c r="J2989" s="293">
        <v>75.673539179162802</v>
      </c>
      <c r="K2989" s="275">
        <f t="shared" si="492"/>
        <v>75.673539179162802</v>
      </c>
      <c r="L2989" s="275">
        <f t="shared" si="493"/>
        <v>75.673539179162802</v>
      </c>
      <c r="N2989" s="334">
        <v>72.763018441502695</v>
      </c>
      <c r="O2989" s="332">
        <f t="shared" si="491"/>
        <v>75.673539179162802</v>
      </c>
      <c r="P2989" s="360"/>
      <c r="Q2989" s="360"/>
    </row>
    <row r="2990" spans="2:20" ht="16.2" customHeight="1">
      <c r="B2990" s="303">
        <v>110321372</v>
      </c>
      <c r="C2990" s="307" t="s">
        <v>289</v>
      </c>
      <c r="D2990" s="294" t="s">
        <v>81</v>
      </c>
      <c r="E2990" s="294" t="s">
        <v>3087</v>
      </c>
      <c r="F2990" s="290">
        <v>1</v>
      </c>
      <c r="G2990" s="290" t="s">
        <v>7</v>
      </c>
      <c r="H2990" s="293">
        <v>5.8</v>
      </c>
      <c r="I2990" s="293">
        <f t="shared" si="490"/>
        <v>12.023338776236617</v>
      </c>
      <c r="J2990" s="293">
        <v>69.735364902172378</v>
      </c>
      <c r="K2990" s="275">
        <f t="shared" si="492"/>
        <v>69.735364902172378</v>
      </c>
      <c r="L2990" s="275">
        <f t="shared" si="493"/>
        <v>69.735364902172378</v>
      </c>
      <c r="N2990" s="334">
        <v>67.053235482858057</v>
      </c>
      <c r="O2990" s="332">
        <f t="shared" si="491"/>
        <v>69.735364902172378</v>
      </c>
      <c r="P2990" s="360"/>
      <c r="Q2990" s="360"/>
    </row>
    <row r="2991" spans="2:20" ht="16.2" customHeight="1">
      <c r="B2991" s="303">
        <v>110321362</v>
      </c>
      <c r="C2991" s="307" t="s">
        <v>289</v>
      </c>
      <c r="D2991" s="294" t="s">
        <v>81</v>
      </c>
      <c r="E2991" s="294" t="s">
        <v>3085</v>
      </c>
      <c r="F2991" s="290">
        <v>1</v>
      </c>
      <c r="G2991" s="290" t="s">
        <v>7</v>
      </c>
      <c r="H2991" s="293">
        <v>5.8</v>
      </c>
      <c r="I2991" s="293">
        <f t="shared" si="490"/>
        <v>12.023338776236617</v>
      </c>
      <c r="J2991" s="293">
        <v>69.735364902172378</v>
      </c>
      <c r="K2991" s="275">
        <f t="shared" si="492"/>
        <v>69.735364902172378</v>
      </c>
      <c r="L2991" s="275">
        <f t="shared" si="493"/>
        <v>69.735364902172378</v>
      </c>
      <c r="N2991" s="334">
        <v>67.053235482858057</v>
      </c>
      <c r="O2991" s="332">
        <f t="shared" si="491"/>
        <v>69.735364902172378</v>
      </c>
      <c r="P2991" s="360"/>
      <c r="Q2991" s="360"/>
    </row>
    <row r="2992" spans="2:20" ht="16.2" customHeight="1">
      <c r="B2992" s="303">
        <v>110321392</v>
      </c>
      <c r="C2992" s="307" t="s">
        <v>289</v>
      </c>
      <c r="D2992" s="294" t="s">
        <v>81</v>
      </c>
      <c r="E2992" s="294" t="s">
        <v>3089</v>
      </c>
      <c r="F2992" s="290">
        <v>1</v>
      </c>
      <c r="G2992" s="290" t="s">
        <v>7</v>
      </c>
      <c r="H2992" s="293">
        <v>5.8</v>
      </c>
      <c r="I2992" s="293">
        <f t="shared" si="490"/>
        <v>11.797426449594797</v>
      </c>
      <c r="J2992" s="293">
        <v>68.425073407649819</v>
      </c>
      <c r="K2992" s="275">
        <f t="shared" si="492"/>
        <v>68.425073407649819</v>
      </c>
      <c r="L2992" s="275">
        <f t="shared" si="493"/>
        <v>68.425073407649819</v>
      </c>
      <c r="N2992" s="334">
        <v>65.793339815047901</v>
      </c>
      <c r="O2992" s="332">
        <f t="shared" si="491"/>
        <v>68.425073407649819</v>
      </c>
      <c r="P2992" s="360"/>
      <c r="Q2992" s="360"/>
    </row>
    <row r="2993" spans="2:20" ht="16.2" customHeight="1">
      <c r="B2993" s="303">
        <v>110321242</v>
      </c>
      <c r="C2993" s="307" t="s">
        <v>289</v>
      </c>
      <c r="D2993" s="294" t="s">
        <v>81</v>
      </c>
      <c r="E2993" s="294" t="s">
        <v>3079</v>
      </c>
      <c r="F2993" s="290">
        <v>1</v>
      </c>
      <c r="G2993" s="290" t="s">
        <v>7</v>
      </c>
      <c r="H2993" s="293">
        <v>5.8</v>
      </c>
      <c r="I2993" s="293">
        <f t="shared" si="490"/>
        <v>11.885192136112082</v>
      </c>
      <c r="J2993" s="293">
        <v>68.934114389450073</v>
      </c>
      <c r="K2993" s="275">
        <f t="shared" si="492"/>
        <v>68.934114389450073</v>
      </c>
      <c r="L2993" s="275">
        <f t="shared" si="493"/>
        <v>68.934114389450073</v>
      </c>
      <c r="N2993" s="334">
        <v>66.282802297548145</v>
      </c>
      <c r="O2993" s="332">
        <f t="shared" si="491"/>
        <v>68.934114389450073</v>
      </c>
      <c r="P2993" s="360"/>
      <c r="Q2993" s="360"/>
    </row>
    <row r="2994" spans="2:20" ht="16.2" customHeight="1">
      <c r="B2994" s="303">
        <v>110321182</v>
      </c>
      <c r="C2994" s="307" t="s">
        <v>289</v>
      </c>
      <c r="D2994" s="294" t="s">
        <v>81</v>
      </c>
      <c r="E2994" s="294" t="s">
        <v>3077</v>
      </c>
      <c r="F2994" s="290">
        <v>1</v>
      </c>
      <c r="G2994" s="290" t="s">
        <v>7</v>
      </c>
      <c r="H2994" s="293">
        <v>5.8</v>
      </c>
      <c r="I2994" s="293">
        <f t="shared" si="490"/>
        <v>13.204477569696685</v>
      </c>
      <c r="J2994" s="293">
        <v>76.58596990424077</v>
      </c>
      <c r="K2994" s="275">
        <f t="shared" si="492"/>
        <v>76.58596990424077</v>
      </c>
      <c r="L2994" s="275">
        <f t="shared" si="493"/>
        <v>76.58596990424077</v>
      </c>
      <c r="N2994" s="334">
        <v>73.640355677154588</v>
      </c>
      <c r="O2994" s="332">
        <f t="shared" si="491"/>
        <v>76.58596990424077</v>
      </c>
      <c r="P2994" s="360"/>
      <c r="Q2994" s="360"/>
    </row>
    <row r="2995" spans="2:20" ht="16.2" customHeight="1">
      <c r="B2995" s="303">
        <v>110321072</v>
      </c>
      <c r="C2995" s="307" t="s">
        <v>289</v>
      </c>
      <c r="D2995" s="294" t="s">
        <v>81</v>
      </c>
      <c r="E2995" s="294" t="s">
        <v>3069</v>
      </c>
      <c r="F2995" s="290">
        <v>1</v>
      </c>
      <c r="G2995" s="290" t="s">
        <v>7</v>
      </c>
      <c r="H2995" s="293">
        <v>5.8</v>
      </c>
      <c r="I2995" s="293">
        <f t="shared" si="490"/>
        <v>12.725015339305436</v>
      </c>
      <c r="J2995" s="293">
        <v>73.805088967971528</v>
      </c>
      <c r="K2995" s="275">
        <f t="shared" si="492"/>
        <v>73.805088967971528</v>
      </c>
      <c r="L2995" s="275">
        <f t="shared" si="493"/>
        <v>73.805088967971528</v>
      </c>
      <c r="N2995" s="334">
        <v>72.361826265389894</v>
      </c>
      <c r="O2995" s="332">
        <f t="shared" si="491"/>
        <v>75.256299316005496</v>
      </c>
      <c r="P2995" s="360"/>
      <c r="Q2995" s="360"/>
      <c r="S2995" s="357"/>
      <c r="T2995" s="357"/>
    </row>
    <row r="2996" spans="2:20" ht="16.2" customHeight="1">
      <c r="B2996" s="303">
        <v>110321412</v>
      </c>
      <c r="C2996" s="307" t="s">
        <v>289</v>
      </c>
      <c r="D2996" s="294" t="s">
        <v>81</v>
      </c>
      <c r="E2996" s="294" t="s">
        <v>3091</v>
      </c>
      <c r="F2996" s="290">
        <v>1</v>
      </c>
      <c r="G2996" s="290" t="s">
        <v>7</v>
      </c>
      <c r="H2996" s="293">
        <v>5.8</v>
      </c>
      <c r="I2996" s="293">
        <f t="shared" si="490"/>
        <v>12.924659089745742</v>
      </c>
      <c r="J2996" s="293">
        <v>74.963022720525302</v>
      </c>
      <c r="K2996" s="275">
        <f t="shared" si="492"/>
        <v>74.963022720525302</v>
      </c>
      <c r="L2996" s="275">
        <f t="shared" si="493"/>
        <v>74.963022720525302</v>
      </c>
      <c r="N2996" s="334">
        <v>72.079829538966635</v>
      </c>
      <c r="O2996" s="332">
        <f t="shared" si="491"/>
        <v>74.963022720525302</v>
      </c>
      <c r="P2996" s="360"/>
      <c r="Q2996" s="360"/>
    </row>
    <row r="2997" spans="2:20" ht="16.2" customHeight="1">
      <c r="B2997" s="303">
        <v>310161012</v>
      </c>
      <c r="C2997" s="307" t="s">
        <v>3094</v>
      </c>
      <c r="D2997" s="290" t="s">
        <v>4</v>
      </c>
      <c r="E2997" s="290" t="s">
        <v>3061</v>
      </c>
      <c r="F2997" s="290">
        <v>1</v>
      </c>
      <c r="G2997" s="290" t="s">
        <v>7</v>
      </c>
      <c r="H2997" s="293">
        <v>5.8</v>
      </c>
      <c r="I2997" s="293">
        <f t="shared" si="490"/>
        <v>4.8580048739204678</v>
      </c>
      <c r="J2997" s="293">
        <v>28.176428268738714</v>
      </c>
      <c r="K2997" s="275">
        <f t="shared" si="492"/>
        <v>28.176428268738714</v>
      </c>
      <c r="L2997" s="275">
        <f t="shared" si="493"/>
        <v>28.176428268738714</v>
      </c>
      <c r="N2997" s="334">
        <v>27.092719489171841</v>
      </c>
      <c r="O2997" s="332">
        <f t="shared" si="491"/>
        <v>28.176428268738714</v>
      </c>
      <c r="P2997" s="360"/>
      <c r="Q2997" s="360"/>
    </row>
    <row r="2998" spans="2:20" ht="16.2" customHeight="1">
      <c r="B2998" s="303">
        <v>310161282</v>
      </c>
      <c r="C2998" s="307" t="s">
        <v>3094</v>
      </c>
      <c r="D2998" s="294" t="s">
        <v>81</v>
      </c>
      <c r="E2998" s="294" t="s">
        <v>3083</v>
      </c>
      <c r="F2998" s="290">
        <v>1</v>
      </c>
      <c r="G2998" s="290" t="s">
        <v>7</v>
      </c>
      <c r="H2998" s="293">
        <v>5.8</v>
      </c>
      <c r="I2998" s="293">
        <f t="shared" si="490"/>
        <v>5.6111265253794995</v>
      </c>
      <c r="J2998" s="293">
        <v>32.544533847201095</v>
      </c>
      <c r="K2998" s="275">
        <f t="shared" si="492"/>
        <v>32.544533847201095</v>
      </c>
      <c r="L2998" s="275">
        <f t="shared" si="493"/>
        <v>32.544533847201095</v>
      </c>
      <c r="N2998" s="334">
        <v>31.292821006924125</v>
      </c>
      <c r="O2998" s="332">
        <f t="shared" si="491"/>
        <v>32.544533847201095</v>
      </c>
      <c r="P2998" s="360"/>
      <c r="Q2998" s="360"/>
    </row>
    <row r="2999" spans="2:20" ht="16.2" customHeight="1">
      <c r="B2999" s="303">
        <v>310161092</v>
      </c>
      <c r="C2999" s="307" t="s">
        <v>3094</v>
      </c>
      <c r="D2999" s="290" t="s">
        <v>81</v>
      </c>
      <c r="E2999" s="290" t="s">
        <v>3065</v>
      </c>
      <c r="F2999" s="290">
        <v>1</v>
      </c>
      <c r="G2999" s="290" t="s">
        <v>7</v>
      </c>
      <c r="H2999" s="293">
        <v>5.8</v>
      </c>
      <c r="I2999" s="293">
        <f t="shared" si="490"/>
        <v>5.2662487938940519</v>
      </c>
      <c r="J2999" s="293">
        <v>30.5442430045855</v>
      </c>
      <c r="K2999" s="275">
        <f t="shared" si="492"/>
        <v>30.5442430045855</v>
      </c>
      <c r="L2999" s="275">
        <f t="shared" si="493"/>
        <v>30.5442430045855</v>
      </c>
      <c r="N2999" s="334">
        <v>29.369464427486058</v>
      </c>
      <c r="O2999" s="332">
        <f t="shared" si="491"/>
        <v>30.5442430045855</v>
      </c>
      <c r="P2999" s="360"/>
      <c r="Q2999" s="360"/>
    </row>
    <row r="3000" spans="2:20" ht="16.2" customHeight="1">
      <c r="B3000" s="303">
        <v>310161102</v>
      </c>
      <c r="C3000" s="307" t="s">
        <v>3094</v>
      </c>
      <c r="D3000" s="294" t="s">
        <v>81</v>
      </c>
      <c r="E3000" s="294" t="s">
        <v>3067</v>
      </c>
      <c r="F3000" s="290">
        <v>1</v>
      </c>
      <c r="G3000" s="290" t="s">
        <v>7</v>
      </c>
      <c r="H3000" s="293">
        <v>5.8</v>
      </c>
      <c r="I3000" s="293">
        <f t="shared" si="490"/>
        <v>4.8580048739204678</v>
      </c>
      <c r="J3000" s="293">
        <v>28.176428268738714</v>
      </c>
      <c r="K3000" s="275">
        <f t="shared" si="492"/>
        <v>28.176428268738714</v>
      </c>
      <c r="L3000" s="275">
        <f t="shared" si="493"/>
        <v>28.176428268738714</v>
      </c>
      <c r="N3000" s="334">
        <v>27.092719489171841</v>
      </c>
      <c r="O3000" s="332">
        <f t="shared" si="491"/>
        <v>28.176428268738714</v>
      </c>
      <c r="P3000" s="360"/>
      <c r="Q3000" s="360"/>
    </row>
    <row r="3001" spans="2:20" ht="16.2" customHeight="1">
      <c r="B3001" s="303">
        <v>310161112</v>
      </c>
      <c r="C3001" s="307" t="s">
        <v>3094</v>
      </c>
      <c r="D3001" s="294" t="s">
        <v>81</v>
      </c>
      <c r="E3001" s="294" t="s">
        <v>3071</v>
      </c>
      <c r="F3001" s="290">
        <v>1</v>
      </c>
      <c r="G3001" s="290" t="s">
        <v>7</v>
      </c>
      <c r="H3001" s="293">
        <v>5.8</v>
      </c>
      <c r="I3001" s="293">
        <f t="shared" si="490"/>
        <v>5.0754800936346065</v>
      </c>
      <c r="J3001" s="293">
        <v>29.437784543080717</v>
      </c>
      <c r="K3001" s="275">
        <f t="shared" si="492"/>
        <v>29.437784543080717</v>
      </c>
      <c r="L3001" s="275">
        <f t="shared" si="493"/>
        <v>29.437784543080717</v>
      </c>
      <c r="N3001" s="334">
        <v>28.305562060654534</v>
      </c>
      <c r="O3001" s="332">
        <f t="shared" si="491"/>
        <v>29.437784543080717</v>
      </c>
      <c r="P3001" s="360"/>
      <c r="Q3001" s="360"/>
    </row>
    <row r="3002" spans="2:20" ht="16.2" customHeight="1">
      <c r="B3002" s="303">
        <v>310161122</v>
      </c>
      <c r="C3002" s="307" t="s">
        <v>3094</v>
      </c>
      <c r="D3002" s="294" t="s">
        <v>81</v>
      </c>
      <c r="E3002" s="294" t="s">
        <v>3073</v>
      </c>
      <c r="F3002" s="290">
        <v>1</v>
      </c>
      <c r="G3002" s="290" t="s">
        <v>7</v>
      </c>
      <c r="H3002" s="293">
        <v>5.8</v>
      </c>
      <c r="I3002" s="293">
        <f t="shared" si="490"/>
        <v>5.5997562054964849</v>
      </c>
      <c r="J3002" s="293">
        <v>32.478585991879612</v>
      </c>
      <c r="K3002" s="275">
        <f t="shared" si="492"/>
        <v>32.478585991879612</v>
      </c>
      <c r="L3002" s="275">
        <f t="shared" si="493"/>
        <v>32.478585991879612</v>
      </c>
      <c r="N3002" s="334">
        <v>31.229409607576549</v>
      </c>
      <c r="O3002" s="332">
        <f t="shared" si="491"/>
        <v>32.478585991879612</v>
      </c>
      <c r="P3002" s="360"/>
      <c r="Q3002" s="360"/>
    </row>
    <row r="3003" spans="2:20" ht="16.2" customHeight="1">
      <c r="B3003" s="303">
        <v>310161142</v>
      </c>
      <c r="C3003" s="307" t="s">
        <v>3094</v>
      </c>
      <c r="D3003" s="294" t="s">
        <v>81</v>
      </c>
      <c r="E3003" s="294" t="s">
        <v>3075</v>
      </c>
      <c r="F3003" s="290">
        <v>1</v>
      </c>
      <c r="G3003" s="290" t="s">
        <v>7</v>
      </c>
      <c r="H3003" s="293">
        <v>5.8</v>
      </c>
      <c r="I3003" s="293">
        <f t="shared" si="490"/>
        <v>5.2662487938940519</v>
      </c>
      <c r="J3003" s="293">
        <v>30.5442430045855</v>
      </c>
      <c r="K3003" s="275">
        <f t="shared" si="492"/>
        <v>30.5442430045855</v>
      </c>
      <c r="L3003" s="275">
        <f t="shared" si="493"/>
        <v>30.5442430045855</v>
      </c>
      <c r="N3003" s="334">
        <v>29.369464427486058</v>
      </c>
      <c r="O3003" s="332">
        <f t="shared" si="491"/>
        <v>30.5442430045855</v>
      </c>
      <c r="P3003" s="360"/>
      <c r="Q3003" s="360"/>
    </row>
    <row r="3004" spans="2:20" ht="16.2" customHeight="1">
      <c r="B3004" s="303">
        <v>310161272</v>
      </c>
      <c r="C3004" s="307" t="s">
        <v>3094</v>
      </c>
      <c r="D3004" s="294" t="s">
        <v>81</v>
      </c>
      <c r="E3004" s="294" t="s">
        <v>3081</v>
      </c>
      <c r="F3004" s="290">
        <v>1</v>
      </c>
      <c r="G3004" s="290" t="s">
        <v>7</v>
      </c>
      <c r="H3004" s="293">
        <v>5.8</v>
      </c>
      <c r="I3004" s="293">
        <f t="shared" si="490"/>
        <v>5.2662487938940519</v>
      </c>
      <c r="J3004" s="293">
        <v>30.5442430045855</v>
      </c>
      <c r="K3004" s="275">
        <f t="shared" si="492"/>
        <v>30.5442430045855</v>
      </c>
      <c r="L3004" s="275">
        <f t="shared" si="493"/>
        <v>30.5442430045855</v>
      </c>
      <c r="N3004" s="334">
        <v>29.369464427486058</v>
      </c>
      <c r="O3004" s="332">
        <f t="shared" si="491"/>
        <v>30.5442430045855</v>
      </c>
      <c r="P3004" s="360"/>
      <c r="Q3004" s="360"/>
    </row>
    <row r="3005" spans="2:20" ht="16.2" customHeight="1">
      <c r="B3005" s="303">
        <v>310161372</v>
      </c>
      <c r="C3005" s="307" t="s">
        <v>3094</v>
      </c>
      <c r="D3005" s="294" t="s">
        <v>81</v>
      </c>
      <c r="E3005" s="294" t="s">
        <v>3087</v>
      </c>
      <c r="F3005" s="290">
        <v>1</v>
      </c>
      <c r="G3005" s="290" t="s">
        <v>7</v>
      </c>
      <c r="H3005" s="293">
        <v>5.8</v>
      </c>
      <c r="I3005" s="293">
        <f t="shared" si="490"/>
        <v>5.2777179861238741</v>
      </c>
      <c r="J3005" s="293">
        <v>30.61076431951847</v>
      </c>
      <c r="K3005" s="275">
        <f t="shared" si="492"/>
        <v>30.61076431951847</v>
      </c>
      <c r="L3005" s="275">
        <f t="shared" si="493"/>
        <v>30.61076431951847</v>
      </c>
      <c r="N3005" s="334">
        <v>29.433427230306219</v>
      </c>
      <c r="O3005" s="332">
        <f t="shared" si="491"/>
        <v>30.61076431951847</v>
      </c>
      <c r="P3005" s="360"/>
      <c r="Q3005" s="360"/>
    </row>
    <row r="3006" spans="2:20" ht="16.2" customHeight="1">
      <c r="B3006" s="303">
        <v>310161362</v>
      </c>
      <c r="C3006" s="307" t="s">
        <v>3094</v>
      </c>
      <c r="D3006" s="294" t="s">
        <v>81</v>
      </c>
      <c r="E3006" s="294" t="s">
        <v>3085</v>
      </c>
      <c r="F3006" s="290">
        <v>1</v>
      </c>
      <c r="G3006" s="290" t="s">
        <v>7</v>
      </c>
      <c r="H3006" s="293">
        <v>5.8</v>
      </c>
      <c r="I3006" s="293">
        <f t="shared" si="490"/>
        <v>5.2777179861238741</v>
      </c>
      <c r="J3006" s="293">
        <v>30.61076431951847</v>
      </c>
      <c r="K3006" s="275">
        <f t="shared" si="492"/>
        <v>30.61076431951847</v>
      </c>
      <c r="L3006" s="275">
        <f t="shared" si="493"/>
        <v>30.61076431951847</v>
      </c>
      <c r="N3006" s="334">
        <v>29.433427230306219</v>
      </c>
      <c r="O3006" s="332">
        <f t="shared" si="491"/>
        <v>30.61076431951847</v>
      </c>
      <c r="P3006" s="360"/>
      <c r="Q3006" s="360"/>
    </row>
    <row r="3007" spans="2:20" ht="16.2" customHeight="1">
      <c r="B3007" s="303">
        <v>310161392</v>
      </c>
      <c r="C3007" s="307" t="s">
        <v>3094</v>
      </c>
      <c r="D3007" s="294" t="s">
        <v>81</v>
      </c>
      <c r="E3007" s="294" t="s">
        <v>3089</v>
      </c>
      <c r="F3007" s="290">
        <v>1</v>
      </c>
      <c r="G3007" s="290" t="s">
        <v>7</v>
      </c>
      <c r="H3007" s="293">
        <v>5.8</v>
      </c>
      <c r="I3007" s="293">
        <f t="shared" si="490"/>
        <v>5.0222318419699059</v>
      </c>
      <c r="J3007" s="293">
        <v>29.128944683425456</v>
      </c>
      <c r="K3007" s="275">
        <f t="shared" si="492"/>
        <v>29.128944683425456</v>
      </c>
      <c r="L3007" s="275">
        <f t="shared" si="493"/>
        <v>29.128944683425456</v>
      </c>
      <c r="N3007" s="334">
        <v>28.008600657139858</v>
      </c>
      <c r="O3007" s="332">
        <f t="shared" si="491"/>
        <v>29.128944683425456</v>
      </c>
      <c r="P3007" s="360"/>
      <c r="Q3007" s="360"/>
    </row>
    <row r="3008" spans="2:20" ht="16.2" customHeight="1">
      <c r="B3008" s="303">
        <v>310161242</v>
      </c>
      <c r="C3008" s="307" t="s">
        <v>3094</v>
      </c>
      <c r="D3008" s="294" t="s">
        <v>81</v>
      </c>
      <c r="E3008" s="294" t="s">
        <v>3079</v>
      </c>
      <c r="F3008" s="290">
        <v>1</v>
      </c>
      <c r="G3008" s="290" t="s">
        <v>7</v>
      </c>
      <c r="H3008" s="293">
        <v>5.8</v>
      </c>
      <c r="I3008" s="293">
        <f t="shared" si="490"/>
        <v>5.2777179861238741</v>
      </c>
      <c r="J3008" s="293">
        <v>30.61076431951847</v>
      </c>
      <c r="K3008" s="275">
        <f t="shared" si="492"/>
        <v>30.61076431951847</v>
      </c>
      <c r="L3008" s="275">
        <f t="shared" si="493"/>
        <v>30.61076431951847</v>
      </c>
      <c r="N3008" s="334">
        <v>29.433427230306219</v>
      </c>
      <c r="O3008" s="332">
        <f t="shared" si="491"/>
        <v>30.61076431951847</v>
      </c>
      <c r="P3008" s="360"/>
      <c r="Q3008" s="360"/>
    </row>
    <row r="3009" spans="2:20" ht="16.2" customHeight="1">
      <c r="B3009" s="303">
        <v>310161182</v>
      </c>
      <c r="C3009" s="307" t="s">
        <v>3094</v>
      </c>
      <c r="D3009" s="294" t="s">
        <v>81</v>
      </c>
      <c r="E3009" s="294" t="s">
        <v>3077</v>
      </c>
      <c r="F3009" s="290">
        <v>1</v>
      </c>
      <c r="G3009" s="290" t="s">
        <v>7</v>
      </c>
      <c r="H3009" s="293">
        <v>5.8</v>
      </c>
      <c r="I3009" s="293">
        <f t="shared" si="490"/>
        <v>5.014882330857116</v>
      </c>
      <c r="J3009" s="293">
        <v>29.086317518971274</v>
      </c>
      <c r="K3009" s="275">
        <f t="shared" si="492"/>
        <v>29.086317518971274</v>
      </c>
      <c r="L3009" s="275">
        <f t="shared" si="493"/>
        <v>29.086317518971274</v>
      </c>
      <c r="N3009" s="334">
        <v>27.967612999010839</v>
      </c>
      <c r="O3009" s="332">
        <f t="shared" si="491"/>
        <v>29.086317518971274</v>
      </c>
      <c r="P3009" s="360"/>
      <c r="Q3009" s="360"/>
    </row>
    <row r="3010" spans="2:20" ht="16.2" customHeight="1">
      <c r="B3010" s="303">
        <v>310161072</v>
      </c>
      <c r="C3010" s="307" t="s">
        <v>3094</v>
      </c>
      <c r="D3010" s="294" t="s">
        <v>81</v>
      </c>
      <c r="E3010" s="294" t="s">
        <v>3069</v>
      </c>
      <c r="F3010" s="290">
        <v>1</v>
      </c>
      <c r="G3010" s="290" t="s">
        <v>7</v>
      </c>
      <c r="H3010" s="293">
        <v>5.8</v>
      </c>
      <c r="I3010" s="293">
        <f t="shared" si="490"/>
        <v>5.1612774573567304</v>
      </c>
      <c r="J3010" s="293">
        <v>29.935409252669036</v>
      </c>
      <c r="K3010" s="275">
        <f t="shared" si="492"/>
        <v>29.935409252669036</v>
      </c>
      <c r="L3010" s="275">
        <f t="shared" si="493"/>
        <v>29.935409252669036</v>
      </c>
      <c r="N3010" s="334">
        <v>33.833565674502786</v>
      </c>
      <c r="O3010" s="332">
        <f t="shared" si="491"/>
        <v>35.186908301482902</v>
      </c>
      <c r="P3010" s="360"/>
      <c r="Q3010" s="360"/>
      <c r="S3010" s="357"/>
      <c r="T3010" s="357"/>
    </row>
    <row r="3011" spans="2:20" ht="16.2" customHeight="1">
      <c r="B3011" s="303">
        <v>310161412</v>
      </c>
      <c r="C3011" s="307" t="s">
        <v>3094</v>
      </c>
      <c r="D3011" s="294" t="s">
        <v>81</v>
      </c>
      <c r="E3011" s="294" t="s">
        <v>3091</v>
      </c>
      <c r="F3011" s="290">
        <v>1</v>
      </c>
      <c r="G3011" s="290" t="s">
        <v>7</v>
      </c>
      <c r="H3011" s="293">
        <v>5.8</v>
      </c>
      <c r="I3011" s="293">
        <f t="shared" si="490"/>
        <v>5.5188456683579412</v>
      </c>
      <c r="J3011" s="293">
        <v>32.009304876476058</v>
      </c>
      <c r="K3011" s="275">
        <f t="shared" si="492"/>
        <v>32.009304876476058</v>
      </c>
      <c r="L3011" s="275">
        <f t="shared" si="493"/>
        <v>32.009304876476058</v>
      </c>
      <c r="N3011" s="334">
        <v>30.778177765842361</v>
      </c>
      <c r="O3011" s="332">
        <f t="shared" si="491"/>
        <v>32.009304876476058</v>
      </c>
      <c r="P3011" s="360"/>
      <c r="Q3011" s="360"/>
    </row>
    <row r="3012" spans="2:20" ht="16.2" customHeight="1">
      <c r="B3012" s="303">
        <v>310171012</v>
      </c>
      <c r="C3012" s="307" t="s">
        <v>368</v>
      </c>
      <c r="D3012" s="290" t="s">
        <v>4</v>
      </c>
      <c r="E3012" s="290" t="s">
        <v>3061</v>
      </c>
      <c r="F3012" s="290">
        <v>1</v>
      </c>
      <c r="G3012" s="290" t="s">
        <v>7</v>
      </c>
      <c r="H3012" s="293">
        <v>5.8</v>
      </c>
      <c r="I3012" s="293">
        <f t="shared" si="490"/>
        <v>2.6689491439407518</v>
      </c>
      <c r="J3012" s="293">
        <v>15.47990503485636</v>
      </c>
      <c r="K3012" s="275">
        <f t="shared" si="492"/>
        <v>15.47990503485636</v>
      </c>
      <c r="L3012" s="275">
        <f t="shared" si="493"/>
        <v>15.47990503485636</v>
      </c>
      <c r="N3012" s="334">
        <v>14.884524071977269</v>
      </c>
      <c r="O3012" s="332">
        <f t="shared" si="491"/>
        <v>15.47990503485636</v>
      </c>
      <c r="P3012" s="360"/>
      <c r="Q3012" s="360"/>
    </row>
    <row r="3013" spans="2:20" ht="16.2" customHeight="1">
      <c r="B3013" s="303">
        <v>310171282</v>
      </c>
      <c r="C3013" s="307" t="s">
        <v>368</v>
      </c>
      <c r="D3013" s="294" t="s">
        <v>81</v>
      </c>
      <c r="E3013" s="294" t="s">
        <v>3083</v>
      </c>
      <c r="F3013" s="290">
        <v>1</v>
      </c>
      <c r="G3013" s="290" t="s">
        <v>7</v>
      </c>
      <c r="H3013" s="293">
        <v>5.8</v>
      </c>
      <c r="I3013" s="293">
        <f t="shared" si="490"/>
        <v>2.8776137389725931</v>
      </c>
      <c r="J3013" s="293">
        <v>16.690159686041039</v>
      </c>
      <c r="K3013" s="275">
        <f t="shared" si="492"/>
        <v>16.690159686041039</v>
      </c>
      <c r="L3013" s="275">
        <f t="shared" si="493"/>
        <v>16.690159686041039</v>
      </c>
      <c r="N3013" s="334">
        <v>16.048230467347153</v>
      </c>
      <c r="O3013" s="332">
        <f t="shared" si="491"/>
        <v>16.690159686041039</v>
      </c>
      <c r="P3013" s="360"/>
      <c r="Q3013" s="360"/>
    </row>
    <row r="3014" spans="2:20" ht="16.2" customHeight="1">
      <c r="B3014" s="303">
        <v>310171092</v>
      </c>
      <c r="C3014" s="307" t="s">
        <v>368</v>
      </c>
      <c r="D3014" s="290" t="s">
        <v>81</v>
      </c>
      <c r="E3014" s="290" t="s">
        <v>3065</v>
      </c>
      <c r="F3014" s="290">
        <v>1</v>
      </c>
      <c r="G3014" s="290" t="s">
        <v>7</v>
      </c>
      <c r="H3014" s="293">
        <v>5.8</v>
      </c>
      <c r="I3014" s="293">
        <f t="shared" si="490"/>
        <v>2.7663603771800558</v>
      </c>
      <c r="J3014" s="293">
        <v>16.044890187644324</v>
      </c>
      <c r="K3014" s="275">
        <f t="shared" si="492"/>
        <v>16.044890187644324</v>
      </c>
      <c r="L3014" s="275">
        <f t="shared" si="493"/>
        <v>16.044890187644324</v>
      </c>
      <c r="N3014" s="334">
        <v>15.42777902658108</v>
      </c>
      <c r="O3014" s="332">
        <f t="shared" si="491"/>
        <v>16.044890187644324</v>
      </c>
      <c r="P3014" s="360"/>
      <c r="Q3014" s="360"/>
    </row>
    <row r="3015" spans="2:20" ht="16.2" customHeight="1">
      <c r="B3015" s="303">
        <v>310171102</v>
      </c>
      <c r="C3015" s="307" t="s">
        <v>368</v>
      </c>
      <c r="D3015" s="294" t="s">
        <v>81</v>
      </c>
      <c r="E3015" s="294" t="s">
        <v>3067</v>
      </c>
      <c r="F3015" s="290">
        <v>1</v>
      </c>
      <c r="G3015" s="290" t="s">
        <v>7</v>
      </c>
      <c r="H3015" s="293">
        <v>5.8</v>
      </c>
      <c r="I3015" s="293">
        <f t="shared" ref="I3015:I3071" si="494">J3015/H3015</f>
        <v>2.6689491439407518</v>
      </c>
      <c r="J3015" s="293">
        <v>15.47990503485636</v>
      </c>
      <c r="K3015" s="275">
        <f t="shared" si="492"/>
        <v>15.47990503485636</v>
      </c>
      <c r="L3015" s="275">
        <f t="shared" si="493"/>
        <v>15.47990503485636</v>
      </c>
      <c r="N3015" s="334">
        <v>14.884524071977269</v>
      </c>
      <c r="O3015" s="332">
        <f t="shared" si="491"/>
        <v>15.47990503485636</v>
      </c>
      <c r="P3015" s="360"/>
      <c r="Q3015" s="360"/>
    </row>
    <row r="3016" spans="2:20" ht="16.2" customHeight="1">
      <c r="B3016" s="303">
        <v>310171112</v>
      </c>
      <c r="C3016" s="307" t="s">
        <v>368</v>
      </c>
      <c r="D3016" s="294" t="s">
        <v>81</v>
      </c>
      <c r="E3016" s="294" t="s">
        <v>3071</v>
      </c>
      <c r="F3016" s="290">
        <v>1</v>
      </c>
      <c r="G3016" s="290" t="s">
        <v>7</v>
      </c>
      <c r="H3016" s="293">
        <v>5.8</v>
      </c>
      <c r="I3016" s="293">
        <f t="shared" si="494"/>
        <v>2.6791989105599323</v>
      </c>
      <c r="J3016" s="293">
        <v>15.539353681247608</v>
      </c>
      <c r="K3016" s="275">
        <f t="shared" si="492"/>
        <v>15.539353681247608</v>
      </c>
      <c r="L3016" s="275">
        <f t="shared" si="493"/>
        <v>15.539353681247608</v>
      </c>
      <c r="N3016" s="334">
        <v>14.941686231968854</v>
      </c>
      <c r="O3016" s="332">
        <f t="shared" si="491"/>
        <v>15.539353681247608</v>
      </c>
      <c r="P3016" s="360"/>
      <c r="Q3016" s="360"/>
    </row>
    <row r="3017" spans="2:20" ht="16.2" customHeight="1">
      <c r="B3017" s="303">
        <v>310171122</v>
      </c>
      <c r="C3017" s="307" t="s">
        <v>368</v>
      </c>
      <c r="D3017" s="294" t="s">
        <v>81</v>
      </c>
      <c r="E3017" s="294" t="s">
        <v>3073</v>
      </c>
      <c r="F3017" s="290">
        <v>1</v>
      </c>
      <c r="G3017" s="290" t="s">
        <v>7</v>
      </c>
      <c r="H3017" s="293">
        <v>5.8</v>
      </c>
      <c r="I3017" s="293">
        <f t="shared" si="494"/>
        <v>2.9942611365743668</v>
      </c>
      <c r="J3017" s="293">
        <v>17.366714592131327</v>
      </c>
      <c r="K3017" s="275">
        <f t="shared" si="492"/>
        <v>17.366714592131327</v>
      </c>
      <c r="L3017" s="275">
        <f t="shared" si="493"/>
        <v>17.366714592131327</v>
      </c>
      <c r="N3017" s="334">
        <v>16.698764030895507</v>
      </c>
      <c r="O3017" s="332">
        <f t="shared" si="491"/>
        <v>17.366714592131327</v>
      </c>
      <c r="P3017" s="360"/>
      <c r="Q3017" s="360"/>
    </row>
    <row r="3018" spans="2:20" ht="16.2" customHeight="1">
      <c r="B3018" s="303">
        <v>310171142</v>
      </c>
      <c r="C3018" s="307" t="s">
        <v>368</v>
      </c>
      <c r="D3018" s="294" t="s">
        <v>81</v>
      </c>
      <c r="E3018" s="294" t="s">
        <v>3075</v>
      </c>
      <c r="F3018" s="290">
        <v>1</v>
      </c>
      <c r="G3018" s="290" t="s">
        <v>7</v>
      </c>
      <c r="H3018" s="293">
        <v>5.8</v>
      </c>
      <c r="I3018" s="293">
        <f t="shared" si="494"/>
        <v>2.7663603771800558</v>
      </c>
      <c r="J3018" s="293">
        <v>16.044890187644324</v>
      </c>
      <c r="K3018" s="275">
        <f t="shared" si="492"/>
        <v>16.044890187644324</v>
      </c>
      <c r="L3018" s="275">
        <f t="shared" si="493"/>
        <v>16.044890187644324</v>
      </c>
      <c r="N3018" s="334">
        <v>15.42777902658108</v>
      </c>
      <c r="O3018" s="332">
        <f t="shared" si="491"/>
        <v>16.044890187644324</v>
      </c>
      <c r="P3018" s="360"/>
      <c r="Q3018" s="360"/>
    </row>
    <row r="3019" spans="2:20" ht="16.2" customHeight="1">
      <c r="B3019" s="303">
        <v>310171272</v>
      </c>
      <c r="C3019" s="307" t="s">
        <v>368</v>
      </c>
      <c r="D3019" s="294" t="s">
        <v>81</v>
      </c>
      <c r="E3019" s="294" t="s">
        <v>3081</v>
      </c>
      <c r="F3019" s="290">
        <v>1</v>
      </c>
      <c r="G3019" s="290" t="s">
        <v>7</v>
      </c>
      <c r="H3019" s="293">
        <v>5.8</v>
      </c>
      <c r="I3019" s="293">
        <f t="shared" si="494"/>
        <v>2.7663603771800558</v>
      </c>
      <c r="J3019" s="293">
        <v>16.044890187644324</v>
      </c>
      <c r="K3019" s="275">
        <f t="shared" si="492"/>
        <v>16.044890187644324</v>
      </c>
      <c r="L3019" s="275">
        <f t="shared" si="493"/>
        <v>16.044890187644324</v>
      </c>
      <c r="N3019" s="334">
        <v>15.42777902658108</v>
      </c>
      <c r="O3019" s="332">
        <f t="shared" si="491"/>
        <v>16.044890187644324</v>
      </c>
      <c r="P3019" s="360"/>
      <c r="Q3019" s="360"/>
    </row>
    <row r="3020" spans="2:20" ht="16.2" customHeight="1">
      <c r="B3020" s="303">
        <v>310171372</v>
      </c>
      <c r="C3020" s="307" t="s">
        <v>368</v>
      </c>
      <c r="D3020" s="294" t="s">
        <v>81</v>
      </c>
      <c r="E3020" s="294" t="s">
        <v>3087</v>
      </c>
      <c r="F3020" s="290">
        <v>1</v>
      </c>
      <c r="G3020" s="290" t="s">
        <v>7</v>
      </c>
      <c r="H3020" s="293">
        <v>5.8</v>
      </c>
      <c r="I3020" s="293">
        <f t="shared" si="494"/>
        <v>2.9089013438294256</v>
      </c>
      <c r="J3020" s="293">
        <v>16.871627794210667</v>
      </c>
      <c r="K3020" s="275">
        <f t="shared" si="492"/>
        <v>16.871627794210667</v>
      </c>
      <c r="L3020" s="275">
        <f t="shared" si="493"/>
        <v>16.871627794210667</v>
      </c>
      <c r="N3020" s="334">
        <v>16.222719032894872</v>
      </c>
      <c r="O3020" s="332">
        <f t="shared" si="491"/>
        <v>16.871627794210667</v>
      </c>
      <c r="P3020" s="360"/>
      <c r="Q3020" s="360"/>
    </row>
    <row r="3021" spans="2:20" ht="16.2" customHeight="1">
      <c r="B3021" s="303">
        <v>310171362</v>
      </c>
      <c r="C3021" s="307" t="s">
        <v>368</v>
      </c>
      <c r="D3021" s="294" t="s">
        <v>81</v>
      </c>
      <c r="E3021" s="294" t="s">
        <v>3085</v>
      </c>
      <c r="F3021" s="290">
        <v>1</v>
      </c>
      <c r="G3021" s="290" t="s">
        <v>7</v>
      </c>
      <c r="H3021" s="293">
        <v>5.8</v>
      </c>
      <c r="I3021" s="293">
        <f t="shared" si="494"/>
        <v>2.9089013438294256</v>
      </c>
      <c r="J3021" s="293">
        <v>16.871627794210667</v>
      </c>
      <c r="K3021" s="275">
        <f t="shared" si="492"/>
        <v>16.871627794210667</v>
      </c>
      <c r="L3021" s="275">
        <f t="shared" si="493"/>
        <v>16.871627794210667</v>
      </c>
      <c r="N3021" s="334">
        <v>16.222719032894872</v>
      </c>
      <c r="O3021" s="332">
        <f t="shared" si="491"/>
        <v>16.871627794210667</v>
      </c>
      <c r="P3021" s="360"/>
      <c r="Q3021" s="360"/>
    </row>
    <row r="3022" spans="2:20" ht="16.2" customHeight="1">
      <c r="B3022" s="303">
        <v>310171392</v>
      </c>
      <c r="C3022" s="307" t="s">
        <v>368</v>
      </c>
      <c r="D3022" s="294" t="s">
        <v>81</v>
      </c>
      <c r="E3022" s="294" t="s">
        <v>3089</v>
      </c>
      <c r="F3022" s="290">
        <v>1</v>
      </c>
      <c r="G3022" s="290" t="s">
        <v>7</v>
      </c>
      <c r="H3022" s="293">
        <v>5.8</v>
      </c>
      <c r="I3022" s="293">
        <f t="shared" si="494"/>
        <v>2.7663603771800558</v>
      </c>
      <c r="J3022" s="293">
        <v>16.044890187644324</v>
      </c>
      <c r="K3022" s="275">
        <f t="shared" si="492"/>
        <v>16.044890187644324</v>
      </c>
      <c r="L3022" s="275">
        <f t="shared" si="493"/>
        <v>16.044890187644324</v>
      </c>
      <c r="N3022" s="334">
        <v>15.42777902658108</v>
      </c>
      <c r="O3022" s="332">
        <f t="shared" si="491"/>
        <v>16.044890187644324</v>
      </c>
      <c r="P3022" s="360"/>
      <c r="Q3022" s="360"/>
    </row>
    <row r="3023" spans="2:20" ht="16.2" customHeight="1">
      <c r="B3023" s="303">
        <v>310171242</v>
      </c>
      <c r="C3023" s="307" t="s">
        <v>368</v>
      </c>
      <c r="D3023" s="294" t="s">
        <v>81</v>
      </c>
      <c r="E3023" s="294" t="s">
        <v>3079</v>
      </c>
      <c r="F3023" s="290">
        <v>1</v>
      </c>
      <c r="G3023" s="290" t="s">
        <v>7</v>
      </c>
      <c r="H3023" s="293">
        <v>5.8</v>
      </c>
      <c r="I3023" s="293">
        <f t="shared" si="494"/>
        <v>2.9089013438294256</v>
      </c>
      <c r="J3023" s="293">
        <v>16.871627794210667</v>
      </c>
      <c r="K3023" s="275">
        <f t="shared" si="492"/>
        <v>16.871627794210667</v>
      </c>
      <c r="L3023" s="275">
        <f t="shared" si="493"/>
        <v>16.871627794210667</v>
      </c>
      <c r="N3023" s="334">
        <v>16.222719032894872</v>
      </c>
      <c r="O3023" s="332">
        <f t="shared" si="491"/>
        <v>16.871627794210667</v>
      </c>
      <c r="P3023" s="360"/>
      <c r="Q3023" s="360"/>
    </row>
    <row r="3024" spans="2:20" ht="16.2" customHeight="1">
      <c r="B3024" s="303">
        <v>310171182</v>
      </c>
      <c r="C3024" s="307" t="s">
        <v>368</v>
      </c>
      <c r="D3024" s="294" t="s">
        <v>81</v>
      </c>
      <c r="E3024" s="294" t="s">
        <v>3077</v>
      </c>
      <c r="F3024" s="290">
        <v>1</v>
      </c>
      <c r="G3024" s="290" t="s">
        <v>7</v>
      </c>
      <c r="H3024" s="293">
        <v>5.8</v>
      </c>
      <c r="I3024" s="293">
        <f t="shared" si="494"/>
        <v>2.7622626676956465</v>
      </c>
      <c r="J3024" s="293">
        <v>16.021123472634748</v>
      </c>
      <c r="K3024" s="275">
        <f t="shared" si="492"/>
        <v>16.021123472634748</v>
      </c>
      <c r="L3024" s="275">
        <f t="shared" si="493"/>
        <v>16.021123472634748</v>
      </c>
      <c r="N3024" s="334">
        <v>15.404926415994948</v>
      </c>
      <c r="O3024" s="332">
        <f t="shared" si="491"/>
        <v>16.021123472634748</v>
      </c>
      <c r="P3024" s="360"/>
      <c r="Q3024" s="360"/>
    </row>
    <row r="3025" spans="2:20" ht="16.2" customHeight="1">
      <c r="B3025" s="303">
        <v>310171072</v>
      </c>
      <c r="C3025" s="307" t="s">
        <v>368</v>
      </c>
      <c r="D3025" s="294" t="s">
        <v>81</v>
      </c>
      <c r="E3025" s="294" t="s">
        <v>3069</v>
      </c>
      <c r="F3025" s="290">
        <v>1</v>
      </c>
      <c r="G3025" s="290" t="s">
        <v>7</v>
      </c>
      <c r="H3025" s="293">
        <v>5.8</v>
      </c>
      <c r="I3025" s="293">
        <f t="shared" si="494"/>
        <v>2.8279144680328874</v>
      </c>
      <c r="J3025" s="293">
        <v>16.401903914590747</v>
      </c>
      <c r="K3025" s="275">
        <f t="shared" si="492"/>
        <v>16.401903914590747</v>
      </c>
      <c r="L3025" s="275">
        <f t="shared" si="493"/>
        <v>16.401903914590747</v>
      </c>
      <c r="N3025" s="334">
        <v>19.696438376091759</v>
      </c>
      <c r="O3025" s="332">
        <f t="shared" si="491"/>
        <v>20.48429591113543</v>
      </c>
      <c r="P3025" s="360"/>
      <c r="Q3025" s="360"/>
      <c r="S3025" s="357"/>
      <c r="T3025" s="357"/>
    </row>
    <row r="3026" spans="2:20" ht="16.2" customHeight="1">
      <c r="B3026" s="303">
        <v>310171412</v>
      </c>
      <c r="C3026" s="307" t="s">
        <v>368</v>
      </c>
      <c r="D3026" s="294" t="s">
        <v>81</v>
      </c>
      <c r="E3026" s="294" t="s">
        <v>3091</v>
      </c>
      <c r="F3026" s="290">
        <v>1</v>
      </c>
      <c r="G3026" s="290" t="s">
        <v>7</v>
      </c>
      <c r="H3026" s="293">
        <v>5.8</v>
      </c>
      <c r="I3026" s="293">
        <f t="shared" si="494"/>
        <v>2.8377901548412665</v>
      </c>
      <c r="J3026" s="293">
        <v>16.459182898079344</v>
      </c>
      <c r="K3026" s="275">
        <f t="shared" si="492"/>
        <v>16.459182898079344</v>
      </c>
      <c r="L3026" s="275">
        <f t="shared" si="493"/>
        <v>16.459182898079344</v>
      </c>
      <c r="N3026" s="334">
        <v>15.826137401999368</v>
      </c>
      <c r="O3026" s="332">
        <f t="shared" si="491"/>
        <v>16.459182898079344</v>
      </c>
      <c r="P3026" s="360"/>
      <c r="Q3026" s="360"/>
    </row>
    <row r="3027" spans="2:20" ht="16.2" customHeight="1">
      <c r="B3027" s="303">
        <v>312321012</v>
      </c>
      <c r="C3027" s="307" t="s">
        <v>88</v>
      </c>
      <c r="D3027" s="290" t="s">
        <v>4</v>
      </c>
      <c r="E3027" s="290" t="s">
        <v>3061</v>
      </c>
      <c r="F3027" s="290">
        <v>1</v>
      </c>
      <c r="G3027" s="290" t="s">
        <v>7</v>
      </c>
      <c r="H3027" s="293">
        <v>5.8</v>
      </c>
      <c r="I3027" s="293">
        <f t="shared" si="494"/>
        <v>0.22147405685173832</v>
      </c>
      <c r="J3027" s="293">
        <v>1.2845495297400822</v>
      </c>
      <c r="K3027" s="275">
        <f t="shared" si="492"/>
        <v>1.2845495297400822</v>
      </c>
      <c r="L3027" s="275">
        <f t="shared" si="493"/>
        <v>1.2845495297400822</v>
      </c>
      <c r="N3027" s="334">
        <v>1.2351437785962329</v>
      </c>
      <c r="O3027" s="332">
        <f t="shared" si="491"/>
        <v>1.2845495297400822</v>
      </c>
      <c r="P3027" s="360"/>
      <c r="Q3027" s="360"/>
    </row>
    <row r="3028" spans="2:20" ht="16.2" customHeight="1">
      <c r="B3028" s="303">
        <v>312321282</v>
      </c>
      <c r="C3028" s="307" t="s">
        <v>88</v>
      </c>
      <c r="D3028" s="294" t="s">
        <v>81</v>
      </c>
      <c r="E3028" s="294" t="s">
        <v>3083</v>
      </c>
      <c r="F3028" s="290">
        <v>1</v>
      </c>
      <c r="G3028" s="290" t="s">
        <v>7</v>
      </c>
      <c r="H3028" s="293">
        <v>5.8</v>
      </c>
      <c r="I3028" s="293">
        <f t="shared" si="494"/>
        <v>0</v>
      </c>
      <c r="J3028" s="293">
        <v>0</v>
      </c>
      <c r="K3028" s="275">
        <f t="shared" si="492"/>
        <v>0</v>
      </c>
      <c r="L3028" s="275">
        <f t="shared" si="493"/>
        <v>0</v>
      </c>
      <c r="N3028" s="334">
        <v>0</v>
      </c>
      <c r="O3028" s="332">
        <f t="shared" si="491"/>
        <v>0</v>
      </c>
      <c r="P3028" s="360"/>
      <c r="Q3028" s="360"/>
    </row>
    <row r="3029" spans="2:20" ht="16.2" customHeight="1">
      <c r="B3029" s="303">
        <v>312321092</v>
      </c>
      <c r="C3029" s="307" t="s">
        <v>88</v>
      </c>
      <c r="D3029" s="290" t="s">
        <v>81</v>
      </c>
      <c r="E3029" s="290" t="s">
        <v>3065</v>
      </c>
      <c r="F3029" s="290">
        <v>1</v>
      </c>
      <c r="G3029" s="290" t="s">
        <v>7</v>
      </c>
      <c r="H3029" s="293">
        <v>5.8</v>
      </c>
      <c r="I3029" s="293">
        <f t="shared" si="494"/>
        <v>0.22147405685173832</v>
      </c>
      <c r="J3029" s="293">
        <v>1.2845495297400822</v>
      </c>
      <c r="K3029" s="275">
        <f t="shared" si="492"/>
        <v>1.2845495297400822</v>
      </c>
      <c r="L3029" s="275">
        <f t="shared" si="493"/>
        <v>1.2845495297400822</v>
      </c>
      <c r="N3029" s="334">
        <v>1.2351437785962329</v>
      </c>
      <c r="O3029" s="332">
        <f t="shared" si="491"/>
        <v>1.2845495297400822</v>
      </c>
      <c r="P3029" s="360"/>
      <c r="Q3029" s="360"/>
    </row>
    <row r="3030" spans="2:20" ht="16.2" customHeight="1">
      <c r="B3030" s="303">
        <v>312321102</v>
      </c>
      <c r="C3030" s="307" t="s">
        <v>88</v>
      </c>
      <c r="D3030" s="294" t="s">
        <v>81</v>
      </c>
      <c r="E3030" s="294" t="s">
        <v>3067</v>
      </c>
      <c r="F3030" s="290">
        <v>1</v>
      </c>
      <c r="G3030" s="290" t="s">
        <v>7</v>
      </c>
      <c r="H3030" s="293">
        <v>5.8</v>
      </c>
      <c r="I3030" s="293">
        <f t="shared" si="494"/>
        <v>0.22147405685173832</v>
      </c>
      <c r="J3030" s="293">
        <v>1.2845495297400822</v>
      </c>
      <c r="K3030" s="275">
        <f t="shared" si="492"/>
        <v>1.2845495297400822</v>
      </c>
      <c r="L3030" s="275">
        <f t="shared" ref="L3030:L3075" si="495">+J3030-K3030*$B$2</f>
        <v>1.2845495297400822</v>
      </c>
      <c r="N3030" s="334">
        <v>1.2351437785962329</v>
      </c>
      <c r="O3030" s="332">
        <f t="shared" si="491"/>
        <v>1.2845495297400822</v>
      </c>
      <c r="P3030" s="360"/>
      <c r="Q3030" s="360"/>
    </row>
    <row r="3031" spans="2:20" ht="16.2" customHeight="1">
      <c r="B3031" s="303">
        <v>312321142</v>
      </c>
      <c r="C3031" s="307" t="s">
        <v>88</v>
      </c>
      <c r="D3031" s="294" t="s">
        <v>81</v>
      </c>
      <c r="E3031" s="294" t="s">
        <v>3075</v>
      </c>
      <c r="F3031" s="290">
        <v>1</v>
      </c>
      <c r="G3031" s="290" t="s">
        <v>7</v>
      </c>
      <c r="H3031" s="293">
        <v>5.8</v>
      </c>
      <c r="I3031" s="293">
        <f t="shared" si="494"/>
        <v>0.22147405685173832</v>
      </c>
      <c r="J3031" s="293">
        <v>1.2845495297400822</v>
      </c>
      <c r="K3031" s="275">
        <f t="shared" si="492"/>
        <v>1.2845495297400822</v>
      </c>
      <c r="L3031" s="275">
        <f t="shared" si="495"/>
        <v>1.2845495297400822</v>
      </c>
      <c r="N3031" s="334">
        <v>1.2351437785962329</v>
      </c>
      <c r="O3031" s="332">
        <f t="shared" si="491"/>
        <v>1.2845495297400822</v>
      </c>
      <c r="P3031" s="360"/>
      <c r="Q3031" s="360"/>
    </row>
    <row r="3032" spans="2:20" ht="16.2" customHeight="1">
      <c r="B3032" s="303">
        <v>312321372</v>
      </c>
      <c r="C3032" s="307" t="s">
        <v>88</v>
      </c>
      <c r="D3032" s="294" t="s">
        <v>81</v>
      </c>
      <c r="E3032" s="294" t="s">
        <v>3087</v>
      </c>
      <c r="F3032" s="290">
        <v>1</v>
      </c>
      <c r="G3032" s="290" t="s">
        <v>7</v>
      </c>
      <c r="H3032" s="293">
        <v>5.8</v>
      </c>
      <c r="I3032" s="293">
        <f t="shared" si="494"/>
        <v>0</v>
      </c>
      <c r="J3032" s="293">
        <v>0</v>
      </c>
      <c r="K3032" s="275">
        <f t="shared" ref="K3032:K3077" si="496">J3032</f>
        <v>0</v>
      </c>
      <c r="L3032" s="275">
        <f t="shared" si="495"/>
        <v>0</v>
      </c>
      <c r="N3032" s="334">
        <v>0</v>
      </c>
      <c r="O3032" s="332">
        <f t="shared" si="491"/>
        <v>0</v>
      </c>
      <c r="P3032" s="360"/>
      <c r="Q3032" s="360"/>
    </row>
    <row r="3033" spans="2:20" ht="16.2" customHeight="1">
      <c r="B3033" s="303">
        <v>312321362</v>
      </c>
      <c r="C3033" s="307" t="s">
        <v>88</v>
      </c>
      <c r="D3033" s="294" t="s">
        <v>81</v>
      </c>
      <c r="E3033" s="294" t="s">
        <v>3085</v>
      </c>
      <c r="F3033" s="290">
        <v>1</v>
      </c>
      <c r="G3033" s="290" t="s">
        <v>7</v>
      </c>
      <c r="H3033" s="293">
        <v>5.8</v>
      </c>
      <c r="I3033" s="293">
        <f t="shared" si="494"/>
        <v>0</v>
      </c>
      <c r="J3033" s="293">
        <v>0</v>
      </c>
      <c r="K3033" s="275">
        <f t="shared" si="496"/>
        <v>0</v>
      </c>
      <c r="L3033" s="275">
        <f t="shared" si="495"/>
        <v>0</v>
      </c>
      <c r="N3033" s="334">
        <v>0</v>
      </c>
      <c r="O3033" s="332">
        <f t="shared" si="491"/>
        <v>0</v>
      </c>
      <c r="P3033" s="360"/>
      <c r="Q3033" s="360"/>
    </row>
    <row r="3034" spans="2:20" ht="16.2" customHeight="1">
      <c r="B3034" s="303">
        <v>312321392</v>
      </c>
      <c r="C3034" s="307" t="s">
        <v>88</v>
      </c>
      <c r="D3034" s="294" t="s">
        <v>81</v>
      </c>
      <c r="E3034" s="294" t="s">
        <v>3089</v>
      </c>
      <c r="F3034" s="290">
        <v>1</v>
      </c>
      <c r="G3034" s="290" t="s">
        <v>7</v>
      </c>
      <c r="H3034" s="293">
        <v>5.8</v>
      </c>
      <c r="I3034" s="293">
        <f t="shared" si="494"/>
        <v>0</v>
      </c>
      <c r="J3034" s="293">
        <v>0</v>
      </c>
      <c r="K3034" s="275">
        <f t="shared" si="496"/>
        <v>0</v>
      </c>
      <c r="L3034" s="275">
        <f t="shared" si="495"/>
        <v>0</v>
      </c>
      <c r="N3034" s="334">
        <v>0</v>
      </c>
      <c r="O3034" s="332">
        <f t="shared" si="491"/>
        <v>0</v>
      </c>
      <c r="P3034" s="360"/>
      <c r="Q3034" s="360"/>
    </row>
    <row r="3035" spans="2:20" ht="16.2" customHeight="1">
      <c r="B3035" s="303">
        <v>312321242</v>
      </c>
      <c r="C3035" s="307" t="s">
        <v>88</v>
      </c>
      <c r="D3035" s="294" t="s">
        <v>81</v>
      </c>
      <c r="E3035" s="294" t="s">
        <v>3079</v>
      </c>
      <c r="F3035" s="290">
        <v>1</v>
      </c>
      <c r="G3035" s="290" t="s">
        <v>7</v>
      </c>
      <c r="H3035" s="293">
        <v>5.8</v>
      </c>
      <c r="I3035" s="293">
        <f t="shared" si="494"/>
        <v>0</v>
      </c>
      <c r="J3035" s="293">
        <v>0</v>
      </c>
      <c r="K3035" s="275">
        <f t="shared" si="496"/>
        <v>0</v>
      </c>
      <c r="L3035" s="275">
        <f t="shared" si="495"/>
        <v>0</v>
      </c>
      <c r="N3035" s="334">
        <v>0</v>
      </c>
      <c r="O3035" s="332">
        <f t="shared" si="491"/>
        <v>0</v>
      </c>
      <c r="P3035" s="360"/>
      <c r="Q3035" s="360"/>
    </row>
    <row r="3036" spans="2:20" ht="16.2" customHeight="1">
      <c r="B3036" s="303">
        <v>312321182</v>
      </c>
      <c r="C3036" s="307" t="s">
        <v>88</v>
      </c>
      <c r="D3036" s="294" t="s">
        <v>81</v>
      </c>
      <c r="E3036" s="294" t="s">
        <v>3077</v>
      </c>
      <c r="F3036" s="290">
        <v>1</v>
      </c>
      <c r="G3036" s="290" t="s">
        <v>7</v>
      </c>
      <c r="H3036" s="293">
        <v>5.8</v>
      </c>
      <c r="I3036" s="293">
        <f t="shared" si="494"/>
        <v>0</v>
      </c>
      <c r="J3036" s="293">
        <v>0</v>
      </c>
      <c r="K3036" s="275">
        <f t="shared" si="496"/>
        <v>0</v>
      </c>
      <c r="L3036" s="275">
        <f t="shared" si="495"/>
        <v>0</v>
      </c>
      <c r="N3036" s="334">
        <v>0</v>
      </c>
      <c r="O3036" s="332">
        <f t="shared" si="491"/>
        <v>0</v>
      </c>
      <c r="P3036" s="360"/>
      <c r="Q3036" s="360"/>
    </row>
    <row r="3037" spans="2:20" ht="16.2" customHeight="1">
      <c r="B3037" s="303">
        <v>312321072</v>
      </c>
      <c r="C3037" s="307" t="s">
        <v>88</v>
      </c>
      <c r="D3037" s="294" t="s">
        <v>81</v>
      </c>
      <c r="E3037" s="294" t="s">
        <v>3069</v>
      </c>
      <c r="F3037" s="290">
        <v>1</v>
      </c>
      <c r="G3037" s="290" t="s">
        <v>7</v>
      </c>
      <c r="H3037" s="293">
        <v>5.8</v>
      </c>
      <c r="I3037" s="293" t="e">
        <f t="shared" si="494"/>
        <v>#N/A</v>
      </c>
      <c r="J3037" s="293" t="e">
        <v>#N/A</v>
      </c>
      <c r="K3037" s="275" t="e">
        <f t="shared" si="496"/>
        <v>#N/A</v>
      </c>
      <c r="L3037" s="275" t="e">
        <f t="shared" si="495"/>
        <v>#N/A</v>
      </c>
      <c r="N3037" s="334">
        <v>0</v>
      </c>
      <c r="O3037" s="332">
        <f t="shared" ref="O3037:O3094" si="497">N3037*1.04</f>
        <v>0</v>
      </c>
      <c r="P3037" s="360"/>
      <c r="Q3037" s="360"/>
      <c r="S3037" s="357"/>
      <c r="T3037" s="357"/>
    </row>
    <row r="3038" spans="2:20" ht="16.2" customHeight="1">
      <c r="B3038" s="303">
        <v>312321412</v>
      </c>
      <c r="C3038" s="307" t="s">
        <v>88</v>
      </c>
      <c r="D3038" s="294" t="s">
        <v>81</v>
      </c>
      <c r="E3038" s="294" t="s">
        <v>3091</v>
      </c>
      <c r="F3038" s="290">
        <v>1</v>
      </c>
      <c r="G3038" s="290" t="s">
        <v>7</v>
      </c>
      <c r="H3038" s="293">
        <v>5.8</v>
      </c>
      <c r="I3038" s="293">
        <f t="shared" si="494"/>
        <v>0</v>
      </c>
      <c r="J3038" s="293">
        <v>0</v>
      </c>
      <c r="K3038" s="275">
        <f t="shared" si="496"/>
        <v>0</v>
      </c>
      <c r="L3038" s="275">
        <f t="shared" si="495"/>
        <v>0</v>
      </c>
      <c r="N3038" s="334">
        <v>0</v>
      </c>
      <c r="O3038" s="332">
        <f t="shared" si="497"/>
        <v>0</v>
      </c>
      <c r="P3038" s="360"/>
      <c r="Q3038" s="360"/>
    </row>
    <row r="3039" spans="2:20" ht="16.2" customHeight="1">
      <c r="B3039" s="303">
        <v>111201012</v>
      </c>
      <c r="C3039" s="313" t="s">
        <v>3059</v>
      </c>
      <c r="D3039" s="290" t="s">
        <v>4</v>
      </c>
      <c r="E3039" s="290" t="s">
        <v>3061</v>
      </c>
      <c r="F3039" s="290">
        <v>1</v>
      </c>
      <c r="G3039" s="290" t="s">
        <v>7</v>
      </c>
      <c r="H3039" s="293">
        <v>5.8</v>
      </c>
      <c r="I3039" s="293">
        <f t="shared" si="494"/>
        <v>8.9870568922685035</v>
      </c>
      <c r="J3039" s="293">
        <v>52.124929975157322</v>
      </c>
      <c r="K3039" s="275">
        <f t="shared" si="496"/>
        <v>52.124929975157322</v>
      </c>
      <c r="L3039" s="275">
        <f t="shared" si="495"/>
        <v>52.124929975157322</v>
      </c>
      <c r="N3039" s="334">
        <v>50.120124976112805</v>
      </c>
      <c r="O3039" s="332">
        <f t="shared" si="497"/>
        <v>52.124929975157322</v>
      </c>
      <c r="P3039" s="360"/>
      <c r="Q3039" s="360"/>
    </row>
    <row r="3040" spans="2:20" ht="16.2" customHeight="1">
      <c r="B3040" s="303">
        <v>111201282</v>
      </c>
      <c r="C3040" s="313" t="s">
        <v>3059</v>
      </c>
      <c r="D3040" s="294" t="s">
        <v>81</v>
      </c>
      <c r="E3040" s="294" t="s">
        <v>3083</v>
      </c>
      <c r="F3040" s="290">
        <v>1</v>
      </c>
      <c r="G3040" s="290" t="s">
        <v>7</v>
      </c>
      <c r="H3040" s="293">
        <v>5.8</v>
      </c>
      <c r="I3040" s="293">
        <f t="shared" si="494"/>
        <v>9.3750869102278394</v>
      </c>
      <c r="J3040" s="293">
        <v>54.375504079321466</v>
      </c>
      <c r="K3040" s="275">
        <f t="shared" si="496"/>
        <v>54.375504079321466</v>
      </c>
      <c r="L3040" s="275">
        <f t="shared" si="495"/>
        <v>54.375504079321466</v>
      </c>
      <c r="N3040" s="334">
        <v>52.284138537809099</v>
      </c>
      <c r="O3040" s="332">
        <f t="shared" si="497"/>
        <v>54.375504079321466</v>
      </c>
      <c r="P3040" s="360"/>
      <c r="Q3040" s="360"/>
    </row>
    <row r="3041" spans="2:20" ht="16.2" customHeight="1">
      <c r="B3041" s="303">
        <v>111201092</v>
      </c>
      <c r="C3041" s="313" t="s">
        <v>3059</v>
      </c>
      <c r="D3041" s="290" t="s">
        <v>81</v>
      </c>
      <c r="E3041" s="290" t="s">
        <v>3065</v>
      </c>
      <c r="F3041" s="290">
        <v>1</v>
      </c>
      <c r="G3041" s="290" t="s">
        <v>7</v>
      </c>
      <c r="H3041" s="293">
        <v>5.8</v>
      </c>
      <c r="I3041" s="293">
        <f t="shared" si="494"/>
        <v>9.1414515547186195</v>
      </c>
      <c r="J3041" s="293">
        <v>53.020419017367992</v>
      </c>
      <c r="K3041" s="275">
        <f t="shared" si="496"/>
        <v>53.020419017367992</v>
      </c>
      <c r="L3041" s="275">
        <f t="shared" si="495"/>
        <v>53.020419017367992</v>
      </c>
      <c r="N3041" s="334">
        <v>50.981172132084609</v>
      </c>
      <c r="O3041" s="332">
        <f t="shared" si="497"/>
        <v>53.020419017367992</v>
      </c>
      <c r="P3041" s="360"/>
      <c r="Q3041" s="360"/>
    </row>
    <row r="3042" spans="2:20" ht="16.2" customHeight="1">
      <c r="B3042" s="303">
        <v>111201102</v>
      </c>
      <c r="C3042" s="313" t="s">
        <v>3059</v>
      </c>
      <c r="D3042" s="294" t="s">
        <v>81</v>
      </c>
      <c r="E3042" s="294" t="s">
        <v>3067</v>
      </c>
      <c r="F3042" s="290">
        <v>1</v>
      </c>
      <c r="G3042" s="290" t="s">
        <v>7</v>
      </c>
      <c r="H3042" s="293">
        <v>5.8</v>
      </c>
      <c r="I3042" s="293">
        <f t="shared" si="494"/>
        <v>8.9870568922685035</v>
      </c>
      <c r="J3042" s="293">
        <v>52.124929975157322</v>
      </c>
      <c r="K3042" s="275">
        <f t="shared" si="496"/>
        <v>52.124929975157322</v>
      </c>
      <c r="L3042" s="275">
        <f t="shared" si="495"/>
        <v>52.124929975157322</v>
      </c>
      <c r="N3042" s="334">
        <v>50.120124976112805</v>
      </c>
      <c r="O3042" s="332">
        <f t="shared" si="497"/>
        <v>52.124929975157322</v>
      </c>
      <c r="P3042" s="360"/>
      <c r="Q3042" s="360"/>
    </row>
    <row r="3043" spans="2:20" ht="16.2" customHeight="1">
      <c r="B3043" s="303">
        <v>111201112</v>
      </c>
      <c r="C3043" s="313" t="s">
        <v>3059</v>
      </c>
      <c r="D3043" s="294" t="s">
        <v>81</v>
      </c>
      <c r="E3043" s="294" t="s">
        <v>3071</v>
      </c>
      <c r="F3043" s="290">
        <v>1</v>
      </c>
      <c r="G3043" s="290" t="s">
        <v>7</v>
      </c>
      <c r="H3043" s="293">
        <v>5.8</v>
      </c>
      <c r="I3043" s="293">
        <f t="shared" si="494"/>
        <v>9.003304914594084</v>
      </c>
      <c r="J3043" s="293">
        <v>52.219168504645687</v>
      </c>
      <c r="K3043" s="275">
        <f t="shared" si="496"/>
        <v>52.219168504645687</v>
      </c>
      <c r="L3043" s="275">
        <f t="shared" si="495"/>
        <v>52.219168504645687</v>
      </c>
      <c r="N3043" s="334">
        <v>50.210738946774697</v>
      </c>
      <c r="O3043" s="332">
        <f t="shared" si="497"/>
        <v>52.219168504645687</v>
      </c>
      <c r="P3043" s="360"/>
      <c r="Q3043" s="360"/>
    </row>
    <row r="3044" spans="2:20" ht="16.2" customHeight="1">
      <c r="B3044" s="303">
        <v>111201122</v>
      </c>
      <c r="C3044" s="313" t="s">
        <v>3059</v>
      </c>
      <c r="D3044" s="294" t="s">
        <v>81</v>
      </c>
      <c r="E3044" s="294" t="s">
        <v>3073</v>
      </c>
      <c r="F3044" s="290">
        <v>1</v>
      </c>
      <c r="G3044" s="290" t="s">
        <v>7</v>
      </c>
      <c r="H3044" s="293">
        <v>5.8</v>
      </c>
      <c r="I3044" s="293">
        <f t="shared" si="494"/>
        <v>9.3659053714293972</v>
      </c>
      <c r="J3044" s="293">
        <v>54.322251154290505</v>
      </c>
      <c r="K3044" s="275">
        <f t="shared" si="496"/>
        <v>54.322251154290505</v>
      </c>
      <c r="L3044" s="275">
        <f t="shared" si="495"/>
        <v>54.322251154290505</v>
      </c>
      <c r="N3044" s="334">
        <v>52.23293380220241</v>
      </c>
      <c r="O3044" s="332">
        <f t="shared" si="497"/>
        <v>54.322251154290505</v>
      </c>
      <c r="P3044" s="360"/>
      <c r="Q3044" s="360"/>
    </row>
    <row r="3045" spans="2:20" ht="16.2" customHeight="1">
      <c r="B3045" s="303">
        <v>111201142</v>
      </c>
      <c r="C3045" s="313" t="s">
        <v>3059</v>
      </c>
      <c r="D3045" s="294" t="s">
        <v>81</v>
      </c>
      <c r="E3045" s="294" t="s">
        <v>3075</v>
      </c>
      <c r="F3045" s="290">
        <v>1</v>
      </c>
      <c r="G3045" s="290" t="s">
        <v>7</v>
      </c>
      <c r="H3045" s="293">
        <v>5.8</v>
      </c>
      <c r="I3045" s="293">
        <f t="shared" si="494"/>
        <v>9.1414515547186195</v>
      </c>
      <c r="J3045" s="293">
        <v>53.020419017367992</v>
      </c>
      <c r="K3045" s="275">
        <f t="shared" si="496"/>
        <v>53.020419017367992</v>
      </c>
      <c r="L3045" s="275">
        <f t="shared" si="495"/>
        <v>53.020419017367992</v>
      </c>
      <c r="N3045" s="334">
        <v>50.981172132084609</v>
      </c>
      <c r="O3045" s="332">
        <f t="shared" si="497"/>
        <v>53.020419017367992</v>
      </c>
      <c r="P3045" s="360"/>
      <c r="Q3045" s="360"/>
    </row>
    <row r="3046" spans="2:20" ht="16.2" customHeight="1">
      <c r="B3046" s="303">
        <v>111201272</v>
      </c>
      <c r="C3046" s="313" t="s">
        <v>3059</v>
      </c>
      <c r="D3046" s="294" t="s">
        <v>81</v>
      </c>
      <c r="E3046" s="294" t="s">
        <v>3081</v>
      </c>
      <c r="F3046" s="290">
        <v>1</v>
      </c>
      <c r="G3046" s="290" t="s">
        <v>7</v>
      </c>
      <c r="H3046" s="293">
        <v>5.8</v>
      </c>
      <c r="I3046" s="293">
        <f t="shared" si="494"/>
        <v>9.1414515547186195</v>
      </c>
      <c r="J3046" s="293">
        <v>53.020419017367992</v>
      </c>
      <c r="K3046" s="275">
        <f t="shared" si="496"/>
        <v>53.020419017367992</v>
      </c>
      <c r="L3046" s="275">
        <f t="shared" si="495"/>
        <v>53.020419017367992</v>
      </c>
      <c r="N3046" s="334">
        <v>50.981172132084609</v>
      </c>
      <c r="O3046" s="332">
        <f t="shared" si="497"/>
        <v>53.020419017367992</v>
      </c>
      <c r="P3046" s="360"/>
      <c r="Q3046" s="360"/>
    </row>
    <row r="3047" spans="2:20" ht="16.2" customHeight="1">
      <c r="B3047" s="303">
        <v>111201372</v>
      </c>
      <c r="C3047" s="313" t="s">
        <v>3059</v>
      </c>
      <c r="D3047" s="294" t="s">
        <v>81</v>
      </c>
      <c r="E3047" s="294" t="s">
        <v>3087</v>
      </c>
      <c r="F3047" s="290">
        <v>1</v>
      </c>
      <c r="G3047" s="290" t="s">
        <v>7</v>
      </c>
      <c r="H3047" s="293">
        <v>5.8</v>
      </c>
      <c r="I3047" s="293">
        <f t="shared" si="494"/>
        <v>9.2008079202528421</v>
      </c>
      <c r="J3047" s="293">
        <v>53.364685937466483</v>
      </c>
      <c r="K3047" s="275">
        <f t="shared" si="496"/>
        <v>53.364685937466483</v>
      </c>
      <c r="L3047" s="275">
        <f t="shared" si="495"/>
        <v>53.364685937466483</v>
      </c>
      <c r="N3047" s="334">
        <v>51.312198016794696</v>
      </c>
      <c r="O3047" s="332">
        <f t="shared" si="497"/>
        <v>53.364685937466483</v>
      </c>
      <c r="P3047" s="360"/>
      <c r="Q3047" s="360"/>
    </row>
    <row r="3048" spans="2:20" ht="16.2" customHeight="1">
      <c r="B3048" s="303">
        <v>111201362</v>
      </c>
      <c r="C3048" s="313" t="s">
        <v>3059</v>
      </c>
      <c r="D3048" s="294" t="s">
        <v>81</v>
      </c>
      <c r="E3048" s="294" t="s">
        <v>3085</v>
      </c>
      <c r="F3048" s="290">
        <v>1</v>
      </c>
      <c r="G3048" s="290" t="s">
        <v>7</v>
      </c>
      <c r="H3048" s="293">
        <v>5.8</v>
      </c>
      <c r="I3048" s="293">
        <f t="shared" si="494"/>
        <v>9.2008079202528421</v>
      </c>
      <c r="J3048" s="293">
        <v>53.364685937466483</v>
      </c>
      <c r="K3048" s="275">
        <f t="shared" si="496"/>
        <v>53.364685937466483</v>
      </c>
      <c r="L3048" s="275">
        <f t="shared" si="495"/>
        <v>53.364685937466483</v>
      </c>
      <c r="N3048" s="334">
        <v>51.312198016794696</v>
      </c>
      <c r="O3048" s="332">
        <f t="shared" si="497"/>
        <v>53.364685937466483</v>
      </c>
      <c r="P3048" s="360"/>
      <c r="Q3048" s="360"/>
    </row>
    <row r="3049" spans="2:20" ht="16.2" customHeight="1">
      <c r="B3049" s="303">
        <v>111201392</v>
      </c>
      <c r="C3049" s="313" t="s">
        <v>3059</v>
      </c>
      <c r="D3049" s="294" t="s">
        <v>81</v>
      </c>
      <c r="E3049" s="294" t="s">
        <v>3089</v>
      </c>
      <c r="F3049" s="290">
        <v>1</v>
      </c>
      <c r="G3049" s="290" t="s">
        <v>7</v>
      </c>
      <c r="H3049" s="293">
        <v>5.8</v>
      </c>
      <c r="I3049" s="293">
        <f t="shared" si="494"/>
        <v>8.97489559361102</v>
      </c>
      <c r="J3049" s="293">
        <v>52.054394442943909</v>
      </c>
      <c r="K3049" s="275">
        <f t="shared" si="496"/>
        <v>52.054394442943909</v>
      </c>
      <c r="L3049" s="275">
        <f t="shared" si="495"/>
        <v>52.054394442943909</v>
      </c>
      <c r="N3049" s="334">
        <v>50.052302348984526</v>
      </c>
      <c r="O3049" s="332">
        <f t="shared" si="497"/>
        <v>52.054394442943909</v>
      </c>
      <c r="P3049" s="360"/>
      <c r="Q3049" s="360"/>
    </row>
    <row r="3050" spans="2:20" ht="16.2" customHeight="1">
      <c r="B3050" s="303">
        <v>111201242</v>
      </c>
      <c r="C3050" s="313" t="s">
        <v>3059</v>
      </c>
      <c r="D3050" s="294" t="s">
        <v>81</v>
      </c>
      <c r="E3050" s="294" t="s">
        <v>3079</v>
      </c>
      <c r="F3050" s="290">
        <v>1</v>
      </c>
      <c r="G3050" s="290" t="s">
        <v>7</v>
      </c>
      <c r="H3050" s="293">
        <v>5.8</v>
      </c>
      <c r="I3050" s="293">
        <f t="shared" si="494"/>
        <v>9.0626612801283084</v>
      </c>
      <c r="J3050" s="293">
        <v>52.563435424744185</v>
      </c>
      <c r="K3050" s="275">
        <f t="shared" si="496"/>
        <v>52.563435424744185</v>
      </c>
      <c r="L3050" s="275">
        <f t="shared" si="495"/>
        <v>52.563435424744185</v>
      </c>
      <c r="N3050" s="334">
        <v>50.541764831484791</v>
      </c>
      <c r="O3050" s="332">
        <f t="shared" si="497"/>
        <v>52.563435424744185</v>
      </c>
      <c r="P3050" s="360"/>
      <c r="Q3050" s="360"/>
    </row>
    <row r="3051" spans="2:20" ht="16.2" customHeight="1">
      <c r="B3051" s="303">
        <v>111201182</v>
      </c>
      <c r="C3051" s="313" t="s">
        <v>3059</v>
      </c>
      <c r="D3051" s="294" t="s">
        <v>81</v>
      </c>
      <c r="E3051" s="294" t="s">
        <v>3077</v>
      </c>
      <c r="F3051" s="290">
        <v>1</v>
      </c>
      <c r="G3051" s="290" t="s">
        <v>7</v>
      </c>
      <c r="H3051" s="293">
        <v>5.8</v>
      </c>
      <c r="I3051" s="293">
        <f t="shared" si="494"/>
        <v>8.9684029761705713</v>
      </c>
      <c r="J3051" s="293">
        <v>52.016737261789316</v>
      </c>
      <c r="K3051" s="275">
        <f t="shared" si="496"/>
        <v>52.016737261789316</v>
      </c>
      <c r="L3051" s="275">
        <f t="shared" si="495"/>
        <v>52.016737261789316</v>
      </c>
      <c r="N3051" s="334">
        <v>50.016093520951266</v>
      </c>
      <c r="O3051" s="332">
        <f t="shared" si="497"/>
        <v>52.016737261789316</v>
      </c>
      <c r="P3051" s="360"/>
      <c r="Q3051" s="360"/>
    </row>
    <row r="3052" spans="2:20" ht="16.2" customHeight="1">
      <c r="B3052" s="303">
        <v>111201072</v>
      </c>
      <c r="C3052" s="313" t="s">
        <v>3059</v>
      </c>
      <c r="D3052" s="294" t="s">
        <v>81</v>
      </c>
      <c r="E3052" s="294" t="s">
        <v>3069</v>
      </c>
      <c r="F3052" s="290">
        <v>1</v>
      </c>
      <c r="G3052" s="290" t="s">
        <v>7</v>
      </c>
      <c r="H3052" s="293">
        <v>5.8</v>
      </c>
      <c r="I3052" s="293">
        <f t="shared" si="494"/>
        <v>8.955040495766351</v>
      </c>
      <c r="J3052" s="293">
        <v>51.939234875444832</v>
      </c>
      <c r="K3052" s="275">
        <f t="shared" si="496"/>
        <v>51.939234875444832</v>
      </c>
      <c r="L3052" s="275">
        <f t="shared" si="495"/>
        <v>51.939234875444832</v>
      </c>
      <c r="N3052" s="334">
        <v>57.270970276838874</v>
      </c>
      <c r="O3052" s="332">
        <f t="shared" si="497"/>
        <v>59.56180908791243</v>
      </c>
      <c r="P3052" s="360"/>
      <c r="Q3052" s="360"/>
      <c r="S3052" s="357"/>
      <c r="T3052" s="357"/>
    </row>
    <row r="3053" spans="2:20" ht="16.2" customHeight="1">
      <c r="B3053" s="303">
        <v>111201412</v>
      </c>
      <c r="C3053" s="313" t="s">
        <v>3059</v>
      </c>
      <c r="D3053" s="294" t="s">
        <v>81</v>
      </c>
      <c r="E3053" s="294" t="s">
        <v>3091</v>
      </c>
      <c r="F3053" s="290">
        <v>1</v>
      </c>
      <c r="G3053" s="290" t="s">
        <v>7</v>
      </c>
      <c r="H3053" s="293">
        <v>5.8</v>
      </c>
      <c r="I3053" s="293">
        <f t="shared" si="494"/>
        <v>9.3011084231822245</v>
      </c>
      <c r="J3053" s="293">
        <v>53.946428854456897</v>
      </c>
      <c r="K3053" s="275">
        <f t="shared" si="496"/>
        <v>53.946428854456897</v>
      </c>
      <c r="L3053" s="275">
        <f t="shared" si="495"/>
        <v>53.946428854456897</v>
      </c>
      <c r="N3053" s="334">
        <v>51.871566206208556</v>
      </c>
      <c r="O3053" s="332">
        <f t="shared" si="497"/>
        <v>53.946428854456897</v>
      </c>
      <c r="P3053" s="360"/>
      <c r="Q3053" s="360"/>
    </row>
    <row r="3054" spans="2:20" ht="16.2" customHeight="1">
      <c r="B3054" s="303">
        <v>111221012</v>
      </c>
      <c r="C3054" s="313" t="s">
        <v>2896</v>
      </c>
      <c r="D3054" s="290" t="s">
        <v>4</v>
      </c>
      <c r="E3054" s="290" t="s">
        <v>3061</v>
      </c>
      <c r="F3054" s="290">
        <v>1</v>
      </c>
      <c r="G3054" s="290" t="s">
        <v>7</v>
      </c>
      <c r="H3054" s="293">
        <v>5.8</v>
      </c>
      <c r="I3054" s="293">
        <f t="shared" si="494"/>
        <v>6.6262269384329464</v>
      </c>
      <c r="J3054" s="293">
        <v>38.432116242911086</v>
      </c>
      <c r="K3054" s="275">
        <f t="shared" si="496"/>
        <v>38.432116242911086</v>
      </c>
      <c r="L3054" s="275">
        <f t="shared" si="495"/>
        <v>38.432116242911086</v>
      </c>
      <c r="N3054" s="334">
        <v>36.95395792587604</v>
      </c>
      <c r="O3054" s="332">
        <f t="shared" si="497"/>
        <v>38.432116242911086</v>
      </c>
      <c r="P3054" s="360"/>
      <c r="Q3054" s="360"/>
    </row>
    <row r="3055" spans="2:20" ht="16.2" customHeight="1">
      <c r="B3055" s="303">
        <v>111221282</v>
      </c>
      <c r="C3055" s="313" t="s">
        <v>2897</v>
      </c>
      <c r="D3055" s="294" t="s">
        <v>81</v>
      </c>
      <c r="E3055" s="294" t="s">
        <v>3083</v>
      </c>
      <c r="F3055" s="290">
        <v>1</v>
      </c>
      <c r="G3055" s="290" t="s">
        <v>7</v>
      </c>
      <c r="H3055" s="293">
        <v>5.8</v>
      </c>
      <c r="I3055" s="293">
        <f t="shared" si="494"/>
        <v>6.9756527978715983</v>
      </c>
      <c r="J3055" s="293">
        <v>40.458786227655267</v>
      </c>
      <c r="K3055" s="275">
        <f t="shared" si="496"/>
        <v>40.458786227655267</v>
      </c>
      <c r="L3055" s="275">
        <f t="shared" si="495"/>
        <v>40.458786227655267</v>
      </c>
      <c r="N3055" s="334">
        <v>38.902679065053142</v>
      </c>
      <c r="O3055" s="332">
        <f t="shared" si="497"/>
        <v>40.458786227655267</v>
      </c>
      <c r="P3055" s="360"/>
      <c r="Q3055" s="360"/>
    </row>
    <row r="3056" spans="2:20" ht="16.2" customHeight="1">
      <c r="B3056" s="303">
        <v>111221092</v>
      </c>
      <c r="C3056" s="313" t="s">
        <v>2898</v>
      </c>
      <c r="D3056" s="290" t="s">
        <v>81</v>
      </c>
      <c r="E3056" s="290" t="s">
        <v>3065</v>
      </c>
      <c r="F3056" s="290">
        <v>1</v>
      </c>
      <c r="G3056" s="290" t="s">
        <v>7</v>
      </c>
      <c r="H3056" s="293">
        <v>5.8</v>
      </c>
      <c r="I3056" s="293">
        <f t="shared" si="494"/>
        <v>6.7420284281786866</v>
      </c>
      <c r="J3056" s="293">
        <v>39.103764883436384</v>
      </c>
      <c r="K3056" s="275">
        <f t="shared" si="496"/>
        <v>39.103764883436384</v>
      </c>
      <c r="L3056" s="275">
        <f t="shared" si="495"/>
        <v>39.103764883436384</v>
      </c>
      <c r="N3056" s="334">
        <v>37.59977392638114</v>
      </c>
      <c r="O3056" s="332">
        <f t="shared" si="497"/>
        <v>39.103764883436384</v>
      </c>
      <c r="P3056" s="360"/>
      <c r="Q3056" s="360"/>
    </row>
    <row r="3057" spans="2:20" ht="16.2" customHeight="1">
      <c r="B3057" s="303">
        <v>111221102</v>
      </c>
      <c r="C3057" s="313" t="s">
        <v>2899</v>
      </c>
      <c r="D3057" s="294" t="s">
        <v>81</v>
      </c>
      <c r="E3057" s="294" t="s">
        <v>3067</v>
      </c>
      <c r="F3057" s="290">
        <v>1</v>
      </c>
      <c r="G3057" s="290" t="s">
        <v>7</v>
      </c>
      <c r="H3057" s="293">
        <v>5.8</v>
      </c>
      <c r="I3057" s="293">
        <f t="shared" si="494"/>
        <v>6.6262269384329464</v>
      </c>
      <c r="J3057" s="293">
        <v>38.432116242911086</v>
      </c>
      <c r="K3057" s="275">
        <f t="shared" si="496"/>
        <v>38.432116242911086</v>
      </c>
      <c r="L3057" s="275">
        <f t="shared" si="495"/>
        <v>38.432116242911086</v>
      </c>
      <c r="N3057" s="334">
        <v>36.95395792587604</v>
      </c>
      <c r="O3057" s="332">
        <f t="shared" si="497"/>
        <v>38.432116242911086</v>
      </c>
      <c r="P3057" s="360"/>
      <c r="Q3057" s="360"/>
    </row>
    <row r="3058" spans="2:20" ht="16.2" customHeight="1">
      <c r="B3058" s="303">
        <v>111221112</v>
      </c>
      <c r="C3058" s="313" t="s">
        <v>2900</v>
      </c>
      <c r="D3058" s="294" t="s">
        <v>81</v>
      </c>
      <c r="E3058" s="294" t="s">
        <v>3071</v>
      </c>
      <c r="F3058" s="290">
        <v>1</v>
      </c>
      <c r="G3058" s="290" t="s">
        <v>7</v>
      </c>
      <c r="H3058" s="293">
        <v>5.8</v>
      </c>
      <c r="I3058" s="293">
        <f t="shared" si="494"/>
        <v>6.6384211945393661</v>
      </c>
      <c r="J3058" s="293">
        <v>38.50284292832832</v>
      </c>
      <c r="K3058" s="275">
        <f t="shared" si="496"/>
        <v>38.50284292832832</v>
      </c>
      <c r="L3058" s="275">
        <f t="shared" si="495"/>
        <v>38.50284292832832</v>
      </c>
      <c r="N3058" s="334">
        <v>37.021964354161845</v>
      </c>
      <c r="O3058" s="332">
        <f t="shared" si="497"/>
        <v>38.50284292832832</v>
      </c>
      <c r="P3058" s="360"/>
      <c r="Q3058" s="360"/>
    </row>
    <row r="3059" spans="2:20" ht="16.2" customHeight="1">
      <c r="B3059" s="303">
        <v>111221122</v>
      </c>
      <c r="C3059" s="313" t="s">
        <v>2901</v>
      </c>
      <c r="D3059" s="294" t="s">
        <v>81</v>
      </c>
      <c r="E3059" s="294" t="s">
        <v>3073</v>
      </c>
      <c r="F3059" s="290">
        <v>1</v>
      </c>
      <c r="G3059" s="290" t="s">
        <v>7</v>
      </c>
      <c r="H3059" s="293">
        <v>5.8</v>
      </c>
      <c r="I3059" s="293">
        <f t="shared" si="494"/>
        <v>6.9697511404480288</v>
      </c>
      <c r="J3059" s="293">
        <v>40.424556614598565</v>
      </c>
      <c r="K3059" s="275">
        <f t="shared" si="496"/>
        <v>40.424556614598565</v>
      </c>
      <c r="L3059" s="275">
        <f t="shared" si="495"/>
        <v>40.424556614598565</v>
      </c>
      <c r="N3059" s="334">
        <v>38.86976597557554</v>
      </c>
      <c r="O3059" s="332">
        <f t="shared" si="497"/>
        <v>40.424556614598565</v>
      </c>
      <c r="P3059" s="360"/>
      <c r="Q3059" s="360"/>
    </row>
    <row r="3060" spans="2:20" ht="16.2" customHeight="1">
      <c r="B3060" s="303">
        <v>111221142</v>
      </c>
      <c r="C3060" s="313" t="s">
        <v>2902</v>
      </c>
      <c r="D3060" s="294" t="s">
        <v>81</v>
      </c>
      <c r="E3060" s="294" t="s">
        <v>3075</v>
      </c>
      <c r="F3060" s="290">
        <v>1</v>
      </c>
      <c r="G3060" s="290" t="s">
        <v>7</v>
      </c>
      <c r="H3060" s="293">
        <v>5.8</v>
      </c>
      <c r="I3060" s="293">
        <f t="shared" si="494"/>
        <v>6.7420284281786866</v>
      </c>
      <c r="J3060" s="293">
        <v>39.103764883436384</v>
      </c>
      <c r="K3060" s="275">
        <f t="shared" si="496"/>
        <v>39.103764883436384</v>
      </c>
      <c r="L3060" s="275">
        <f t="shared" si="495"/>
        <v>39.103764883436384</v>
      </c>
      <c r="N3060" s="334">
        <v>37.59977392638114</v>
      </c>
      <c r="O3060" s="332">
        <f t="shared" si="497"/>
        <v>39.103764883436384</v>
      </c>
      <c r="P3060" s="360"/>
      <c r="Q3060" s="360"/>
    </row>
    <row r="3061" spans="2:20" ht="16.2" customHeight="1">
      <c r="B3061" s="303">
        <v>111221272</v>
      </c>
      <c r="C3061" s="313" t="s">
        <v>2903</v>
      </c>
      <c r="D3061" s="294" t="s">
        <v>81</v>
      </c>
      <c r="E3061" s="294" t="s">
        <v>3081</v>
      </c>
      <c r="F3061" s="290">
        <v>1</v>
      </c>
      <c r="G3061" s="290" t="s">
        <v>7</v>
      </c>
      <c r="H3061" s="293">
        <v>5.8</v>
      </c>
      <c r="I3061" s="293">
        <f t="shared" si="494"/>
        <v>6.7420284281786866</v>
      </c>
      <c r="J3061" s="293">
        <v>39.103764883436384</v>
      </c>
      <c r="K3061" s="275">
        <f t="shared" si="496"/>
        <v>39.103764883436384</v>
      </c>
      <c r="L3061" s="275">
        <f t="shared" si="495"/>
        <v>39.103764883436384</v>
      </c>
      <c r="N3061" s="334">
        <v>37.59977392638114</v>
      </c>
      <c r="O3061" s="332">
        <f t="shared" si="497"/>
        <v>39.103764883436384</v>
      </c>
      <c r="P3061" s="360"/>
      <c r="Q3061" s="360"/>
    </row>
    <row r="3062" spans="2:20" ht="16.2" customHeight="1">
      <c r="B3062" s="303">
        <v>111221372</v>
      </c>
      <c r="C3062" s="313" t="s">
        <v>2904</v>
      </c>
      <c r="D3062" s="294" t="s">
        <v>81</v>
      </c>
      <c r="E3062" s="294" t="s">
        <v>3087</v>
      </c>
      <c r="F3062" s="290">
        <v>1</v>
      </c>
      <c r="G3062" s="290" t="s">
        <v>7</v>
      </c>
      <c r="H3062" s="293">
        <v>5.8</v>
      </c>
      <c r="I3062" s="293">
        <f t="shared" si="494"/>
        <v>6.7641978054964857</v>
      </c>
      <c r="J3062" s="293">
        <v>39.232347271879618</v>
      </c>
      <c r="K3062" s="275">
        <f t="shared" si="496"/>
        <v>39.232347271879618</v>
      </c>
      <c r="L3062" s="275">
        <f t="shared" si="495"/>
        <v>39.232347271879618</v>
      </c>
      <c r="N3062" s="334">
        <v>37.723410838345785</v>
      </c>
      <c r="O3062" s="332">
        <f t="shared" si="497"/>
        <v>39.232347271879618</v>
      </c>
      <c r="P3062" s="360"/>
      <c r="Q3062" s="360"/>
    </row>
    <row r="3063" spans="2:20" ht="16.2" customHeight="1">
      <c r="B3063" s="303">
        <v>111221362</v>
      </c>
      <c r="C3063" s="313" t="s">
        <v>2905</v>
      </c>
      <c r="D3063" s="294" t="s">
        <v>81</v>
      </c>
      <c r="E3063" s="294" t="s">
        <v>3085</v>
      </c>
      <c r="F3063" s="290">
        <v>1</v>
      </c>
      <c r="G3063" s="290" t="s">
        <v>7</v>
      </c>
      <c r="H3063" s="293">
        <v>5.8</v>
      </c>
      <c r="I3063" s="293">
        <f t="shared" si="494"/>
        <v>6.7641978054964857</v>
      </c>
      <c r="J3063" s="293">
        <v>39.232347271879618</v>
      </c>
      <c r="K3063" s="275">
        <f t="shared" si="496"/>
        <v>39.232347271879618</v>
      </c>
      <c r="L3063" s="275">
        <f t="shared" si="495"/>
        <v>39.232347271879618</v>
      </c>
      <c r="N3063" s="334">
        <v>37.723410838345785</v>
      </c>
      <c r="O3063" s="332">
        <f t="shared" si="497"/>
        <v>39.232347271879618</v>
      </c>
      <c r="P3063" s="360"/>
      <c r="Q3063" s="360"/>
    </row>
    <row r="3064" spans="2:20" ht="16.2" customHeight="1">
      <c r="B3064" s="303">
        <v>111221392</v>
      </c>
      <c r="C3064" s="313" t="s">
        <v>2906</v>
      </c>
      <c r="D3064" s="294" t="s">
        <v>81</v>
      </c>
      <c r="E3064" s="294" t="s">
        <v>3089</v>
      </c>
      <c r="F3064" s="290">
        <v>1</v>
      </c>
      <c r="G3064" s="290" t="s">
        <v>7</v>
      </c>
      <c r="H3064" s="293">
        <v>5.8</v>
      </c>
      <c r="I3064" s="293">
        <f t="shared" si="494"/>
        <v>6.5947635605151191</v>
      </c>
      <c r="J3064" s="293">
        <v>38.249628650987688</v>
      </c>
      <c r="K3064" s="275">
        <f t="shared" si="496"/>
        <v>38.249628650987688</v>
      </c>
      <c r="L3064" s="275">
        <f t="shared" si="495"/>
        <v>38.249628650987688</v>
      </c>
      <c r="N3064" s="334">
        <v>36.778489087488161</v>
      </c>
      <c r="O3064" s="332">
        <f t="shared" si="497"/>
        <v>38.249628650987688</v>
      </c>
      <c r="P3064" s="360"/>
      <c r="Q3064" s="360"/>
    </row>
    <row r="3065" spans="2:20" ht="16.2" customHeight="1">
      <c r="B3065" s="303">
        <v>111221242</v>
      </c>
      <c r="C3065" s="313" t="s">
        <v>2907</v>
      </c>
      <c r="D3065" s="294" t="s">
        <v>81</v>
      </c>
      <c r="E3065" s="294" t="s">
        <v>3079</v>
      </c>
      <c r="F3065" s="290">
        <v>1</v>
      </c>
      <c r="G3065" s="290" t="s">
        <v>7</v>
      </c>
      <c r="H3065" s="293">
        <v>5.8</v>
      </c>
      <c r="I3065" s="293">
        <f t="shared" si="494"/>
        <v>6.7641978054964857</v>
      </c>
      <c r="J3065" s="293">
        <v>39.232347271879618</v>
      </c>
      <c r="K3065" s="275">
        <f t="shared" si="496"/>
        <v>39.232347271879618</v>
      </c>
      <c r="L3065" s="275">
        <f t="shared" si="495"/>
        <v>39.232347271879618</v>
      </c>
      <c r="N3065" s="334">
        <v>37.723410838345785</v>
      </c>
      <c r="O3065" s="332">
        <f t="shared" si="497"/>
        <v>39.232347271879618</v>
      </c>
      <c r="P3065" s="360"/>
      <c r="Q3065" s="360"/>
    </row>
    <row r="3066" spans="2:20" ht="16.2" customHeight="1">
      <c r="B3066" s="303">
        <v>111221182</v>
      </c>
      <c r="C3066" s="313" t="s">
        <v>2908</v>
      </c>
      <c r="D3066" s="294" t="s">
        <v>81</v>
      </c>
      <c r="E3066" s="294" t="s">
        <v>3077</v>
      </c>
      <c r="F3066" s="290">
        <v>1</v>
      </c>
      <c r="G3066" s="290" t="s">
        <v>7</v>
      </c>
      <c r="H3066" s="293">
        <v>5.8</v>
      </c>
      <c r="I3066" s="293">
        <f t="shared" si="494"/>
        <v>6.5898858580725514</v>
      </c>
      <c r="J3066" s="293">
        <v>38.221337976820799</v>
      </c>
      <c r="K3066" s="275">
        <f t="shared" si="496"/>
        <v>38.221337976820799</v>
      </c>
      <c r="L3066" s="275">
        <f t="shared" si="495"/>
        <v>38.221337976820799</v>
      </c>
      <c r="N3066" s="334">
        <v>36.751286516173842</v>
      </c>
      <c r="O3066" s="332">
        <f t="shared" si="497"/>
        <v>38.221337976820799</v>
      </c>
      <c r="P3066" s="360"/>
      <c r="Q3066" s="360"/>
    </row>
    <row r="3067" spans="2:20" ht="16.2" customHeight="1">
      <c r="B3067" s="303">
        <v>111221072</v>
      </c>
      <c r="C3067" s="313" t="s">
        <v>2909</v>
      </c>
      <c r="D3067" s="294" t="s">
        <v>81</v>
      </c>
      <c r="E3067" s="294" t="s">
        <v>3069</v>
      </c>
      <c r="F3067" s="290">
        <v>1</v>
      </c>
      <c r="G3067" s="290" t="s">
        <v>7</v>
      </c>
      <c r="H3067" s="293">
        <v>5.8</v>
      </c>
      <c r="I3067" s="293">
        <f t="shared" si="494"/>
        <v>6.6222327892993009</v>
      </c>
      <c r="J3067" s="293">
        <v>38.408950177935942</v>
      </c>
      <c r="K3067" s="275">
        <f t="shared" si="496"/>
        <v>38.408950177935942</v>
      </c>
      <c r="L3067" s="275">
        <f t="shared" si="495"/>
        <v>38.408950177935942</v>
      </c>
      <c r="N3067" s="334">
        <v>43.824383927265067</v>
      </c>
      <c r="O3067" s="332">
        <f t="shared" si="497"/>
        <v>45.577359284355673</v>
      </c>
      <c r="P3067" s="360"/>
      <c r="Q3067" s="360"/>
      <c r="S3067" s="357"/>
      <c r="T3067" s="357"/>
    </row>
    <row r="3068" spans="2:20" ht="16.2" customHeight="1">
      <c r="B3068" s="303">
        <v>111221412</v>
      </c>
      <c r="C3068" s="313" t="s">
        <v>2910</v>
      </c>
      <c r="D3068" s="294" t="s">
        <v>81</v>
      </c>
      <c r="E3068" s="294" t="s">
        <v>3091</v>
      </c>
      <c r="F3068" s="290">
        <v>1</v>
      </c>
      <c r="G3068" s="290" t="s">
        <v>7</v>
      </c>
      <c r="H3068" s="293">
        <v>5.8</v>
      </c>
      <c r="I3068" s="293">
        <f t="shared" si="494"/>
        <v>6.9162854465210621</v>
      </c>
      <c r="J3068" s="293">
        <v>40.114455589822157</v>
      </c>
      <c r="K3068" s="275">
        <f t="shared" si="496"/>
        <v>40.114455589822157</v>
      </c>
      <c r="L3068" s="275">
        <f t="shared" si="495"/>
        <v>40.114455589822157</v>
      </c>
      <c r="N3068" s="334">
        <v>38.571591913290533</v>
      </c>
      <c r="O3068" s="332">
        <f t="shared" si="497"/>
        <v>40.114455589822157</v>
      </c>
      <c r="P3068" s="360"/>
      <c r="Q3068" s="360"/>
    </row>
    <row r="3069" spans="2:20" ht="16.2" customHeight="1">
      <c r="B3069" s="303">
        <v>612251832</v>
      </c>
      <c r="C3069" s="307" t="s">
        <v>2533</v>
      </c>
      <c r="D3069" s="290"/>
      <c r="E3069" s="290"/>
      <c r="F3069" s="290">
        <v>1</v>
      </c>
      <c r="G3069" s="290" t="s">
        <v>7</v>
      </c>
      <c r="H3069" s="293">
        <v>5.8</v>
      </c>
      <c r="I3069" s="293" t="e">
        <f t="shared" si="494"/>
        <v>#N/A</v>
      </c>
      <c r="J3069" s="293" t="e">
        <v>#N/A</v>
      </c>
      <c r="K3069" s="275" t="e">
        <f t="shared" si="496"/>
        <v>#N/A</v>
      </c>
      <c r="L3069" s="275" t="e">
        <f t="shared" si="495"/>
        <v>#N/A</v>
      </c>
      <c r="N3069" s="334" t="e">
        <v>#N/A</v>
      </c>
      <c r="O3069" s="332" t="e">
        <f t="shared" si="497"/>
        <v>#N/A</v>
      </c>
      <c r="P3069" s="360"/>
      <c r="Q3069" s="360"/>
    </row>
    <row r="3070" spans="2:20" ht="16.2" customHeight="1">
      <c r="B3070" s="303">
        <v>612251012</v>
      </c>
      <c r="C3070" s="307" t="s">
        <v>2533</v>
      </c>
      <c r="D3070" s="290" t="s">
        <v>4</v>
      </c>
      <c r="E3070" s="290" t="s">
        <v>3061</v>
      </c>
      <c r="F3070" s="290">
        <v>1</v>
      </c>
      <c r="G3070" s="290" t="s">
        <v>7</v>
      </c>
      <c r="H3070" s="293">
        <v>5.8</v>
      </c>
      <c r="I3070" s="293">
        <f t="shared" si="494"/>
        <v>4.8115898000018866</v>
      </c>
      <c r="J3070" s="293">
        <v>27.907220840010943</v>
      </c>
      <c r="K3070" s="275">
        <f t="shared" si="496"/>
        <v>27.907220840010943</v>
      </c>
      <c r="L3070" s="275">
        <f t="shared" si="495"/>
        <v>27.907220840010943</v>
      </c>
      <c r="N3070" s="334">
        <v>26.833866192318215</v>
      </c>
      <c r="O3070" s="332">
        <f t="shared" si="497"/>
        <v>27.907220840010943</v>
      </c>
      <c r="P3070" s="360"/>
      <c r="Q3070" s="360"/>
    </row>
    <row r="3071" spans="2:20" ht="16.2" customHeight="1">
      <c r="B3071" s="303">
        <v>612251092</v>
      </c>
      <c r="C3071" s="307" t="s">
        <v>2533</v>
      </c>
      <c r="D3071" s="290" t="s">
        <v>81</v>
      </c>
      <c r="E3071" s="290" t="s">
        <v>3065</v>
      </c>
      <c r="F3071" s="290">
        <v>1</v>
      </c>
      <c r="G3071" s="290" t="s">
        <v>7</v>
      </c>
      <c r="H3071" s="293">
        <v>5.8</v>
      </c>
      <c r="I3071" s="293">
        <f t="shared" si="494"/>
        <v>4.9273912897476286</v>
      </c>
      <c r="J3071" s="293">
        <v>28.578869480536245</v>
      </c>
      <c r="K3071" s="275">
        <f t="shared" si="496"/>
        <v>28.578869480536245</v>
      </c>
      <c r="L3071" s="275">
        <f t="shared" si="495"/>
        <v>28.578869480536245</v>
      </c>
      <c r="N3071" s="334">
        <v>27.479682192823311</v>
      </c>
      <c r="O3071" s="332">
        <f t="shared" si="497"/>
        <v>28.578869480536245</v>
      </c>
      <c r="P3071" s="360"/>
      <c r="Q3071" s="360"/>
    </row>
    <row r="3072" spans="2:20" ht="16.2" customHeight="1">
      <c r="B3072" s="303">
        <v>612251102</v>
      </c>
      <c r="C3072" s="307" t="s">
        <v>2533</v>
      </c>
      <c r="D3072" s="294" t="s">
        <v>81</v>
      </c>
      <c r="E3072" s="294" t="s">
        <v>3067</v>
      </c>
      <c r="F3072" s="290">
        <v>1</v>
      </c>
      <c r="G3072" s="290" t="s">
        <v>7</v>
      </c>
      <c r="H3072" s="293">
        <v>5.8</v>
      </c>
      <c r="I3072" s="293">
        <f t="shared" ref="I3072:I3129" si="498">J3072/H3072</f>
        <v>4.8115898000018866</v>
      </c>
      <c r="J3072" s="293">
        <v>27.907220840010943</v>
      </c>
      <c r="K3072" s="275">
        <f t="shared" si="496"/>
        <v>27.907220840010943</v>
      </c>
      <c r="L3072" s="275">
        <f t="shared" si="495"/>
        <v>27.907220840010943</v>
      </c>
      <c r="N3072" s="334">
        <v>26.833866192318215</v>
      </c>
      <c r="O3072" s="332">
        <f t="shared" si="497"/>
        <v>27.907220840010943</v>
      </c>
      <c r="P3072" s="360"/>
      <c r="Q3072" s="360"/>
    </row>
    <row r="3073" spans="2:20" ht="16.2" customHeight="1">
      <c r="B3073" s="303">
        <v>612251142</v>
      </c>
      <c r="C3073" s="307" t="s">
        <v>2533</v>
      </c>
      <c r="D3073" s="294" t="s">
        <v>81</v>
      </c>
      <c r="E3073" s="294" t="s">
        <v>3075</v>
      </c>
      <c r="F3073" s="290">
        <v>1</v>
      </c>
      <c r="G3073" s="290" t="s">
        <v>7</v>
      </c>
      <c r="H3073" s="293">
        <v>5.8</v>
      </c>
      <c r="I3073" s="293">
        <f t="shared" si="498"/>
        <v>4.9273912897476286</v>
      </c>
      <c r="J3073" s="293">
        <v>28.578869480536245</v>
      </c>
      <c r="K3073" s="275">
        <f t="shared" si="496"/>
        <v>28.578869480536245</v>
      </c>
      <c r="L3073" s="275">
        <f t="shared" si="495"/>
        <v>28.578869480536245</v>
      </c>
      <c r="N3073" s="334">
        <v>27.479682192823311</v>
      </c>
      <c r="O3073" s="332">
        <f t="shared" si="497"/>
        <v>28.578869480536245</v>
      </c>
      <c r="P3073" s="360"/>
      <c r="Q3073" s="360"/>
    </row>
    <row r="3074" spans="2:20" ht="16.2" customHeight="1">
      <c r="B3074" s="303">
        <v>612251282</v>
      </c>
      <c r="C3074" s="307" t="s">
        <v>2533</v>
      </c>
      <c r="D3074" s="294" t="s">
        <v>81</v>
      </c>
      <c r="E3074" s="294" t="s">
        <v>3083</v>
      </c>
      <c r="F3074" s="290">
        <v>1</v>
      </c>
      <c r="G3074" s="290" t="s">
        <v>7</v>
      </c>
      <c r="H3074" s="293">
        <v>5.8</v>
      </c>
      <c r="I3074" s="293">
        <f t="shared" si="498"/>
        <v>4.9655010865342692</v>
      </c>
      <c r="J3074" s="293">
        <v>28.799906301898762</v>
      </c>
      <c r="K3074" s="275">
        <f t="shared" si="496"/>
        <v>28.799906301898762</v>
      </c>
      <c r="L3074" s="275">
        <f t="shared" si="495"/>
        <v>28.799906301898762</v>
      </c>
      <c r="N3074" s="334">
        <v>27.692217597979578</v>
      </c>
      <c r="O3074" s="332">
        <f t="shared" si="497"/>
        <v>28.799906301898762</v>
      </c>
      <c r="P3074" s="360"/>
      <c r="Q3074" s="360"/>
    </row>
    <row r="3075" spans="2:20" ht="16.2" customHeight="1">
      <c r="B3075" s="303">
        <v>612251242</v>
      </c>
      <c r="C3075" s="307" t="s">
        <v>2533</v>
      </c>
      <c r="D3075" s="294" t="s">
        <v>81</v>
      </c>
      <c r="E3075" s="294" t="s">
        <v>3079</v>
      </c>
      <c r="F3075" s="290">
        <v>1</v>
      </c>
      <c r="G3075" s="290" t="s">
        <v>7</v>
      </c>
      <c r="H3075" s="293">
        <v>5.8</v>
      </c>
      <c r="I3075" s="293">
        <f t="shared" si="498"/>
        <v>5.0968255347289979</v>
      </c>
      <c r="J3075" s="293">
        <v>29.561588101428185</v>
      </c>
      <c r="K3075" s="275">
        <f t="shared" si="496"/>
        <v>29.561588101428185</v>
      </c>
      <c r="L3075" s="275">
        <f t="shared" si="495"/>
        <v>29.561588101428185</v>
      </c>
      <c r="N3075" s="334">
        <v>28.424603943680946</v>
      </c>
      <c r="O3075" s="332">
        <f t="shared" si="497"/>
        <v>29.561588101428185</v>
      </c>
      <c r="P3075" s="360"/>
      <c r="Q3075" s="360"/>
    </row>
    <row r="3076" spans="2:20" ht="16.2" customHeight="1">
      <c r="B3076" s="303">
        <v>612251372</v>
      </c>
      <c r="C3076" s="307" t="s">
        <v>2533</v>
      </c>
      <c r="D3076" s="294" t="s">
        <v>81</v>
      </c>
      <c r="E3076" s="294" t="s">
        <v>3087</v>
      </c>
      <c r="F3076" s="290">
        <v>1</v>
      </c>
      <c r="G3076" s="290" t="s">
        <v>7</v>
      </c>
      <c r="H3076" s="293">
        <v>5.8</v>
      </c>
      <c r="I3076" s="293">
        <f t="shared" si="498"/>
        <v>5.0968255347289979</v>
      </c>
      <c r="J3076" s="293">
        <v>29.561588101428185</v>
      </c>
      <c r="K3076" s="275">
        <f t="shared" si="496"/>
        <v>29.561588101428185</v>
      </c>
      <c r="L3076" s="275">
        <f t="shared" ref="L3076:L3128" si="499">+J3076-K3076*$B$2</f>
        <v>29.561588101428185</v>
      </c>
      <c r="N3076" s="334">
        <v>28.424603943680946</v>
      </c>
      <c r="O3076" s="332">
        <f t="shared" si="497"/>
        <v>29.561588101428185</v>
      </c>
      <c r="P3076" s="360"/>
      <c r="Q3076" s="360"/>
    </row>
    <row r="3077" spans="2:20" ht="16.2" customHeight="1">
      <c r="B3077" s="303">
        <v>612251362</v>
      </c>
      <c r="C3077" s="307" t="s">
        <v>2533</v>
      </c>
      <c r="D3077" s="294" t="s">
        <v>81</v>
      </c>
      <c r="E3077" s="294" t="s">
        <v>3085</v>
      </c>
      <c r="F3077" s="290">
        <v>1</v>
      </c>
      <c r="G3077" s="290" t="s">
        <v>7</v>
      </c>
      <c r="H3077" s="293">
        <v>5.8</v>
      </c>
      <c r="I3077" s="293">
        <f t="shared" si="498"/>
        <v>5.0968255347289979</v>
      </c>
      <c r="J3077" s="293">
        <v>29.561588101428185</v>
      </c>
      <c r="K3077" s="275">
        <f t="shared" si="496"/>
        <v>29.561588101428185</v>
      </c>
      <c r="L3077" s="275">
        <f t="shared" si="499"/>
        <v>29.561588101428185</v>
      </c>
      <c r="N3077" s="334">
        <v>28.424603943680946</v>
      </c>
      <c r="O3077" s="332">
        <f t="shared" si="497"/>
        <v>29.561588101428185</v>
      </c>
      <c r="P3077" s="360"/>
      <c r="Q3077" s="360"/>
    </row>
    <row r="3078" spans="2:20" ht="16.2" customHeight="1">
      <c r="B3078" s="303">
        <v>612251392</v>
      </c>
      <c r="C3078" s="307" t="s">
        <v>2533</v>
      </c>
      <c r="D3078" s="294" t="s">
        <v>81</v>
      </c>
      <c r="E3078" s="294" t="s">
        <v>3089</v>
      </c>
      <c r="F3078" s="290">
        <v>1</v>
      </c>
      <c r="G3078" s="290" t="s">
        <v>7</v>
      </c>
      <c r="H3078" s="293">
        <v>5.8</v>
      </c>
      <c r="I3078" s="293">
        <f t="shared" si="498"/>
        <v>4.9273912897476286</v>
      </c>
      <c r="J3078" s="293">
        <v>28.578869480536245</v>
      </c>
      <c r="K3078" s="275">
        <f t="shared" ref="K3078:K3128" si="500">J3078</f>
        <v>28.578869480536245</v>
      </c>
      <c r="L3078" s="275">
        <f t="shared" si="499"/>
        <v>28.578869480536245</v>
      </c>
      <c r="N3078" s="334">
        <v>27.479682192823311</v>
      </c>
      <c r="O3078" s="332">
        <f t="shared" si="497"/>
        <v>28.578869480536245</v>
      </c>
      <c r="P3078" s="360"/>
      <c r="Q3078" s="360"/>
    </row>
    <row r="3079" spans="2:20" ht="16.2" customHeight="1">
      <c r="B3079" s="303">
        <v>612251182</v>
      </c>
      <c r="C3079" s="307" t="s">
        <v>2533</v>
      </c>
      <c r="D3079" s="294" t="s">
        <v>81</v>
      </c>
      <c r="E3079" s="294" t="s">
        <v>3077</v>
      </c>
      <c r="F3079" s="290">
        <v>1</v>
      </c>
      <c r="G3079" s="290" t="s">
        <v>7</v>
      </c>
      <c r="H3079" s="293">
        <v>5.8</v>
      </c>
      <c r="I3079" s="293">
        <f t="shared" si="498"/>
        <v>4.9225135873050609</v>
      </c>
      <c r="J3079" s="293">
        <v>28.550578806369355</v>
      </c>
      <c r="K3079" s="275">
        <f t="shared" si="500"/>
        <v>28.550578806369355</v>
      </c>
      <c r="L3079" s="275">
        <f t="shared" si="499"/>
        <v>28.550578806369355</v>
      </c>
      <c r="N3079" s="334">
        <v>27.452479621508996</v>
      </c>
      <c r="O3079" s="332">
        <f t="shared" si="497"/>
        <v>28.550578806369355</v>
      </c>
      <c r="P3079" s="360"/>
      <c r="Q3079" s="360"/>
    </row>
    <row r="3080" spans="2:20" ht="16.2" customHeight="1">
      <c r="B3080" s="303">
        <v>612251112</v>
      </c>
      <c r="C3080" s="307" t="s">
        <v>2533</v>
      </c>
      <c r="D3080" s="294" t="s">
        <v>81</v>
      </c>
      <c r="E3080" s="294" t="s">
        <v>3071</v>
      </c>
      <c r="F3080" s="290">
        <v>1</v>
      </c>
      <c r="G3080" s="290" t="s">
        <v>7</v>
      </c>
      <c r="H3080" s="293">
        <v>5.8</v>
      </c>
      <c r="I3080" s="293">
        <f t="shared" si="498"/>
        <v>4.8237840561083072</v>
      </c>
      <c r="J3080" s="293">
        <v>27.977947525428181</v>
      </c>
      <c r="K3080" s="275">
        <f t="shared" si="500"/>
        <v>27.977947525428181</v>
      </c>
      <c r="L3080" s="275">
        <f t="shared" si="499"/>
        <v>27.977947525428181</v>
      </c>
      <c r="N3080" s="334">
        <v>26.901872620604021</v>
      </c>
      <c r="O3080" s="332">
        <f t="shared" si="497"/>
        <v>27.977947525428181</v>
      </c>
      <c r="P3080" s="360"/>
      <c r="Q3080" s="360"/>
    </row>
    <row r="3081" spans="2:20" ht="16.2" customHeight="1">
      <c r="B3081" s="303">
        <v>612251072</v>
      </c>
      <c r="C3081" s="307" t="s">
        <v>2533</v>
      </c>
      <c r="D3081" s="294" t="s">
        <v>81</v>
      </c>
      <c r="E3081" s="294" t="s">
        <v>3069</v>
      </c>
      <c r="F3081" s="290">
        <v>1</v>
      </c>
      <c r="G3081" s="290" t="s">
        <v>7</v>
      </c>
      <c r="H3081" s="293">
        <v>5.8</v>
      </c>
      <c r="I3081" s="293">
        <f t="shared" si="498"/>
        <v>4.8878297950668799</v>
      </c>
      <c r="J3081" s="293">
        <v>28.3494128113879</v>
      </c>
      <c r="K3081" s="275">
        <f t="shared" si="500"/>
        <v>28.3494128113879</v>
      </c>
      <c r="L3081" s="275">
        <f t="shared" si="499"/>
        <v>28.3494128113879</v>
      </c>
      <c r="N3081" s="334">
        <v>31.619619465011041</v>
      </c>
      <c r="O3081" s="332">
        <f t="shared" si="497"/>
        <v>32.884404243611485</v>
      </c>
      <c r="P3081" s="360"/>
      <c r="Q3081" s="360"/>
      <c r="S3081" s="357"/>
      <c r="T3081" s="357"/>
    </row>
    <row r="3082" spans="2:20" ht="16.2" customHeight="1">
      <c r="B3082" s="303">
        <v>612251412</v>
      </c>
      <c r="C3082" s="307" t="s">
        <v>2533</v>
      </c>
      <c r="D3082" s="294" t="s">
        <v>81</v>
      </c>
      <c r="E3082" s="294" t="s">
        <v>3091</v>
      </c>
      <c r="F3082" s="290">
        <v>1</v>
      </c>
      <c r="G3082" s="290" t="s">
        <v>7</v>
      </c>
      <c r="H3082" s="293">
        <v>5.8</v>
      </c>
      <c r="I3082" s="293">
        <f t="shared" si="498"/>
        <v>5.179863767158829</v>
      </c>
      <c r="J3082" s="293">
        <v>30.043209849521208</v>
      </c>
      <c r="K3082" s="275">
        <f t="shared" si="500"/>
        <v>30.043209849521208</v>
      </c>
      <c r="L3082" s="275">
        <f t="shared" si="499"/>
        <v>30.043209849521208</v>
      </c>
      <c r="N3082" s="334">
        <v>28.887701778385775</v>
      </c>
      <c r="O3082" s="332">
        <f t="shared" si="497"/>
        <v>30.043209849521208</v>
      </c>
      <c r="P3082" s="360"/>
      <c r="Q3082" s="360"/>
    </row>
    <row r="3083" spans="2:20" ht="16.2" customHeight="1">
      <c r="B3083" s="303">
        <v>610251832</v>
      </c>
      <c r="C3083" s="307" t="s">
        <v>298</v>
      </c>
      <c r="D3083" s="290"/>
      <c r="E3083" s="290"/>
      <c r="F3083" s="290">
        <v>1</v>
      </c>
      <c r="G3083" s="290" t="s">
        <v>7</v>
      </c>
      <c r="H3083" s="293">
        <v>5.8</v>
      </c>
      <c r="I3083" s="293" t="e">
        <f t="shared" si="498"/>
        <v>#N/A</v>
      </c>
      <c r="J3083" s="293" t="e">
        <v>#N/A</v>
      </c>
      <c r="K3083" s="275" t="e">
        <f t="shared" si="500"/>
        <v>#N/A</v>
      </c>
      <c r="L3083" s="275" t="e">
        <f t="shared" si="499"/>
        <v>#N/A</v>
      </c>
      <c r="N3083" s="334" t="e">
        <v>#N/A</v>
      </c>
      <c r="O3083" s="332" t="e">
        <f t="shared" si="497"/>
        <v>#N/A</v>
      </c>
      <c r="P3083" s="360"/>
      <c r="Q3083" s="360"/>
    </row>
    <row r="3084" spans="2:20" ht="16.2" customHeight="1">
      <c r="B3084" s="303">
        <v>610251012</v>
      </c>
      <c r="C3084" s="307" t="s">
        <v>298</v>
      </c>
      <c r="D3084" s="290" t="s">
        <v>4</v>
      </c>
      <c r="E3084" s="290" t="s">
        <v>3061</v>
      </c>
      <c r="F3084" s="290">
        <v>1</v>
      </c>
      <c r="G3084" s="290" t="s">
        <v>7</v>
      </c>
      <c r="H3084" s="293">
        <v>5.8</v>
      </c>
      <c r="I3084" s="293">
        <f t="shared" si="498"/>
        <v>6.8684532022982223</v>
      </c>
      <c r="J3084" s="293">
        <v>39.83702857332969</v>
      </c>
      <c r="K3084" s="275">
        <f t="shared" si="500"/>
        <v>39.83702857332969</v>
      </c>
      <c r="L3084" s="275">
        <f t="shared" si="499"/>
        <v>39.83702857332969</v>
      </c>
      <c r="N3084" s="334">
        <v>38.30483516666316</v>
      </c>
      <c r="O3084" s="332">
        <f t="shared" si="497"/>
        <v>39.83702857332969</v>
      </c>
      <c r="P3084" s="360"/>
      <c r="Q3084" s="360"/>
    </row>
    <row r="3085" spans="2:20" ht="16.2" customHeight="1">
      <c r="B3085" s="303">
        <v>610251092</v>
      </c>
      <c r="C3085" s="307" t="s">
        <v>298</v>
      </c>
      <c r="D3085" s="290" t="s">
        <v>81</v>
      </c>
      <c r="E3085" s="290" t="s">
        <v>3065</v>
      </c>
      <c r="F3085" s="290">
        <v>1</v>
      </c>
      <c r="G3085" s="290" t="s">
        <v>7</v>
      </c>
      <c r="H3085" s="293">
        <v>5.8</v>
      </c>
      <c r="I3085" s="293">
        <f t="shared" si="498"/>
        <v>7.0816659252832688</v>
      </c>
      <c r="J3085" s="293">
        <v>41.073662366642957</v>
      </c>
      <c r="K3085" s="275">
        <f t="shared" si="500"/>
        <v>41.073662366642957</v>
      </c>
      <c r="L3085" s="275">
        <f t="shared" si="499"/>
        <v>41.073662366642957</v>
      </c>
      <c r="N3085" s="334">
        <v>39.493906121772071</v>
      </c>
      <c r="O3085" s="332">
        <f t="shared" si="497"/>
        <v>41.073662366642957</v>
      </c>
      <c r="P3085" s="360"/>
      <c r="Q3085" s="360"/>
    </row>
    <row r="3086" spans="2:20" ht="16.2" customHeight="1">
      <c r="B3086" s="303">
        <v>610251102</v>
      </c>
      <c r="C3086" s="307" t="s">
        <v>298</v>
      </c>
      <c r="D3086" s="294" t="s">
        <v>81</v>
      </c>
      <c r="E3086" s="294" t="s">
        <v>3067</v>
      </c>
      <c r="F3086" s="290">
        <v>1</v>
      </c>
      <c r="G3086" s="290" t="s">
        <v>7</v>
      </c>
      <c r="H3086" s="293">
        <v>5.8</v>
      </c>
      <c r="I3086" s="293">
        <f t="shared" si="498"/>
        <v>6.8684532022982223</v>
      </c>
      <c r="J3086" s="293">
        <v>39.83702857332969</v>
      </c>
      <c r="K3086" s="275">
        <f t="shared" si="500"/>
        <v>39.83702857332969</v>
      </c>
      <c r="L3086" s="275">
        <f t="shared" si="499"/>
        <v>39.83702857332969</v>
      </c>
      <c r="N3086" s="334">
        <v>38.30483516666316</v>
      </c>
      <c r="O3086" s="332">
        <f t="shared" si="497"/>
        <v>39.83702857332969</v>
      </c>
      <c r="P3086" s="360"/>
      <c r="Q3086" s="360"/>
    </row>
    <row r="3087" spans="2:20" ht="16.2" customHeight="1">
      <c r="B3087" s="303">
        <v>610251142</v>
      </c>
      <c r="C3087" s="307" t="s">
        <v>298</v>
      </c>
      <c r="D3087" s="294" t="s">
        <v>81</v>
      </c>
      <c r="E3087" s="294" t="s">
        <v>3075</v>
      </c>
      <c r="F3087" s="290">
        <v>1</v>
      </c>
      <c r="G3087" s="290" t="s">
        <v>7</v>
      </c>
      <c r="H3087" s="293">
        <v>5.8</v>
      </c>
      <c r="I3087" s="293">
        <f t="shared" si="498"/>
        <v>7.0816659252832688</v>
      </c>
      <c r="J3087" s="293">
        <v>41.073662366642957</v>
      </c>
      <c r="K3087" s="275">
        <f t="shared" si="500"/>
        <v>41.073662366642957</v>
      </c>
      <c r="L3087" s="275">
        <f t="shared" si="499"/>
        <v>41.073662366642957</v>
      </c>
      <c r="N3087" s="334">
        <v>39.493906121772071</v>
      </c>
      <c r="O3087" s="332">
        <f t="shared" si="497"/>
        <v>41.073662366642957</v>
      </c>
      <c r="P3087" s="360"/>
      <c r="Q3087" s="360"/>
    </row>
    <row r="3088" spans="2:20" ht="16.2" customHeight="1">
      <c r="B3088" s="303">
        <v>610251282</v>
      </c>
      <c r="C3088" s="307" t="s">
        <v>298</v>
      </c>
      <c r="D3088" s="294" t="s">
        <v>81</v>
      </c>
      <c r="E3088" s="294" t="s">
        <v>3083</v>
      </c>
      <c r="F3088" s="290">
        <v>1</v>
      </c>
      <c r="G3088" s="290" t="s">
        <v>7</v>
      </c>
      <c r="H3088" s="293">
        <v>5.8</v>
      </c>
      <c r="I3088" s="293">
        <f t="shared" si="498"/>
        <v>7.4265436567687138</v>
      </c>
      <c r="J3088" s="293">
        <v>43.073953209258541</v>
      </c>
      <c r="K3088" s="275">
        <f t="shared" si="500"/>
        <v>43.073953209258541</v>
      </c>
      <c r="L3088" s="275">
        <f t="shared" si="499"/>
        <v>43.073953209258541</v>
      </c>
      <c r="N3088" s="334">
        <v>41.417262701210134</v>
      </c>
      <c r="O3088" s="332">
        <f t="shared" si="497"/>
        <v>43.073953209258541</v>
      </c>
      <c r="P3088" s="360"/>
      <c r="Q3088" s="360"/>
    </row>
    <row r="3089" spans="2:20" ht="16.2" customHeight="1">
      <c r="B3089" s="303">
        <v>610251242</v>
      </c>
      <c r="C3089" s="307" t="s">
        <v>298</v>
      </c>
      <c r="D3089" s="294" t="s">
        <v>81</v>
      </c>
      <c r="E3089" s="294" t="s">
        <v>3079</v>
      </c>
      <c r="F3089" s="290">
        <v>1</v>
      </c>
      <c r="G3089" s="290" t="s">
        <v>7</v>
      </c>
      <c r="H3089" s="293">
        <v>5.8</v>
      </c>
      <c r="I3089" s="293">
        <f t="shared" si="498"/>
        <v>7.2416743398688626</v>
      </c>
      <c r="J3089" s="293">
        <v>42.0017111712394</v>
      </c>
      <c r="K3089" s="275">
        <f t="shared" si="500"/>
        <v>42.0017111712394</v>
      </c>
      <c r="L3089" s="275">
        <f t="shared" si="499"/>
        <v>42.0017111712394</v>
      </c>
      <c r="N3089" s="334">
        <v>40.386260741576343</v>
      </c>
      <c r="O3089" s="332">
        <f t="shared" si="497"/>
        <v>42.0017111712394</v>
      </c>
      <c r="P3089" s="360"/>
      <c r="Q3089" s="360"/>
    </row>
    <row r="3090" spans="2:20" ht="16.2" customHeight="1">
      <c r="B3090" s="303">
        <v>610251372</v>
      </c>
      <c r="C3090" s="307" t="s">
        <v>298</v>
      </c>
      <c r="D3090" s="294" t="s">
        <v>81</v>
      </c>
      <c r="E3090" s="294" t="s">
        <v>3087</v>
      </c>
      <c r="F3090" s="290">
        <v>1</v>
      </c>
      <c r="G3090" s="290" t="s">
        <v>7</v>
      </c>
      <c r="H3090" s="293">
        <v>5.8</v>
      </c>
      <c r="I3090" s="293">
        <f t="shared" si="498"/>
        <v>7.3936411369140034</v>
      </c>
      <c r="J3090" s="293">
        <v>42.883118594101219</v>
      </c>
      <c r="K3090" s="275">
        <f t="shared" si="500"/>
        <v>42.883118594101219</v>
      </c>
      <c r="L3090" s="275">
        <f t="shared" si="499"/>
        <v>42.883118594101219</v>
      </c>
      <c r="N3090" s="334">
        <v>41.233767878943482</v>
      </c>
      <c r="O3090" s="332">
        <f t="shared" si="497"/>
        <v>42.883118594101219</v>
      </c>
      <c r="P3090" s="360"/>
      <c r="Q3090" s="360"/>
    </row>
    <row r="3091" spans="2:20" ht="16.2" customHeight="1">
      <c r="B3091" s="303">
        <v>610251362</v>
      </c>
      <c r="C3091" s="307" t="s">
        <v>298</v>
      </c>
      <c r="D3091" s="294" t="s">
        <v>81</v>
      </c>
      <c r="E3091" s="294" t="s">
        <v>3085</v>
      </c>
      <c r="F3091" s="290">
        <v>1</v>
      </c>
      <c r="G3091" s="290" t="s">
        <v>7</v>
      </c>
      <c r="H3091" s="293">
        <v>5.8</v>
      </c>
      <c r="I3091" s="293">
        <f t="shared" si="498"/>
        <v>7.3936411369140034</v>
      </c>
      <c r="J3091" s="293">
        <v>42.883118594101219</v>
      </c>
      <c r="K3091" s="275">
        <f t="shared" si="500"/>
        <v>42.883118594101219</v>
      </c>
      <c r="L3091" s="275">
        <f t="shared" si="499"/>
        <v>42.883118594101219</v>
      </c>
      <c r="N3091" s="334">
        <v>41.233767878943482</v>
      </c>
      <c r="O3091" s="332">
        <f t="shared" si="497"/>
        <v>42.883118594101219</v>
      </c>
      <c r="P3091" s="360"/>
      <c r="Q3091" s="360"/>
    </row>
    <row r="3092" spans="2:20" ht="16.2" customHeight="1">
      <c r="B3092" s="303">
        <v>610251392</v>
      </c>
      <c r="C3092" s="307" t="s">
        <v>298</v>
      </c>
      <c r="D3092" s="294" t="s">
        <v>81</v>
      </c>
      <c r="E3092" s="294" t="s">
        <v>3089</v>
      </c>
      <c r="F3092" s="290">
        <v>1</v>
      </c>
      <c r="G3092" s="290" t="s">
        <v>7</v>
      </c>
      <c r="H3092" s="293">
        <v>5.8</v>
      </c>
      <c r="I3092" s="293">
        <f t="shared" si="498"/>
        <v>7.0816659252832688</v>
      </c>
      <c r="J3092" s="293">
        <v>41.073662366642957</v>
      </c>
      <c r="K3092" s="275">
        <f t="shared" si="500"/>
        <v>41.073662366642957</v>
      </c>
      <c r="L3092" s="275">
        <f t="shared" si="499"/>
        <v>41.073662366642957</v>
      </c>
      <c r="N3092" s="334">
        <v>39.493906121772071</v>
      </c>
      <c r="O3092" s="332">
        <f t="shared" si="497"/>
        <v>41.073662366642957</v>
      </c>
      <c r="P3092" s="360"/>
      <c r="Q3092" s="360"/>
    </row>
    <row r="3093" spans="2:20" ht="16.2" customHeight="1">
      <c r="B3093" s="303">
        <v>610251182</v>
      </c>
      <c r="C3093" s="307" t="s">
        <v>298</v>
      </c>
      <c r="D3093" s="294" t="s">
        <v>81</v>
      </c>
      <c r="E3093" s="294" t="s">
        <v>3077</v>
      </c>
      <c r="F3093" s="290">
        <v>1</v>
      </c>
      <c r="G3093" s="290" t="s">
        <v>7</v>
      </c>
      <c r="H3093" s="293">
        <v>5.8</v>
      </c>
      <c r="I3093" s="293">
        <f t="shared" si="498"/>
        <v>7.0726905133562914</v>
      </c>
      <c r="J3093" s="293">
        <v>41.021604977466488</v>
      </c>
      <c r="K3093" s="275">
        <f t="shared" si="500"/>
        <v>41.021604977466488</v>
      </c>
      <c r="L3093" s="275">
        <f t="shared" si="499"/>
        <v>41.021604977466488</v>
      </c>
      <c r="N3093" s="334">
        <v>39.443850939871623</v>
      </c>
      <c r="O3093" s="332">
        <f t="shared" si="497"/>
        <v>41.021604977466488</v>
      </c>
      <c r="P3093" s="360"/>
      <c r="Q3093" s="360"/>
    </row>
    <row r="3094" spans="2:20" ht="16.2" customHeight="1">
      <c r="B3094" s="303">
        <v>610251112</v>
      </c>
      <c r="C3094" s="307" t="s">
        <v>298</v>
      </c>
      <c r="D3094" s="294" t="s">
        <v>81</v>
      </c>
      <c r="E3094" s="294" t="s">
        <v>3071</v>
      </c>
      <c r="F3094" s="290">
        <v>1</v>
      </c>
      <c r="G3094" s="290" t="s">
        <v>7</v>
      </c>
      <c r="H3094" s="293">
        <v>5.8</v>
      </c>
      <c r="I3094" s="293">
        <f t="shared" si="498"/>
        <v>6.8908972250238198</v>
      </c>
      <c r="J3094" s="293">
        <v>39.967203905138156</v>
      </c>
      <c r="K3094" s="275">
        <f t="shared" si="500"/>
        <v>39.967203905138156</v>
      </c>
      <c r="L3094" s="275">
        <f t="shared" si="499"/>
        <v>39.967203905138156</v>
      </c>
      <c r="N3094" s="334">
        <v>38.430003754940536</v>
      </c>
      <c r="O3094" s="332">
        <f t="shared" si="497"/>
        <v>39.967203905138156</v>
      </c>
      <c r="P3094" s="360"/>
      <c r="Q3094" s="360"/>
    </row>
    <row r="3095" spans="2:20" ht="16.2" customHeight="1">
      <c r="B3095" s="303">
        <v>610251072</v>
      </c>
      <c r="C3095" s="307" t="s">
        <v>298</v>
      </c>
      <c r="D3095" s="294" t="s">
        <v>81</v>
      </c>
      <c r="E3095" s="294" t="s">
        <v>3069</v>
      </c>
      <c r="F3095" s="290">
        <v>1</v>
      </c>
      <c r="G3095" s="290" t="s">
        <v>7</v>
      </c>
      <c r="H3095" s="293">
        <v>5.8</v>
      </c>
      <c r="I3095" s="293">
        <f t="shared" si="498"/>
        <v>7.0887286783654435</v>
      </c>
      <c r="J3095" s="293">
        <v>41.114626334519571</v>
      </c>
      <c r="K3095" s="275">
        <f t="shared" si="500"/>
        <v>41.114626334519571</v>
      </c>
      <c r="L3095" s="275">
        <f t="shared" si="499"/>
        <v>41.114626334519571</v>
      </c>
      <c r="N3095" s="334">
        <v>38.485695505671899</v>
      </c>
      <c r="O3095" s="332">
        <f t="shared" ref="O3095:O3152" si="501">N3095*1.04</f>
        <v>40.025123325898775</v>
      </c>
      <c r="P3095" s="360"/>
      <c r="Q3095" s="360"/>
      <c r="S3095" s="357"/>
      <c r="T3095" s="357"/>
    </row>
    <row r="3096" spans="2:20" ht="16.2" customHeight="1">
      <c r="B3096" s="303">
        <v>610251412</v>
      </c>
      <c r="C3096" s="307" t="s">
        <v>298</v>
      </c>
      <c r="D3096" s="294" t="s">
        <v>81</v>
      </c>
      <c r="E3096" s="294" t="s">
        <v>3091</v>
      </c>
      <c r="F3096" s="290">
        <v>1</v>
      </c>
      <c r="G3096" s="290" t="s">
        <v>7</v>
      </c>
      <c r="H3096" s="293">
        <v>5.8</v>
      </c>
      <c r="I3096" s="293">
        <f t="shared" si="498"/>
        <v>7.4265436567687138</v>
      </c>
      <c r="J3096" s="293">
        <v>43.073953209258541</v>
      </c>
      <c r="K3096" s="275">
        <f t="shared" si="500"/>
        <v>43.073953209258541</v>
      </c>
      <c r="L3096" s="275">
        <f t="shared" si="499"/>
        <v>43.073953209258541</v>
      </c>
      <c r="N3096" s="334">
        <v>41.417262701210134</v>
      </c>
      <c r="O3096" s="332">
        <f t="shared" si="501"/>
        <v>43.073953209258541</v>
      </c>
      <c r="P3096" s="360"/>
      <c r="Q3096" s="360"/>
    </row>
    <row r="3097" spans="2:20" ht="16.2" customHeight="1">
      <c r="B3097" s="303">
        <v>610261012</v>
      </c>
      <c r="C3097" s="307" t="s">
        <v>299</v>
      </c>
      <c r="D3097" s="290" t="s">
        <v>4</v>
      </c>
      <c r="E3097" s="290" t="s">
        <v>3061</v>
      </c>
      <c r="F3097" s="290">
        <v>1</v>
      </c>
      <c r="G3097" s="290" t="s">
        <v>7</v>
      </c>
      <c r="H3097" s="293">
        <v>5.8</v>
      </c>
      <c r="I3097" s="293">
        <f t="shared" si="498"/>
        <v>6.209556897347988</v>
      </c>
      <c r="J3097" s="293">
        <v>36.015430004618331</v>
      </c>
      <c r="K3097" s="275">
        <f t="shared" si="500"/>
        <v>36.015430004618331</v>
      </c>
      <c r="L3097" s="275">
        <f t="shared" si="499"/>
        <v>36.015430004618331</v>
      </c>
      <c r="N3097" s="334">
        <v>34.630221158286858</v>
      </c>
      <c r="O3097" s="332">
        <f t="shared" si="501"/>
        <v>36.015430004618331</v>
      </c>
      <c r="P3097" s="360"/>
      <c r="Q3097" s="360"/>
    </row>
    <row r="3098" spans="2:20" ht="16.2" customHeight="1">
      <c r="B3098" s="303">
        <v>610261092</v>
      </c>
      <c r="C3098" s="307" t="s">
        <v>299</v>
      </c>
      <c r="D3098" s="290" t="s">
        <v>81</v>
      </c>
      <c r="E3098" s="290" t="s">
        <v>3065</v>
      </c>
      <c r="F3098" s="290">
        <v>1</v>
      </c>
      <c r="G3098" s="290" t="s">
        <v>7</v>
      </c>
      <c r="H3098" s="293">
        <v>5.8</v>
      </c>
      <c r="I3098" s="293">
        <f t="shared" si="498"/>
        <v>6.3455832749242873</v>
      </c>
      <c r="J3098" s="293">
        <v>36.804382994560868</v>
      </c>
      <c r="K3098" s="275">
        <f t="shared" si="500"/>
        <v>36.804382994560868</v>
      </c>
      <c r="L3098" s="275">
        <f t="shared" si="499"/>
        <v>36.804382994560868</v>
      </c>
      <c r="N3098" s="334">
        <v>35.388829802462375</v>
      </c>
      <c r="O3098" s="332">
        <f t="shared" si="501"/>
        <v>36.804382994560868</v>
      </c>
      <c r="P3098" s="360"/>
      <c r="Q3098" s="360"/>
    </row>
    <row r="3099" spans="2:20" ht="16.2" customHeight="1">
      <c r="B3099" s="303">
        <v>610261102</v>
      </c>
      <c r="C3099" s="307" t="s">
        <v>299</v>
      </c>
      <c r="D3099" s="294" t="s">
        <v>81</v>
      </c>
      <c r="E3099" s="294" t="s">
        <v>3067</v>
      </c>
      <c r="F3099" s="290">
        <v>1</v>
      </c>
      <c r="G3099" s="290" t="s">
        <v>7</v>
      </c>
      <c r="H3099" s="293">
        <v>5.8</v>
      </c>
      <c r="I3099" s="293">
        <f t="shared" si="498"/>
        <v>6.209556897347988</v>
      </c>
      <c r="J3099" s="293">
        <v>36.015430004618331</v>
      </c>
      <c r="K3099" s="275">
        <f t="shared" si="500"/>
        <v>36.015430004618331</v>
      </c>
      <c r="L3099" s="275">
        <f t="shared" si="499"/>
        <v>36.015430004618331</v>
      </c>
      <c r="N3099" s="334">
        <v>34.630221158286858</v>
      </c>
      <c r="O3099" s="332">
        <f t="shared" si="501"/>
        <v>36.015430004618331</v>
      </c>
      <c r="P3099" s="360"/>
      <c r="Q3099" s="360"/>
    </row>
    <row r="3100" spans="2:20" ht="16.2" customHeight="1">
      <c r="B3100" s="303">
        <v>610261142</v>
      </c>
      <c r="C3100" s="307" t="s">
        <v>299</v>
      </c>
      <c r="D3100" s="294" t="s">
        <v>81</v>
      </c>
      <c r="E3100" s="294" t="s">
        <v>3075</v>
      </c>
      <c r="F3100" s="290">
        <v>1</v>
      </c>
      <c r="G3100" s="290" t="s">
        <v>7</v>
      </c>
      <c r="H3100" s="293">
        <v>5.8</v>
      </c>
      <c r="I3100" s="293">
        <f t="shared" si="498"/>
        <v>6.3455832749242873</v>
      </c>
      <c r="J3100" s="293">
        <v>36.804382994560868</v>
      </c>
      <c r="K3100" s="275">
        <f t="shared" si="500"/>
        <v>36.804382994560868</v>
      </c>
      <c r="L3100" s="275">
        <f t="shared" si="499"/>
        <v>36.804382994560868</v>
      </c>
      <c r="N3100" s="334">
        <v>35.388829802462375</v>
      </c>
      <c r="O3100" s="332">
        <f t="shared" si="501"/>
        <v>36.804382994560868</v>
      </c>
      <c r="P3100" s="360"/>
      <c r="Q3100" s="360"/>
    </row>
    <row r="3101" spans="2:20" ht="16.2" customHeight="1">
      <c r="B3101" s="303">
        <v>610261282</v>
      </c>
      <c r="C3101" s="307" t="s">
        <v>299</v>
      </c>
      <c r="D3101" s="294" t="s">
        <v>81</v>
      </c>
      <c r="E3101" s="294" t="s">
        <v>3083</v>
      </c>
      <c r="F3101" s="290">
        <v>1</v>
      </c>
      <c r="G3101" s="290" t="s">
        <v>7</v>
      </c>
      <c r="H3101" s="293">
        <v>5.8</v>
      </c>
      <c r="I3101" s="293">
        <f t="shared" si="498"/>
        <v>6.5792076446171972</v>
      </c>
      <c r="J3101" s="293">
        <v>38.159404338779744</v>
      </c>
      <c r="K3101" s="275">
        <f t="shared" si="500"/>
        <v>38.159404338779744</v>
      </c>
      <c r="L3101" s="275">
        <f t="shared" si="499"/>
        <v>38.159404338779744</v>
      </c>
      <c r="N3101" s="334">
        <v>36.691734941134371</v>
      </c>
      <c r="O3101" s="332">
        <f t="shared" si="501"/>
        <v>38.159404338779744</v>
      </c>
      <c r="P3101" s="360"/>
      <c r="Q3101" s="360"/>
    </row>
    <row r="3102" spans="2:20" ht="16.2" customHeight="1">
      <c r="B3102" s="303">
        <v>610261242</v>
      </c>
      <c r="C3102" s="307" t="s">
        <v>299</v>
      </c>
      <c r="D3102" s="294" t="s">
        <v>81</v>
      </c>
      <c r="E3102" s="294" t="s">
        <v>3079</v>
      </c>
      <c r="F3102" s="290">
        <v>1</v>
      </c>
      <c r="G3102" s="290" t="s">
        <v>7</v>
      </c>
      <c r="H3102" s="293">
        <v>5.8</v>
      </c>
      <c r="I3102" s="293">
        <f t="shared" si="498"/>
        <v>6.5445913374178026</v>
      </c>
      <c r="J3102" s="293">
        <v>37.958629757023253</v>
      </c>
      <c r="K3102" s="275">
        <f t="shared" si="500"/>
        <v>37.958629757023253</v>
      </c>
      <c r="L3102" s="275">
        <f t="shared" si="499"/>
        <v>37.958629757023253</v>
      </c>
      <c r="N3102" s="334">
        <v>36.498682458676207</v>
      </c>
      <c r="O3102" s="332">
        <f t="shared" si="501"/>
        <v>37.958629757023253</v>
      </c>
      <c r="P3102" s="360"/>
      <c r="Q3102" s="360"/>
    </row>
    <row r="3103" spans="2:20" ht="16.2" customHeight="1">
      <c r="B3103" s="303">
        <v>610261372</v>
      </c>
      <c r="C3103" s="307" t="s">
        <v>299</v>
      </c>
      <c r="D3103" s="294" t="s">
        <v>81</v>
      </c>
      <c r="E3103" s="294" t="s">
        <v>3087</v>
      </c>
      <c r="F3103" s="290">
        <v>1</v>
      </c>
      <c r="G3103" s="290" t="s">
        <v>7</v>
      </c>
      <c r="H3103" s="293">
        <v>5.8</v>
      </c>
      <c r="I3103" s="293">
        <f t="shared" si="498"/>
        <v>6.5445913374178026</v>
      </c>
      <c r="J3103" s="293">
        <v>37.958629757023253</v>
      </c>
      <c r="K3103" s="275">
        <f t="shared" si="500"/>
        <v>37.958629757023253</v>
      </c>
      <c r="L3103" s="275">
        <f t="shared" si="499"/>
        <v>37.958629757023253</v>
      </c>
      <c r="N3103" s="334">
        <v>36.498682458676207</v>
      </c>
      <c r="O3103" s="332">
        <f t="shared" si="501"/>
        <v>37.958629757023253</v>
      </c>
      <c r="P3103" s="360"/>
      <c r="Q3103" s="360"/>
    </row>
    <row r="3104" spans="2:20" ht="16.2" customHeight="1">
      <c r="B3104" s="303">
        <v>610261362</v>
      </c>
      <c r="C3104" s="307" t="s">
        <v>299</v>
      </c>
      <c r="D3104" s="294" t="s">
        <v>81</v>
      </c>
      <c r="E3104" s="294" t="s">
        <v>3085</v>
      </c>
      <c r="F3104" s="290">
        <v>1</v>
      </c>
      <c r="G3104" s="290" t="s">
        <v>7</v>
      </c>
      <c r="H3104" s="293">
        <v>5.8</v>
      </c>
      <c r="I3104" s="293">
        <f t="shared" si="498"/>
        <v>6.5445913374178026</v>
      </c>
      <c r="J3104" s="293">
        <v>37.958629757023253</v>
      </c>
      <c r="K3104" s="275">
        <f t="shared" si="500"/>
        <v>37.958629757023253</v>
      </c>
      <c r="L3104" s="275">
        <f t="shared" si="499"/>
        <v>37.958629757023253</v>
      </c>
      <c r="N3104" s="334">
        <v>36.498682458676207</v>
      </c>
      <c r="O3104" s="332">
        <f t="shared" si="501"/>
        <v>37.958629757023253</v>
      </c>
      <c r="P3104" s="360"/>
      <c r="Q3104" s="360"/>
    </row>
    <row r="3105" spans="2:20" ht="16.2" customHeight="1">
      <c r="B3105" s="303">
        <v>610261392</v>
      </c>
      <c r="C3105" s="307" t="s">
        <v>299</v>
      </c>
      <c r="D3105" s="294" t="s">
        <v>81</v>
      </c>
      <c r="E3105" s="294" t="s">
        <v>3089</v>
      </c>
      <c r="F3105" s="290">
        <v>1</v>
      </c>
      <c r="G3105" s="290" t="s">
        <v>7</v>
      </c>
      <c r="H3105" s="293">
        <v>5.8</v>
      </c>
      <c r="I3105" s="293">
        <f t="shared" si="498"/>
        <v>6.3455832749242873</v>
      </c>
      <c r="J3105" s="293">
        <v>36.804382994560868</v>
      </c>
      <c r="K3105" s="275">
        <f t="shared" si="500"/>
        <v>36.804382994560868</v>
      </c>
      <c r="L3105" s="275">
        <f t="shared" si="499"/>
        <v>36.804382994560868</v>
      </c>
      <c r="N3105" s="334">
        <v>35.388829802462375</v>
      </c>
      <c r="O3105" s="332">
        <f t="shared" si="501"/>
        <v>36.804382994560868</v>
      </c>
      <c r="P3105" s="360"/>
      <c r="Q3105" s="360"/>
    </row>
    <row r="3106" spans="2:20" ht="16.2" customHeight="1">
      <c r="B3106" s="303">
        <v>610261182</v>
      </c>
      <c r="C3106" s="307" t="s">
        <v>299</v>
      </c>
      <c r="D3106" s="294" t="s">
        <v>81</v>
      </c>
      <c r="E3106" s="294" t="s">
        <v>3077</v>
      </c>
      <c r="F3106" s="290">
        <v>1</v>
      </c>
      <c r="G3106" s="290" t="s">
        <v>7</v>
      </c>
      <c r="H3106" s="293">
        <v>5.8</v>
      </c>
      <c r="I3106" s="293">
        <f t="shared" si="498"/>
        <v>6.3398486788093775</v>
      </c>
      <c r="J3106" s="293">
        <v>36.77112233709439</v>
      </c>
      <c r="K3106" s="275">
        <f t="shared" si="500"/>
        <v>36.77112233709439</v>
      </c>
      <c r="L3106" s="275">
        <f t="shared" si="499"/>
        <v>36.77112233709439</v>
      </c>
      <c r="N3106" s="334">
        <v>35.356848401052297</v>
      </c>
      <c r="O3106" s="332">
        <f t="shared" si="501"/>
        <v>36.77112233709439</v>
      </c>
      <c r="P3106" s="360"/>
      <c r="Q3106" s="360"/>
    </row>
    <row r="3107" spans="2:20" ht="16.2" customHeight="1">
      <c r="B3107" s="303">
        <v>610261112</v>
      </c>
      <c r="C3107" s="307" t="s">
        <v>299</v>
      </c>
      <c r="D3107" s="294" t="s">
        <v>81</v>
      </c>
      <c r="E3107" s="294" t="s">
        <v>3071</v>
      </c>
      <c r="F3107" s="290">
        <v>1</v>
      </c>
      <c r="G3107" s="290" t="s">
        <v>7</v>
      </c>
      <c r="H3107" s="293">
        <v>5.8</v>
      </c>
      <c r="I3107" s="293">
        <f t="shared" si="498"/>
        <v>6.2238824018189547</v>
      </c>
      <c r="J3107" s="293">
        <v>36.098517930549939</v>
      </c>
      <c r="K3107" s="275">
        <f t="shared" si="500"/>
        <v>36.098517930549939</v>
      </c>
      <c r="L3107" s="275">
        <f t="shared" si="499"/>
        <v>36.098517930549939</v>
      </c>
      <c r="N3107" s="334">
        <v>34.710113394759553</v>
      </c>
      <c r="O3107" s="332">
        <f t="shared" si="501"/>
        <v>36.098517930549939</v>
      </c>
      <c r="P3107" s="360"/>
      <c r="Q3107" s="360"/>
    </row>
    <row r="3108" spans="2:20" ht="16.2" customHeight="1">
      <c r="B3108" s="303">
        <v>610261072</v>
      </c>
      <c r="C3108" s="307" t="s">
        <v>299</v>
      </c>
      <c r="D3108" s="294" t="s">
        <v>81</v>
      </c>
      <c r="E3108" s="294" t="s">
        <v>3069</v>
      </c>
      <c r="F3108" s="290">
        <v>1</v>
      </c>
      <c r="G3108" s="290" t="s">
        <v>7</v>
      </c>
      <c r="H3108" s="293">
        <v>5.8</v>
      </c>
      <c r="I3108" s="293">
        <f t="shared" si="498"/>
        <v>6.2546140630752252</v>
      </c>
      <c r="J3108" s="293">
        <v>36.276761565836303</v>
      </c>
      <c r="K3108" s="275">
        <f t="shared" si="500"/>
        <v>36.276761565836303</v>
      </c>
      <c r="L3108" s="275">
        <f t="shared" si="499"/>
        <v>36.276761565836303</v>
      </c>
      <c r="N3108" s="334">
        <v>34.90175673500999</v>
      </c>
      <c r="O3108" s="332">
        <f t="shared" si="501"/>
        <v>36.297827004410394</v>
      </c>
      <c r="P3108" s="360"/>
      <c r="Q3108" s="360"/>
      <c r="S3108" s="357"/>
      <c r="T3108" s="357"/>
    </row>
    <row r="3109" spans="2:20" ht="16.2" customHeight="1">
      <c r="B3109" s="303">
        <v>610261412</v>
      </c>
      <c r="C3109" s="307" t="s">
        <v>299</v>
      </c>
      <c r="D3109" s="294" t="s">
        <v>81</v>
      </c>
      <c r="E3109" s="294" t="s">
        <v>3091</v>
      </c>
      <c r="F3109" s="290">
        <v>1</v>
      </c>
      <c r="G3109" s="290" t="s">
        <v>7</v>
      </c>
      <c r="H3109" s="293">
        <v>5.8</v>
      </c>
      <c r="I3109" s="293">
        <f t="shared" si="498"/>
        <v>6.5792076446171972</v>
      </c>
      <c r="J3109" s="293">
        <v>38.159404338779744</v>
      </c>
      <c r="K3109" s="275">
        <f t="shared" si="500"/>
        <v>38.159404338779744</v>
      </c>
      <c r="L3109" s="275">
        <f t="shared" si="499"/>
        <v>38.159404338779744</v>
      </c>
      <c r="N3109" s="334">
        <v>36.691734941134371</v>
      </c>
      <c r="O3109" s="332">
        <f t="shared" si="501"/>
        <v>38.159404338779744</v>
      </c>
      <c r="P3109" s="360"/>
      <c r="Q3109" s="360"/>
    </row>
    <row r="3110" spans="2:20" ht="16.2" customHeight="1">
      <c r="B3110" s="303">
        <v>612301012</v>
      </c>
      <c r="C3110" s="307" t="s">
        <v>90</v>
      </c>
      <c r="D3110" s="290" t="s">
        <v>4</v>
      </c>
      <c r="E3110" s="290" t="s">
        <v>3061</v>
      </c>
      <c r="F3110" s="290">
        <v>1</v>
      </c>
      <c r="G3110" s="290" t="s">
        <v>7</v>
      </c>
      <c r="H3110" s="293">
        <v>5.8</v>
      </c>
      <c r="I3110" s="293">
        <f t="shared" si="498"/>
        <v>5.7363758171536388</v>
      </c>
      <c r="J3110" s="293">
        <v>33.270979739491104</v>
      </c>
      <c r="K3110" s="275">
        <f t="shared" si="500"/>
        <v>33.270979739491104</v>
      </c>
      <c r="L3110" s="275">
        <f t="shared" si="499"/>
        <v>33.270979739491104</v>
      </c>
      <c r="N3110" s="334">
        <v>31.991326672587597</v>
      </c>
      <c r="O3110" s="332">
        <f t="shared" si="501"/>
        <v>33.270979739491104</v>
      </c>
      <c r="P3110" s="360"/>
      <c r="Q3110" s="360"/>
    </row>
    <row r="3111" spans="2:20" ht="16.2" customHeight="1">
      <c r="B3111" s="303">
        <v>612301092</v>
      </c>
      <c r="C3111" s="307" t="s">
        <v>90</v>
      </c>
      <c r="D3111" s="290" t="s">
        <v>81</v>
      </c>
      <c r="E3111" s="290" t="s">
        <v>3065</v>
      </c>
      <c r="F3111" s="290">
        <v>1</v>
      </c>
      <c r="G3111" s="290" t="s">
        <v>7</v>
      </c>
      <c r="H3111" s="293">
        <v>5.8</v>
      </c>
      <c r="I3111" s="293">
        <f t="shared" si="498"/>
        <v>5.9881926986593701</v>
      </c>
      <c r="J3111" s="293">
        <v>34.731517652224348</v>
      </c>
      <c r="K3111" s="275">
        <f t="shared" si="500"/>
        <v>34.731517652224348</v>
      </c>
      <c r="L3111" s="275">
        <f t="shared" si="499"/>
        <v>34.731517652224348</v>
      </c>
      <c r="N3111" s="334">
        <v>33.39569005021572</v>
      </c>
      <c r="O3111" s="332">
        <f t="shared" si="501"/>
        <v>34.731517652224348</v>
      </c>
      <c r="P3111" s="360"/>
      <c r="Q3111" s="360"/>
    </row>
    <row r="3112" spans="2:20" ht="16.2" customHeight="1">
      <c r="B3112" s="303">
        <v>612301102</v>
      </c>
      <c r="C3112" s="307" t="s">
        <v>90</v>
      </c>
      <c r="D3112" s="294" t="s">
        <v>81</v>
      </c>
      <c r="E3112" s="294" t="s">
        <v>3067</v>
      </c>
      <c r="F3112" s="290">
        <v>1</v>
      </c>
      <c r="G3112" s="290" t="s">
        <v>7</v>
      </c>
      <c r="H3112" s="293">
        <v>5.8</v>
      </c>
      <c r="I3112" s="293">
        <f t="shared" si="498"/>
        <v>5.7363758171536388</v>
      </c>
      <c r="J3112" s="293">
        <v>33.270979739491104</v>
      </c>
      <c r="K3112" s="275">
        <f t="shared" si="500"/>
        <v>33.270979739491104</v>
      </c>
      <c r="L3112" s="275">
        <f t="shared" si="499"/>
        <v>33.270979739491104</v>
      </c>
      <c r="N3112" s="334">
        <v>31.991326672587597</v>
      </c>
      <c r="O3112" s="332">
        <f t="shared" si="501"/>
        <v>33.270979739491104</v>
      </c>
      <c r="P3112" s="360"/>
      <c r="Q3112" s="360"/>
    </row>
    <row r="3113" spans="2:20" ht="16.2" customHeight="1">
      <c r="B3113" s="303">
        <v>612301282</v>
      </c>
      <c r="C3113" s="307" t="s">
        <v>90</v>
      </c>
      <c r="D3113" s="294" t="s">
        <v>81</v>
      </c>
      <c r="E3113" s="294" t="s">
        <v>3083</v>
      </c>
      <c r="F3113" s="290">
        <v>1</v>
      </c>
      <c r="G3113" s="290" t="s">
        <v>7</v>
      </c>
      <c r="H3113" s="293">
        <v>5.8</v>
      </c>
      <c r="I3113" s="293">
        <f t="shared" si="498"/>
        <v>5.9881926986593701</v>
      </c>
      <c r="J3113" s="293">
        <v>34.731517652224348</v>
      </c>
      <c r="K3113" s="275">
        <f t="shared" si="500"/>
        <v>34.731517652224348</v>
      </c>
      <c r="L3113" s="275">
        <f t="shared" si="499"/>
        <v>34.731517652224348</v>
      </c>
      <c r="N3113" s="334">
        <v>33.39569005021572</v>
      </c>
      <c r="O3113" s="332">
        <f t="shared" si="501"/>
        <v>34.731517652224348</v>
      </c>
      <c r="P3113" s="360"/>
      <c r="Q3113" s="360"/>
    </row>
    <row r="3114" spans="2:20" ht="16.2" customHeight="1">
      <c r="B3114" s="303">
        <v>612301142</v>
      </c>
      <c r="C3114" s="307" t="s">
        <v>90</v>
      </c>
      <c r="D3114" s="294" t="s">
        <v>81</v>
      </c>
      <c r="E3114" s="294" t="s">
        <v>3075</v>
      </c>
      <c r="F3114" s="290">
        <v>1</v>
      </c>
      <c r="G3114" s="290" t="s">
        <v>7</v>
      </c>
      <c r="H3114" s="293">
        <v>5.8</v>
      </c>
      <c r="I3114" s="293">
        <f t="shared" si="498"/>
        <v>5.9881926986593701</v>
      </c>
      <c r="J3114" s="293">
        <v>34.731517652224348</v>
      </c>
      <c r="K3114" s="275">
        <f t="shared" si="500"/>
        <v>34.731517652224348</v>
      </c>
      <c r="L3114" s="275">
        <f t="shared" si="499"/>
        <v>34.731517652224348</v>
      </c>
      <c r="N3114" s="334">
        <v>33.39569005021572</v>
      </c>
      <c r="O3114" s="332">
        <f t="shared" si="501"/>
        <v>34.731517652224348</v>
      </c>
      <c r="P3114" s="360"/>
      <c r="Q3114" s="360"/>
    </row>
    <row r="3115" spans="2:20" ht="16.2" customHeight="1">
      <c r="B3115" s="303">
        <v>612301372</v>
      </c>
      <c r="C3115" s="307" t="s">
        <v>90</v>
      </c>
      <c r="D3115" s="294" t="s">
        <v>81</v>
      </c>
      <c r="E3115" s="294" t="s">
        <v>3087</v>
      </c>
      <c r="F3115" s="290">
        <v>1</v>
      </c>
      <c r="G3115" s="290" t="s">
        <v>7</v>
      </c>
      <c r="H3115" s="293">
        <v>5.8</v>
      </c>
      <c r="I3115" s="293" t="e">
        <f t="shared" si="498"/>
        <v>#N/A</v>
      </c>
      <c r="J3115" s="293" t="e">
        <v>#N/A</v>
      </c>
      <c r="K3115" s="275" t="e">
        <f t="shared" si="500"/>
        <v>#N/A</v>
      </c>
      <c r="L3115" s="275" t="e">
        <f t="shared" si="499"/>
        <v>#N/A</v>
      </c>
      <c r="N3115" s="334" t="e">
        <v>#N/A</v>
      </c>
      <c r="O3115" s="332" t="e">
        <f t="shared" si="501"/>
        <v>#N/A</v>
      </c>
      <c r="P3115" s="360"/>
      <c r="Q3115" s="360"/>
    </row>
    <row r="3116" spans="2:20" ht="16.2" customHeight="1">
      <c r="B3116" s="303">
        <v>612301362</v>
      </c>
      <c r="C3116" s="307" t="s">
        <v>90</v>
      </c>
      <c r="D3116" s="294" t="s">
        <v>81</v>
      </c>
      <c r="E3116" s="294" t="s">
        <v>3085</v>
      </c>
      <c r="F3116" s="290">
        <v>1</v>
      </c>
      <c r="G3116" s="290" t="s">
        <v>7</v>
      </c>
      <c r="H3116" s="293">
        <v>5.8</v>
      </c>
      <c r="I3116" s="293" t="e">
        <f t="shared" si="498"/>
        <v>#N/A</v>
      </c>
      <c r="J3116" s="293" t="e">
        <v>#N/A</v>
      </c>
      <c r="K3116" s="275" t="e">
        <f t="shared" si="500"/>
        <v>#N/A</v>
      </c>
      <c r="L3116" s="275" t="e">
        <f t="shared" si="499"/>
        <v>#N/A</v>
      </c>
      <c r="N3116" s="334" t="e">
        <v>#N/A</v>
      </c>
      <c r="O3116" s="332" t="e">
        <f t="shared" si="501"/>
        <v>#N/A</v>
      </c>
      <c r="P3116" s="360"/>
      <c r="Q3116" s="360"/>
    </row>
    <row r="3117" spans="2:20" ht="16.2" customHeight="1">
      <c r="B3117" s="303">
        <v>612301392</v>
      </c>
      <c r="C3117" s="307" t="s">
        <v>90</v>
      </c>
      <c r="D3117" s="294" t="s">
        <v>81</v>
      </c>
      <c r="E3117" s="294" t="s">
        <v>3089</v>
      </c>
      <c r="F3117" s="290">
        <v>1</v>
      </c>
      <c r="G3117" s="290" t="s">
        <v>7</v>
      </c>
      <c r="H3117" s="293">
        <v>5.8</v>
      </c>
      <c r="I3117" s="293" t="e">
        <f t="shared" si="498"/>
        <v>#N/A</v>
      </c>
      <c r="J3117" s="293" t="e">
        <v>#N/A</v>
      </c>
      <c r="K3117" s="275" t="e">
        <f t="shared" si="500"/>
        <v>#N/A</v>
      </c>
      <c r="L3117" s="275" t="e">
        <f t="shared" si="499"/>
        <v>#N/A</v>
      </c>
      <c r="N3117" s="334" t="e">
        <v>#N/A</v>
      </c>
      <c r="O3117" s="332" t="e">
        <f t="shared" si="501"/>
        <v>#N/A</v>
      </c>
      <c r="P3117" s="360"/>
      <c r="Q3117" s="360"/>
    </row>
    <row r="3118" spans="2:20" ht="16.2" customHeight="1">
      <c r="B3118" s="303">
        <v>612301242</v>
      </c>
      <c r="C3118" s="307" t="s">
        <v>90</v>
      </c>
      <c r="D3118" s="294" t="s">
        <v>81</v>
      </c>
      <c r="E3118" s="294" t="s">
        <v>3079</v>
      </c>
      <c r="F3118" s="290">
        <v>1</v>
      </c>
      <c r="G3118" s="290" t="s">
        <v>7</v>
      </c>
      <c r="H3118" s="293">
        <v>5.8</v>
      </c>
      <c r="I3118" s="293" t="e">
        <f t="shared" si="498"/>
        <v>#N/A</v>
      </c>
      <c r="J3118" s="293" t="e">
        <v>#N/A</v>
      </c>
      <c r="K3118" s="275" t="e">
        <f t="shared" si="500"/>
        <v>#N/A</v>
      </c>
      <c r="L3118" s="275" t="e">
        <f t="shared" si="499"/>
        <v>#N/A</v>
      </c>
      <c r="N3118" s="334" t="e">
        <v>#N/A</v>
      </c>
      <c r="O3118" s="332" t="e">
        <f t="shared" si="501"/>
        <v>#N/A</v>
      </c>
      <c r="P3118" s="360"/>
      <c r="Q3118" s="360"/>
    </row>
    <row r="3119" spans="2:20" ht="16.2" customHeight="1">
      <c r="B3119" s="303">
        <v>612301182</v>
      </c>
      <c r="C3119" s="307" t="s">
        <v>90</v>
      </c>
      <c r="D3119" s="294" t="s">
        <v>81</v>
      </c>
      <c r="E3119" s="294" t="s">
        <v>3077</v>
      </c>
      <c r="F3119" s="290">
        <v>1</v>
      </c>
      <c r="G3119" s="290" t="s">
        <v>7</v>
      </c>
      <c r="H3119" s="293">
        <v>5.8</v>
      </c>
      <c r="I3119" s="293" t="e">
        <f t="shared" si="498"/>
        <v>#N/A</v>
      </c>
      <c r="J3119" s="293" t="e">
        <v>#N/A</v>
      </c>
      <c r="K3119" s="275" t="e">
        <f t="shared" si="500"/>
        <v>#N/A</v>
      </c>
      <c r="L3119" s="275" t="e">
        <f t="shared" si="499"/>
        <v>#N/A</v>
      </c>
      <c r="N3119" s="334" t="e">
        <v>#N/A</v>
      </c>
      <c r="O3119" s="332" t="e">
        <f t="shared" si="501"/>
        <v>#N/A</v>
      </c>
      <c r="P3119" s="360"/>
      <c r="Q3119" s="360"/>
    </row>
    <row r="3120" spans="2:20" ht="16.2" customHeight="1">
      <c r="B3120" s="303">
        <v>612301072</v>
      </c>
      <c r="C3120" s="307" t="s">
        <v>90</v>
      </c>
      <c r="D3120" s="294" t="s">
        <v>81</v>
      </c>
      <c r="E3120" s="294" t="s">
        <v>3069</v>
      </c>
      <c r="F3120" s="290">
        <v>1</v>
      </c>
      <c r="G3120" s="290" t="s">
        <v>7</v>
      </c>
      <c r="H3120" s="293">
        <v>5.8</v>
      </c>
      <c r="I3120" s="293" t="e">
        <f t="shared" si="498"/>
        <v>#N/A</v>
      </c>
      <c r="J3120" s="293" t="e">
        <v>#N/A</v>
      </c>
      <c r="K3120" s="275" t="e">
        <f t="shared" si="500"/>
        <v>#N/A</v>
      </c>
      <c r="L3120" s="275" t="e">
        <f t="shared" si="499"/>
        <v>#N/A</v>
      </c>
      <c r="N3120" s="334" t="e">
        <v>#N/A</v>
      </c>
      <c r="O3120" s="332" t="e">
        <f t="shared" si="501"/>
        <v>#N/A</v>
      </c>
      <c r="P3120" s="360"/>
      <c r="Q3120" s="360"/>
      <c r="S3120" s="357"/>
      <c r="T3120" s="357"/>
    </row>
    <row r="3121" spans="2:20" ht="16.2" customHeight="1">
      <c r="B3121" s="303">
        <v>612301412</v>
      </c>
      <c r="C3121" s="307" t="s">
        <v>90</v>
      </c>
      <c r="D3121" s="294" t="s">
        <v>81</v>
      </c>
      <c r="E3121" s="294" t="s">
        <v>3091</v>
      </c>
      <c r="F3121" s="290">
        <v>1</v>
      </c>
      <c r="G3121" s="290" t="s">
        <v>7</v>
      </c>
      <c r="H3121" s="293">
        <v>5.8</v>
      </c>
      <c r="I3121" s="293" t="e">
        <f t="shared" si="498"/>
        <v>#N/A</v>
      </c>
      <c r="J3121" s="293" t="e">
        <v>#N/A</v>
      </c>
      <c r="K3121" s="275" t="e">
        <f t="shared" si="500"/>
        <v>#N/A</v>
      </c>
      <c r="L3121" s="275" t="e">
        <f t="shared" si="499"/>
        <v>#N/A</v>
      </c>
      <c r="N3121" s="334" t="e">
        <v>#N/A</v>
      </c>
      <c r="O3121" s="332" t="e">
        <f t="shared" si="501"/>
        <v>#N/A</v>
      </c>
      <c r="P3121" s="360"/>
      <c r="Q3121" s="360"/>
    </row>
    <row r="3122" spans="2:20" ht="16.2" customHeight="1">
      <c r="B3122" s="303">
        <v>112211012</v>
      </c>
      <c r="C3122" s="307" t="s">
        <v>76</v>
      </c>
      <c r="D3122" s="290" t="s">
        <v>4</v>
      </c>
      <c r="E3122" s="290" t="s">
        <v>3061</v>
      </c>
      <c r="F3122" s="290">
        <v>1</v>
      </c>
      <c r="G3122" s="290" t="s">
        <v>7</v>
      </c>
      <c r="H3122" s="293">
        <v>5.8</v>
      </c>
      <c r="I3122" s="293">
        <f t="shared" si="498"/>
        <v>5.0921345911637355</v>
      </c>
      <c r="J3122" s="293">
        <v>29.534380628749663</v>
      </c>
      <c r="K3122" s="275">
        <f t="shared" si="500"/>
        <v>29.534380628749663</v>
      </c>
      <c r="L3122" s="275">
        <f t="shared" si="499"/>
        <v>29.534380628749663</v>
      </c>
      <c r="N3122" s="334">
        <v>28.398442912259291</v>
      </c>
      <c r="O3122" s="332">
        <f t="shared" si="501"/>
        <v>29.534380628749663</v>
      </c>
      <c r="P3122" s="360"/>
      <c r="Q3122" s="360"/>
    </row>
    <row r="3123" spans="2:20" ht="16.2" customHeight="1">
      <c r="B3123" s="303">
        <v>112211282</v>
      </c>
      <c r="C3123" s="307" t="s">
        <v>76</v>
      </c>
      <c r="D3123" s="294" t="s">
        <v>81</v>
      </c>
      <c r="E3123" s="294" t="s">
        <v>3083</v>
      </c>
      <c r="F3123" s="290">
        <v>1</v>
      </c>
      <c r="G3123" s="290" t="s">
        <v>7</v>
      </c>
      <c r="H3123" s="293">
        <v>5.8</v>
      </c>
      <c r="I3123" s="293">
        <f t="shared" si="498"/>
        <v>5.2622060134912019</v>
      </c>
      <c r="J3123" s="293">
        <v>30.520794878248971</v>
      </c>
      <c r="K3123" s="275">
        <f t="shared" si="500"/>
        <v>30.520794878248971</v>
      </c>
      <c r="L3123" s="275">
        <f t="shared" si="499"/>
        <v>30.520794878248971</v>
      </c>
      <c r="N3123" s="334">
        <v>29.34691815216247</v>
      </c>
      <c r="O3123" s="332">
        <f t="shared" si="501"/>
        <v>30.520794878248971</v>
      </c>
      <c r="P3123" s="360"/>
      <c r="Q3123" s="360"/>
    </row>
    <row r="3124" spans="2:20" ht="16.2" customHeight="1">
      <c r="B3124" s="303">
        <v>112211092</v>
      </c>
      <c r="C3124" s="307" t="s">
        <v>76</v>
      </c>
      <c r="D3124" s="290" t="s">
        <v>81</v>
      </c>
      <c r="E3124" s="290" t="s">
        <v>3065</v>
      </c>
      <c r="F3124" s="290">
        <v>1</v>
      </c>
      <c r="G3124" s="290" t="s">
        <v>7</v>
      </c>
      <c r="H3124" s="293">
        <v>5.8</v>
      </c>
      <c r="I3124" s="293">
        <f t="shared" si="498"/>
        <v>5.1509526516986641</v>
      </c>
      <c r="J3124" s="293">
        <v>29.875525379852252</v>
      </c>
      <c r="K3124" s="275">
        <f t="shared" si="500"/>
        <v>29.875525379852252</v>
      </c>
      <c r="L3124" s="275">
        <f t="shared" si="499"/>
        <v>29.875525379852252</v>
      </c>
      <c r="N3124" s="334">
        <v>28.726466711396395</v>
      </c>
      <c r="O3124" s="332">
        <f t="shared" si="501"/>
        <v>29.875525379852252</v>
      </c>
      <c r="P3124" s="360"/>
      <c r="Q3124" s="360"/>
    </row>
    <row r="3125" spans="2:20" ht="16.2" customHeight="1">
      <c r="B3125" s="303">
        <v>112211102</v>
      </c>
      <c r="C3125" s="307" t="s">
        <v>76</v>
      </c>
      <c r="D3125" s="294" t="s">
        <v>81</v>
      </c>
      <c r="E3125" s="294" t="s">
        <v>3067</v>
      </c>
      <c r="F3125" s="290">
        <v>1</v>
      </c>
      <c r="G3125" s="290" t="s">
        <v>7</v>
      </c>
      <c r="H3125" s="293">
        <v>5.8</v>
      </c>
      <c r="I3125" s="293">
        <f t="shared" si="498"/>
        <v>5.0921345911637355</v>
      </c>
      <c r="J3125" s="293">
        <v>29.534380628749663</v>
      </c>
      <c r="K3125" s="275">
        <f t="shared" si="500"/>
        <v>29.534380628749663</v>
      </c>
      <c r="L3125" s="275">
        <f t="shared" si="499"/>
        <v>29.534380628749663</v>
      </c>
      <c r="N3125" s="334">
        <v>28.398442912259291</v>
      </c>
      <c r="O3125" s="332">
        <f t="shared" si="501"/>
        <v>29.534380628749663</v>
      </c>
      <c r="P3125" s="360"/>
      <c r="Q3125" s="360"/>
    </row>
    <row r="3126" spans="2:20" ht="16.2" customHeight="1">
      <c r="B3126" s="303">
        <v>112211112</v>
      </c>
      <c r="C3126" s="307" t="s">
        <v>76</v>
      </c>
      <c r="D3126" s="294" t="s">
        <v>81</v>
      </c>
      <c r="E3126" s="294" t="s">
        <v>3071</v>
      </c>
      <c r="F3126" s="290">
        <v>1</v>
      </c>
      <c r="G3126" s="290" t="s">
        <v>7</v>
      </c>
      <c r="H3126" s="293">
        <v>5.8</v>
      </c>
      <c r="I3126" s="293">
        <f t="shared" si="498"/>
        <v>5.0983196057474407</v>
      </c>
      <c r="J3126" s="293">
        <v>29.570253713335156</v>
      </c>
      <c r="K3126" s="275">
        <f t="shared" si="500"/>
        <v>29.570253713335156</v>
      </c>
      <c r="L3126" s="275">
        <f t="shared" si="499"/>
        <v>29.570253713335156</v>
      </c>
      <c r="N3126" s="334">
        <v>28.432936262822263</v>
      </c>
      <c r="O3126" s="332">
        <f t="shared" si="501"/>
        <v>29.570253713335156</v>
      </c>
      <c r="P3126" s="360"/>
      <c r="Q3126" s="360"/>
    </row>
    <row r="3127" spans="2:20" ht="16.2" customHeight="1">
      <c r="B3127" s="303">
        <v>112211122</v>
      </c>
      <c r="C3127" s="307" t="s">
        <v>76</v>
      </c>
      <c r="D3127" s="294" t="s">
        <v>81</v>
      </c>
      <c r="E3127" s="294" t="s">
        <v>3073</v>
      </c>
      <c r="F3127" s="290">
        <v>1</v>
      </c>
      <c r="G3127" s="290" t="s">
        <v>7</v>
      </c>
      <c r="H3127" s="293">
        <v>5.8</v>
      </c>
      <c r="I3127" s="293">
        <f t="shared" si="498"/>
        <v>5.2567769768711976</v>
      </c>
      <c r="J3127" s="293">
        <v>30.489306465852945</v>
      </c>
      <c r="K3127" s="275">
        <f t="shared" si="500"/>
        <v>30.489306465852945</v>
      </c>
      <c r="L3127" s="275">
        <f t="shared" si="499"/>
        <v>30.489306465852945</v>
      </c>
      <c r="N3127" s="334">
        <v>29.316640832550906</v>
      </c>
      <c r="O3127" s="332">
        <f t="shared" si="501"/>
        <v>30.489306465852945</v>
      </c>
      <c r="P3127" s="360"/>
      <c r="Q3127" s="360"/>
    </row>
    <row r="3128" spans="2:20" ht="16.2" customHeight="1">
      <c r="B3128" s="303">
        <v>112211142</v>
      </c>
      <c r="C3128" s="307" t="s">
        <v>76</v>
      </c>
      <c r="D3128" s="294" t="s">
        <v>81</v>
      </c>
      <c r="E3128" s="294" t="s">
        <v>3075</v>
      </c>
      <c r="F3128" s="290">
        <v>1</v>
      </c>
      <c r="G3128" s="290" t="s">
        <v>7</v>
      </c>
      <c r="H3128" s="293">
        <v>5.8</v>
      </c>
      <c r="I3128" s="293">
        <f t="shared" si="498"/>
        <v>5.1509526516986641</v>
      </c>
      <c r="J3128" s="293">
        <v>29.875525379852252</v>
      </c>
      <c r="K3128" s="275">
        <f t="shared" si="500"/>
        <v>29.875525379852252</v>
      </c>
      <c r="L3128" s="275">
        <f t="shared" si="499"/>
        <v>29.875525379852252</v>
      </c>
      <c r="N3128" s="334">
        <v>28.726466711396395</v>
      </c>
      <c r="O3128" s="332">
        <f t="shared" si="501"/>
        <v>29.875525379852252</v>
      </c>
      <c r="P3128" s="360"/>
      <c r="Q3128" s="360"/>
    </row>
    <row r="3129" spans="2:20" ht="16.2" customHeight="1">
      <c r="B3129" s="303">
        <v>112211272</v>
      </c>
      <c r="C3129" s="307" t="s">
        <v>76</v>
      </c>
      <c r="D3129" s="294" t="s">
        <v>81</v>
      </c>
      <c r="E3129" s="294" t="s">
        <v>3081</v>
      </c>
      <c r="F3129" s="290">
        <v>1</v>
      </c>
      <c r="G3129" s="290" t="s">
        <v>7</v>
      </c>
      <c r="H3129" s="293">
        <v>5.8</v>
      </c>
      <c r="I3129" s="293">
        <f t="shared" si="498"/>
        <v>5.1509526516986641</v>
      </c>
      <c r="J3129" s="293">
        <v>29.875525379852252</v>
      </c>
      <c r="K3129" s="275">
        <f t="shared" ref="K3129:K3206" si="502">J3129</f>
        <v>29.875525379852252</v>
      </c>
      <c r="L3129" s="275">
        <f t="shared" ref="L3129:L3206" si="503">+J3129-K3129*$B$2</f>
        <v>29.875525379852252</v>
      </c>
      <c r="N3129" s="334">
        <v>28.726466711396395</v>
      </c>
      <c r="O3129" s="332">
        <f t="shared" si="501"/>
        <v>29.875525379852252</v>
      </c>
      <c r="P3129" s="360"/>
      <c r="Q3129" s="360"/>
    </row>
    <row r="3130" spans="2:20" ht="16.2" customHeight="1">
      <c r="B3130" s="303">
        <v>112211372</v>
      </c>
      <c r="C3130" s="307" t="s">
        <v>76</v>
      </c>
      <c r="D3130" s="294" t="s">
        <v>81</v>
      </c>
      <c r="E3130" s="294" t="s">
        <v>3087</v>
      </c>
      <c r="F3130" s="290">
        <v>1</v>
      </c>
      <c r="G3130" s="290" t="s">
        <v>7</v>
      </c>
      <c r="H3130" s="293">
        <v>5.8</v>
      </c>
      <c r="I3130" s="293">
        <f t="shared" ref="I3130:I3187" si="504">J3130/H3130</f>
        <v>5.2571745096202651</v>
      </c>
      <c r="J3130" s="293">
        <v>30.491612155797537</v>
      </c>
      <c r="K3130" s="275">
        <f t="shared" si="502"/>
        <v>30.491612155797537</v>
      </c>
      <c r="L3130" s="275">
        <f t="shared" si="503"/>
        <v>30.491612155797537</v>
      </c>
      <c r="N3130" s="334">
        <v>29.318857842113015</v>
      </c>
      <c r="O3130" s="332">
        <f t="shared" si="501"/>
        <v>30.491612155797537</v>
      </c>
      <c r="P3130" s="360"/>
      <c r="Q3130" s="360"/>
    </row>
    <row r="3131" spans="2:20" ht="16.2" customHeight="1">
      <c r="B3131" s="303">
        <v>112211362</v>
      </c>
      <c r="C3131" s="307" t="s">
        <v>76</v>
      </c>
      <c r="D3131" s="294" t="s">
        <v>81</v>
      </c>
      <c r="E3131" s="294" t="s">
        <v>3085</v>
      </c>
      <c r="F3131" s="290">
        <v>1</v>
      </c>
      <c r="G3131" s="290" t="s">
        <v>7</v>
      </c>
      <c r="H3131" s="293">
        <v>5.8</v>
      </c>
      <c r="I3131" s="293">
        <f t="shared" si="504"/>
        <v>5.2571745096202651</v>
      </c>
      <c r="J3131" s="293">
        <v>30.491612155797537</v>
      </c>
      <c r="K3131" s="275">
        <f t="shared" si="502"/>
        <v>30.491612155797537</v>
      </c>
      <c r="L3131" s="275">
        <f t="shared" si="503"/>
        <v>30.491612155797537</v>
      </c>
      <c r="N3131" s="334">
        <v>29.318857842113015</v>
      </c>
      <c r="O3131" s="332">
        <f t="shared" si="501"/>
        <v>30.491612155797537</v>
      </c>
      <c r="P3131" s="360"/>
      <c r="Q3131" s="360"/>
    </row>
    <row r="3132" spans="2:20" ht="16.2" customHeight="1">
      <c r="B3132" s="303">
        <v>112211392</v>
      </c>
      <c r="C3132" s="307" t="s">
        <v>76</v>
      </c>
      <c r="D3132" s="294" t="s">
        <v>81</v>
      </c>
      <c r="E3132" s="294" t="s">
        <v>3089</v>
      </c>
      <c r="F3132" s="290">
        <v>1</v>
      </c>
      <c r="G3132" s="290" t="s">
        <v>7</v>
      </c>
      <c r="H3132" s="293">
        <v>5.8</v>
      </c>
      <c r="I3132" s="293">
        <f t="shared" si="504"/>
        <v>5.1711116246313491</v>
      </c>
      <c r="J3132" s="293">
        <v>29.992447422861826</v>
      </c>
      <c r="K3132" s="275">
        <f t="shared" si="502"/>
        <v>29.992447422861826</v>
      </c>
      <c r="L3132" s="275">
        <f t="shared" si="503"/>
        <v>29.992447422861826</v>
      </c>
      <c r="N3132" s="334">
        <v>28.838891752751756</v>
      </c>
      <c r="O3132" s="332">
        <f t="shared" si="501"/>
        <v>29.992447422861826</v>
      </c>
      <c r="P3132" s="360"/>
      <c r="Q3132" s="360"/>
    </row>
    <row r="3133" spans="2:20" ht="16.2" customHeight="1">
      <c r="B3133" s="303">
        <v>112211242</v>
      </c>
      <c r="C3133" s="307" t="s">
        <v>76</v>
      </c>
      <c r="D3133" s="294" t="s">
        <v>81</v>
      </c>
      <c r="E3133" s="294" t="s">
        <v>3079</v>
      </c>
      <c r="F3133" s="290">
        <v>1</v>
      </c>
      <c r="G3133" s="290" t="s">
        <v>7</v>
      </c>
      <c r="H3133" s="293">
        <v>5.8</v>
      </c>
      <c r="I3133" s="293">
        <f t="shared" si="504"/>
        <v>5.2571745096202651</v>
      </c>
      <c r="J3133" s="293">
        <v>30.491612155797537</v>
      </c>
      <c r="K3133" s="275">
        <f t="shared" si="502"/>
        <v>30.491612155797537</v>
      </c>
      <c r="L3133" s="275">
        <f t="shared" si="503"/>
        <v>30.491612155797537</v>
      </c>
      <c r="N3133" s="334">
        <v>29.318857842113015</v>
      </c>
      <c r="O3133" s="332">
        <f t="shared" si="501"/>
        <v>30.491612155797537</v>
      </c>
      <c r="P3133" s="360"/>
      <c r="Q3133" s="360"/>
    </row>
    <row r="3134" spans="2:20" ht="16.2" customHeight="1">
      <c r="B3134" s="303">
        <v>112211182</v>
      </c>
      <c r="C3134" s="307" t="s">
        <v>76</v>
      </c>
      <c r="D3134" s="294" t="s">
        <v>81</v>
      </c>
      <c r="E3134" s="294" t="s">
        <v>3077</v>
      </c>
      <c r="F3134" s="290">
        <v>1</v>
      </c>
      <c r="G3134" s="290" t="s">
        <v>7</v>
      </c>
      <c r="H3134" s="293">
        <v>5.8</v>
      </c>
      <c r="I3134" s="293">
        <f t="shared" si="504"/>
        <v>5.1686288301448178</v>
      </c>
      <c r="J3134" s="293">
        <v>29.978047214839943</v>
      </c>
      <c r="K3134" s="275">
        <f t="shared" si="502"/>
        <v>29.978047214839943</v>
      </c>
      <c r="L3134" s="275">
        <f t="shared" si="503"/>
        <v>29.978047214839943</v>
      </c>
      <c r="N3134" s="334">
        <v>28.825045398884559</v>
      </c>
      <c r="O3134" s="332">
        <f t="shared" si="501"/>
        <v>29.978047214839943</v>
      </c>
      <c r="P3134" s="360"/>
      <c r="Q3134" s="360"/>
    </row>
    <row r="3135" spans="2:20" ht="16.2" customHeight="1">
      <c r="B3135" s="303">
        <v>112211072</v>
      </c>
      <c r="C3135" s="307" t="s">
        <v>76</v>
      </c>
      <c r="D3135" s="294" t="s">
        <v>81</v>
      </c>
      <c r="E3135" s="294" t="s">
        <v>3069</v>
      </c>
      <c r="F3135" s="290">
        <v>1</v>
      </c>
      <c r="G3135" s="290" t="s">
        <v>7</v>
      </c>
      <c r="H3135" s="293">
        <v>5.8</v>
      </c>
      <c r="I3135" s="293">
        <f t="shared" si="504"/>
        <v>5.1050650386550496</v>
      </c>
      <c r="J3135" s="293">
        <v>29.609377224199289</v>
      </c>
      <c r="K3135" s="275">
        <f t="shared" si="502"/>
        <v>29.609377224199289</v>
      </c>
      <c r="L3135" s="275">
        <f t="shared" si="503"/>
        <v>29.609377224199289</v>
      </c>
      <c r="N3135" s="334">
        <v>32.213358470882874</v>
      </c>
      <c r="O3135" s="332">
        <f t="shared" si="501"/>
        <v>33.501892809718193</v>
      </c>
      <c r="P3135" s="360"/>
      <c r="Q3135" s="360"/>
      <c r="S3135" s="357"/>
      <c r="T3135" s="357"/>
    </row>
    <row r="3136" spans="2:20" ht="16.2" customHeight="1">
      <c r="B3136" s="303">
        <v>112211412</v>
      </c>
      <c r="C3136" s="307" t="s">
        <v>76</v>
      </c>
      <c r="D3136" s="294" t="s">
        <v>81</v>
      </c>
      <c r="E3136" s="294" t="s">
        <v>3091</v>
      </c>
      <c r="F3136" s="290">
        <v>1</v>
      </c>
      <c r="G3136" s="290" t="s">
        <v>7</v>
      </c>
      <c r="H3136" s="293">
        <v>5.8</v>
      </c>
      <c r="I3136" s="293">
        <f t="shared" si="504"/>
        <v>5.2354555507712632</v>
      </c>
      <c r="J3136" s="293">
        <v>30.365642194473327</v>
      </c>
      <c r="K3136" s="275">
        <f t="shared" si="502"/>
        <v>30.365642194473327</v>
      </c>
      <c r="L3136" s="275">
        <f t="shared" si="503"/>
        <v>30.365642194473327</v>
      </c>
      <c r="N3136" s="334">
        <v>29.197732879301274</v>
      </c>
      <c r="O3136" s="332">
        <f t="shared" si="501"/>
        <v>30.365642194473327</v>
      </c>
      <c r="P3136" s="360"/>
      <c r="Q3136" s="360"/>
    </row>
    <row r="3137" spans="2:20" ht="16.2" customHeight="1">
      <c r="B3137" s="303">
        <v>112231242</v>
      </c>
      <c r="C3137" s="307" t="s">
        <v>332</v>
      </c>
      <c r="D3137" s="294" t="s">
        <v>81</v>
      </c>
      <c r="E3137" s="294" t="s">
        <v>3079</v>
      </c>
      <c r="F3137" s="290">
        <v>1</v>
      </c>
      <c r="G3137" s="290" t="s">
        <v>7</v>
      </c>
      <c r="H3137" s="293">
        <v>5.8</v>
      </c>
      <c r="I3137" s="293">
        <f t="shared" si="504"/>
        <v>7.9565433789291937</v>
      </c>
      <c r="J3137" s="293">
        <v>46.147951597789323</v>
      </c>
      <c r="K3137" s="275">
        <f t="shared" si="502"/>
        <v>46.147951597789323</v>
      </c>
      <c r="L3137" s="275">
        <f t="shared" si="503"/>
        <v>46.147951597789323</v>
      </c>
      <c r="N3137" s="334">
        <v>44.373030382489731</v>
      </c>
      <c r="O3137" s="332">
        <f t="shared" si="501"/>
        <v>46.147951597789323</v>
      </c>
      <c r="P3137" s="360"/>
      <c r="Q3137" s="360"/>
    </row>
    <row r="3138" spans="2:20" ht="16.2" customHeight="1">
      <c r="B3138" s="303">
        <v>112231182</v>
      </c>
      <c r="C3138" s="307" t="s">
        <v>332</v>
      </c>
      <c r="D3138" s="294" t="s">
        <v>81</v>
      </c>
      <c r="E3138" s="294" t="s">
        <v>3077</v>
      </c>
      <c r="F3138" s="290">
        <v>1</v>
      </c>
      <c r="G3138" s="290" t="s">
        <v>7</v>
      </c>
      <c r="H3138" s="293">
        <v>5.8</v>
      </c>
      <c r="I3138" s="293">
        <f t="shared" si="504"/>
        <v>7.7518007203207695</v>
      </c>
      <c r="J3138" s="293">
        <v>44.96044417786046</v>
      </c>
      <c r="K3138" s="275">
        <f t="shared" si="502"/>
        <v>44.96044417786046</v>
      </c>
      <c r="L3138" s="275">
        <f t="shared" si="503"/>
        <v>44.96044417786046</v>
      </c>
      <c r="N3138" s="334">
        <v>43.231196324865827</v>
      </c>
      <c r="O3138" s="332">
        <f t="shared" si="501"/>
        <v>44.96044417786046</v>
      </c>
      <c r="P3138" s="360"/>
      <c r="Q3138" s="360"/>
    </row>
    <row r="3139" spans="2:20" ht="16.2" customHeight="1">
      <c r="B3139" s="303">
        <v>112231072</v>
      </c>
      <c r="C3139" s="307" t="s">
        <v>332</v>
      </c>
      <c r="D3139" s="294" t="s">
        <v>81</v>
      </c>
      <c r="E3139" s="294" t="s">
        <v>3069</v>
      </c>
      <c r="F3139" s="290">
        <v>1</v>
      </c>
      <c r="G3139" s="290" t="s">
        <v>7</v>
      </c>
      <c r="H3139" s="293">
        <v>5.8</v>
      </c>
      <c r="I3139" s="293">
        <f t="shared" si="504"/>
        <v>7.6852343845870656</v>
      </c>
      <c r="J3139" s="293">
        <v>44.574359430604979</v>
      </c>
      <c r="K3139" s="275">
        <f t="shared" si="502"/>
        <v>44.574359430604979</v>
      </c>
      <c r="L3139" s="275">
        <f t="shared" si="503"/>
        <v>44.574359430604979</v>
      </c>
      <c r="N3139" s="334">
        <v>48.422231149910552</v>
      </c>
      <c r="O3139" s="332">
        <f t="shared" si="501"/>
        <v>50.359120395906977</v>
      </c>
      <c r="P3139" s="360"/>
      <c r="Q3139" s="360"/>
      <c r="S3139" s="357"/>
      <c r="T3139" s="357"/>
    </row>
    <row r="3140" spans="2:20" ht="16.2" customHeight="1">
      <c r="B3140" s="303">
        <v>112231412</v>
      </c>
      <c r="C3140" s="307" t="s">
        <v>332</v>
      </c>
      <c r="D3140" s="294" t="s">
        <v>81</v>
      </c>
      <c r="E3140" s="294" t="s">
        <v>3091</v>
      </c>
      <c r="F3140" s="290">
        <v>1</v>
      </c>
      <c r="G3140" s="290" t="s">
        <v>7</v>
      </c>
      <c r="H3140" s="293">
        <v>5.8</v>
      </c>
      <c r="I3140" s="293">
        <f t="shared" si="504"/>
        <v>8.0680384286805999</v>
      </c>
      <c r="J3140" s="293">
        <v>46.794622886347476</v>
      </c>
      <c r="K3140" s="275">
        <f t="shared" si="502"/>
        <v>46.794622886347476</v>
      </c>
      <c r="L3140" s="275">
        <f t="shared" si="503"/>
        <v>46.794622886347476</v>
      </c>
      <c r="N3140" s="334">
        <v>44.994829698411031</v>
      </c>
      <c r="O3140" s="332">
        <f t="shared" si="501"/>
        <v>46.794622886347476</v>
      </c>
      <c r="P3140" s="360"/>
      <c r="Q3140" s="360"/>
    </row>
    <row r="3141" spans="2:20" ht="16.2" customHeight="1">
      <c r="B3141" s="303">
        <v>112201012</v>
      </c>
      <c r="C3141" s="307" t="s">
        <v>3041</v>
      </c>
      <c r="D3141" s="290" t="s">
        <v>4</v>
      </c>
      <c r="E3141" s="290" t="s">
        <v>3061</v>
      </c>
      <c r="F3141" s="290">
        <v>1</v>
      </c>
      <c r="G3141" s="290" t="s">
        <v>7</v>
      </c>
      <c r="H3141" s="293">
        <v>5.8</v>
      </c>
      <c r="I3141" s="293">
        <f t="shared" si="504"/>
        <v>8.828861137374405</v>
      </c>
      <c r="J3141" s="293">
        <v>51.207394596771543</v>
      </c>
      <c r="K3141" s="275">
        <f t="shared" si="502"/>
        <v>51.207394596771543</v>
      </c>
      <c r="L3141" s="275">
        <f t="shared" si="503"/>
        <v>51.207394596771543</v>
      </c>
      <c r="N3141" s="334">
        <v>49.237879419972636</v>
      </c>
      <c r="O3141" s="332">
        <f t="shared" si="501"/>
        <v>51.207394596771543</v>
      </c>
      <c r="P3141" s="360"/>
      <c r="Q3141" s="360"/>
    </row>
    <row r="3142" spans="2:20" ht="16.2" customHeight="1">
      <c r="B3142" s="303">
        <v>112201282</v>
      </c>
      <c r="C3142" s="307" t="s">
        <v>3041</v>
      </c>
      <c r="D3142" s="294" t="s">
        <v>81</v>
      </c>
      <c r="E3142" s="294" t="s">
        <v>3083</v>
      </c>
      <c r="F3142" s="290">
        <v>1</v>
      </c>
      <c r="G3142" s="290" t="s">
        <v>7</v>
      </c>
      <c r="H3142" s="293">
        <v>5.8</v>
      </c>
      <c r="I3142" s="293">
        <f t="shared" si="504"/>
        <v>9.2371050573479874</v>
      </c>
      <c r="J3142" s="293">
        <v>53.575209332618321</v>
      </c>
      <c r="K3142" s="275">
        <f t="shared" si="502"/>
        <v>53.575209332618321</v>
      </c>
      <c r="L3142" s="275">
        <f t="shared" si="503"/>
        <v>53.575209332618321</v>
      </c>
      <c r="N3142" s="334">
        <v>51.514624358286845</v>
      </c>
      <c r="O3142" s="332">
        <f t="shared" si="501"/>
        <v>53.575209332618321</v>
      </c>
      <c r="P3142" s="360"/>
      <c r="Q3142" s="360"/>
    </row>
    <row r="3143" spans="2:20" ht="16.2" customHeight="1">
      <c r="B3143" s="303">
        <v>112201092</v>
      </c>
      <c r="C3143" s="307" t="s">
        <v>3041</v>
      </c>
      <c r="D3143" s="290" t="s">
        <v>81</v>
      </c>
      <c r="E3143" s="290" t="s">
        <v>3065</v>
      </c>
      <c r="F3143" s="290">
        <v>1</v>
      </c>
      <c r="G3143" s="290" t="s">
        <v>7</v>
      </c>
      <c r="H3143" s="293">
        <v>5.8</v>
      </c>
      <c r="I3143" s="293">
        <f t="shared" si="504"/>
        <v>8.9266129309193829</v>
      </c>
      <c r="J3143" s="293">
        <v>51.774354999332424</v>
      </c>
      <c r="K3143" s="275">
        <f t="shared" si="502"/>
        <v>51.774354999332424</v>
      </c>
      <c r="L3143" s="275">
        <f t="shared" si="503"/>
        <v>51.774354999332424</v>
      </c>
      <c r="N3143" s="334">
        <v>49.783033653204249</v>
      </c>
      <c r="O3143" s="332">
        <f t="shared" si="501"/>
        <v>51.774354999332424</v>
      </c>
      <c r="P3143" s="360"/>
      <c r="Q3143" s="360"/>
    </row>
    <row r="3144" spans="2:20" ht="16.2" customHeight="1">
      <c r="B3144" s="303">
        <v>112201102</v>
      </c>
      <c r="C3144" s="307" t="s">
        <v>3041</v>
      </c>
      <c r="D3144" s="294" t="s">
        <v>81</v>
      </c>
      <c r="E3144" s="294" t="s">
        <v>3067</v>
      </c>
      <c r="F3144" s="290">
        <v>1</v>
      </c>
      <c r="G3144" s="290" t="s">
        <v>7</v>
      </c>
      <c r="H3144" s="293">
        <v>5.8</v>
      </c>
      <c r="I3144" s="293">
        <f t="shared" si="504"/>
        <v>8.828861137374405</v>
      </c>
      <c r="J3144" s="293">
        <v>51.207394596771543</v>
      </c>
      <c r="K3144" s="275">
        <f t="shared" si="502"/>
        <v>51.207394596771543</v>
      </c>
      <c r="L3144" s="275">
        <f t="shared" si="503"/>
        <v>51.207394596771543</v>
      </c>
      <c r="N3144" s="334">
        <v>49.237879419972636</v>
      </c>
      <c r="O3144" s="332">
        <f t="shared" si="501"/>
        <v>51.207394596771543</v>
      </c>
      <c r="P3144" s="360"/>
      <c r="Q3144" s="360"/>
    </row>
    <row r="3145" spans="2:20" ht="16.2" customHeight="1">
      <c r="B3145" s="303">
        <v>112201112</v>
      </c>
      <c r="C3145" s="307" t="s">
        <v>3041</v>
      </c>
      <c r="D3145" s="294" t="s">
        <v>81</v>
      </c>
      <c r="E3145" s="294" t="s">
        <v>3071</v>
      </c>
      <c r="F3145" s="290">
        <v>1</v>
      </c>
      <c r="G3145" s="290" t="s">
        <v>7</v>
      </c>
      <c r="H3145" s="293">
        <v>5.8</v>
      </c>
      <c r="I3145" s="293">
        <f t="shared" si="504"/>
        <v>8.8472404080645308</v>
      </c>
      <c r="J3145" s="293">
        <v>51.313994366774274</v>
      </c>
      <c r="K3145" s="275">
        <f t="shared" si="502"/>
        <v>51.313994366774274</v>
      </c>
      <c r="L3145" s="275">
        <f t="shared" si="503"/>
        <v>51.313994366774274</v>
      </c>
      <c r="N3145" s="334">
        <v>49.340379198821417</v>
      </c>
      <c r="O3145" s="332">
        <f t="shared" si="501"/>
        <v>51.313994366774274</v>
      </c>
      <c r="P3145" s="360"/>
      <c r="Q3145" s="360"/>
    </row>
    <row r="3146" spans="2:20" ht="16.2" customHeight="1">
      <c r="B3146" s="303">
        <v>112201122</v>
      </c>
      <c r="C3146" s="307" t="s">
        <v>3041</v>
      </c>
      <c r="D3146" s="294" t="s">
        <v>81</v>
      </c>
      <c r="E3146" s="294" t="s">
        <v>3073</v>
      </c>
      <c r="F3146" s="290">
        <v>1</v>
      </c>
      <c r="G3146" s="290" t="s">
        <v>7</v>
      </c>
      <c r="H3146" s="293">
        <v>5.8</v>
      </c>
      <c r="I3146" s="293">
        <f t="shared" si="504"/>
        <v>9.1446834500478413</v>
      </c>
      <c r="J3146" s="293">
        <v>53.039164010277474</v>
      </c>
      <c r="K3146" s="275">
        <f t="shared" si="502"/>
        <v>53.039164010277474</v>
      </c>
      <c r="L3146" s="275">
        <f t="shared" si="503"/>
        <v>53.039164010277474</v>
      </c>
      <c r="N3146" s="334">
        <v>50.999196163728342</v>
      </c>
      <c r="O3146" s="332">
        <f t="shared" si="501"/>
        <v>53.039164010277474</v>
      </c>
      <c r="P3146" s="360"/>
      <c r="Q3146" s="360"/>
    </row>
    <row r="3147" spans="2:20" ht="16.2" customHeight="1">
      <c r="B3147" s="303">
        <v>112201142</v>
      </c>
      <c r="C3147" s="307" t="s">
        <v>3041</v>
      </c>
      <c r="D3147" s="294" t="s">
        <v>81</v>
      </c>
      <c r="E3147" s="294" t="s">
        <v>3075</v>
      </c>
      <c r="F3147" s="290">
        <v>1</v>
      </c>
      <c r="G3147" s="290" t="s">
        <v>7</v>
      </c>
      <c r="H3147" s="293">
        <v>5.8</v>
      </c>
      <c r="I3147" s="293">
        <f t="shared" si="504"/>
        <v>8.9266129309193829</v>
      </c>
      <c r="J3147" s="293">
        <v>51.774354999332424</v>
      </c>
      <c r="K3147" s="275">
        <f t="shared" si="502"/>
        <v>51.774354999332424</v>
      </c>
      <c r="L3147" s="275">
        <f t="shared" si="503"/>
        <v>51.774354999332424</v>
      </c>
      <c r="N3147" s="334">
        <v>49.783033653204249</v>
      </c>
      <c r="O3147" s="332">
        <f t="shared" si="501"/>
        <v>51.774354999332424</v>
      </c>
      <c r="P3147" s="360"/>
      <c r="Q3147" s="360"/>
    </row>
    <row r="3148" spans="2:20" ht="16.2" customHeight="1">
      <c r="B3148" s="303">
        <v>112201272</v>
      </c>
      <c r="C3148" s="307" t="s">
        <v>3041</v>
      </c>
      <c r="D3148" s="294" t="s">
        <v>81</v>
      </c>
      <c r="E3148" s="294" t="s">
        <v>3081</v>
      </c>
      <c r="F3148" s="290">
        <v>1</v>
      </c>
      <c r="G3148" s="290" t="s">
        <v>7</v>
      </c>
      <c r="H3148" s="293">
        <v>5.8</v>
      </c>
      <c r="I3148" s="293">
        <f t="shared" si="504"/>
        <v>8.9266129309193829</v>
      </c>
      <c r="J3148" s="293">
        <v>51.774354999332424</v>
      </c>
      <c r="K3148" s="275">
        <f t="shared" si="502"/>
        <v>51.774354999332424</v>
      </c>
      <c r="L3148" s="275">
        <f t="shared" si="503"/>
        <v>51.774354999332424</v>
      </c>
      <c r="N3148" s="334">
        <v>49.783033653204249</v>
      </c>
      <c r="O3148" s="332">
        <f t="shared" si="501"/>
        <v>51.774354999332424</v>
      </c>
      <c r="P3148" s="360"/>
      <c r="Q3148" s="360"/>
    </row>
    <row r="3149" spans="2:20" ht="16.2" customHeight="1">
      <c r="B3149" s="303">
        <v>112201372</v>
      </c>
      <c r="C3149" s="307" t="s">
        <v>3041</v>
      </c>
      <c r="D3149" s="294" t="s">
        <v>81</v>
      </c>
      <c r="E3149" s="294" t="s">
        <v>3087</v>
      </c>
      <c r="F3149" s="290">
        <v>1</v>
      </c>
      <c r="G3149" s="290" t="s">
        <v>7</v>
      </c>
      <c r="H3149" s="293">
        <v>5.8</v>
      </c>
      <c r="I3149" s="293">
        <f t="shared" si="504"/>
        <v>9.1304547525902162</v>
      </c>
      <c r="J3149" s="293">
        <v>52.95663756502325</v>
      </c>
      <c r="K3149" s="275">
        <f t="shared" si="502"/>
        <v>52.95663756502325</v>
      </c>
      <c r="L3149" s="275">
        <f t="shared" si="503"/>
        <v>52.95663756502325</v>
      </c>
      <c r="N3149" s="334">
        <v>50.919843812522352</v>
      </c>
      <c r="O3149" s="332">
        <f t="shared" si="501"/>
        <v>52.95663756502325</v>
      </c>
      <c r="P3149" s="360"/>
      <c r="Q3149" s="360"/>
    </row>
    <row r="3150" spans="2:20" ht="16.2" customHeight="1">
      <c r="B3150" s="303">
        <v>112201362</v>
      </c>
      <c r="C3150" s="307" t="s">
        <v>3041</v>
      </c>
      <c r="D3150" s="294" t="s">
        <v>81</v>
      </c>
      <c r="E3150" s="294" t="s">
        <v>3085</v>
      </c>
      <c r="F3150" s="290">
        <v>1</v>
      </c>
      <c r="G3150" s="290" t="s">
        <v>7</v>
      </c>
      <c r="H3150" s="293">
        <v>5.8</v>
      </c>
      <c r="I3150" s="293">
        <f t="shared" si="504"/>
        <v>9.1304547525902162</v>
      </c>
      <c r="J3150" s="293">
        <v>52.95663756502325</v>
      </c>
      <c r="K3150" s="275">
        <f t="shared" si="502"/>
        <v>52.95663756502325</v>
      </c>
      <c r="L3150" s="275">
        <f t="shared" si="503"/>
        <v>52.95663756502325</v>
      </c>
      <c r="N3150" s="334">
        <v>50.919843812522352</v>
      </c>
      <c r="O3150" s="332">
        <f t="shared" si="501"/>
        <v>52.95663756502325</v>
      </c>
      <c r="P3150" s="360"/>
      <c r="Q3150" s="360"/>
    </row>
    <row r="3151" spans="2:20" ht="16.2" customHeight="1">
      <c r="B3151" s="303">
        <v>112201392</v>
      </c>
      <c r="C3151" s="307" t="s">
        <v>3041</v>
      </c>
      <c r="D3151" s="294" t="s">
        <v>81</v>
      </c>
      <c r="E3151" s="294" t="s">
        <v>3089</v>
      </c>
      <c r="F3151" s="290">
        <v>1</v>
      </c>
      <c r="G3151" s="290" t="s">
        <v>7</v>
      </c>
      <c r="H3151" s="293">
        <v>5.8</v>
      </c>
      <c r="I3151" s="293">
        <f t="shared" si="504"/>
        <v>8.9266129309193829</v>
      </c>
      <c r="J3151" s="293">
        <v>51.774354999332424</v>
      </c>
      <c r="K3151" s="275">
        <f t="shared" si="502"/>
        <v>51.774354999332424</v>
      </c>
      <c r="L3151" s="275">
        <f t="shared" si="503"/>
        <v>51.774354999332424</v>
      </c>
      <c r="N3151" s="334">
        <v>49.783033653204249</v>
      </c>
      <c r="O3151" s="332">
        <f t="shared" si="501"/>
        <v>51.774354999332424</v>
      </c>
      <c r="P3151" s="360"/>
      <c r="Q3151" s="360"/>
    </row>
    <row r="3152" spans="2:20" ht="16.2" customHeight="1">
      <c r="B3152" s="303">
        <v>112201242</v>
      </c>
      <c r="C3152" s="307" t="s">
        <v>3041</v>
      </c>
      <c r="D3152" s="294" t="s">
        <v>81</v>
      </c>
      <c r="E3152" s="294" t="s">
        <v>3079</v>
      </c>
      <c r="F3152" s="290">
        <v>1</v>
      </c>
      <c r="G3152" s="290" t="s">
        <v>7</v>
      </c>
      <c r="H3152" s="293">
        <v>5.8</v>
      </c>
      <c r="I3152" s="293">
        <f t="shared" si="504"/>
        <v>9.4722125122430292</v>
      </c>
      <c r="J3152" s="293">
        <v>54.93883257100957</v>
      </c>
      <c r="K3152" s="275">
        <f t="shared" si="502"/>
        <v>54.93883257100957</v>
      </c>
      <c r="L3152" s="275">
        <f t="shared" si="503"/>
        <v>54.93883257100957</v>
      </c>
      <c r="N3152" s="334">
        <v>52.825800549047663</v>
      </c>
      <c r="O3152" s="332">
        <f t="shared" si="501"/>
        <v>54.93883257100957</v>
      </c>
      <c r="P3152" s="360"/>
      <c r="Q3152" s="360"/>
    </row>
    <row r="3153" spans="2:20" ht="16.2" customHeight="1">
      <c r="B3153" s="303">
        <v>112201182</v>
      </c>
      <c r="C3153" s="307" t="s">
        <v>3041</v>
      </c>
      <c r="D3153" s="294" t="s">
        <v>81</v>
      </c>
      <c r="E3153" s="294" t="s">
        <v>3077</v>
      </c>
      <c r="F3153" s="290">
        <v>1</v>
      </c>
      <c r="G3153" s="290" t="s">
        <v>7</v>
      </c>
      <c r="H3153" s="293">
        <v>5.8</v>
      </c>
      <c r="I3153" s="293">
        <f t="shared" si="504"/>
        <v>8.8814392542440697</v>
      </c>
      <c r="J3153" s="293">
        <v>51.512347674615604</v>
      </c>
      <c r="K3153" s="275">
        <f t="shared" si="502"/>
        <v>51.512347674615604</v>
      </c>
      <c r="L3153" s="275">
        <f t="shared" si="503"/>
        <v>51.512347674615604</v>
      </c>
      <c r="N3153" s="334">
        <v>49.531103533284231</v>
      </c>
      <c r="O3153" s="332">
        <f t="shared" ref="O3153:O3210" si="505">N3153*1.04</f>
        <v>51.512347674615604</v>
      </c>
      <c r="P3153" s="360"/>
      <c r="Q3153" s="360"/>
    </row>
    <row r="3154" spans="2:20" ht="16.2" customHeight="1">
      <c r="B3154" s="303">
        <v>112201072</v>
      </c>
      <c r="C3154" s="307" t="s">
        <v>3041</v>
      </c>
      <c r="D3154" s="294" t="s">
        <v>81</v>
      </c>
      <c r="E3154" s="294" t="s">
        <v>3069</v>
      </c>
      <c r="F3154" s="290">
        <v>1</v>
      </c>
      <c r="G3154" s="290" t="s">
        <v>7</v>
      </c>
      <c r="H3154" s="293">
        <v>5.8</v>
      </c>
      <c r="I3154" s="293">
        <f t="shared" si="504"/>
        <v>9.0496287888084428</v>
      </c>
      <c r="J3154" s="293">
        <v>52.487846975088964</v>
      </c>
      <c r="K3154" s="275">
        <f t="shared" si="502"/>
        <v>52.487846975088964</v>
      </c>
      <c r="L3154" s="275">
        <f t="shared" si="503"/>
        <v>52.487846975088964</v>
      </c>
      <c r="N3154" s="334">
        <v>55.550040038892988</v>
      </c>
      <c r="O3154" s="332">
        <f t="shared" si="505"/>
        <v>57.772041640448712</v>
      </c>
      <c r="P3154" s="360"/>
      <c r="Q3154" s="360"/>
      <c r="S3154" s="357"/>
      <c r="T3154" s="357"/>
    </row>
    <row r="3155" spans="2:20" ht="16.2" customHeight="1">
      <c r="B3155" s="303">
        <v>112201412</v>
      </c>
      <c r="C3155" s="307" t="s">
        <v>3041</v>
      </c>
      <c r="D3155" s="294" t="s">
        <v>81</v>
      </c>
      <c r="E3155" s="294" t="s">
        <v>3091</v>
      </c>
      <c r="F3155" s="290">
        <v>1</v>
      </c>
      <c r="G3155" s="290" t="s">
        <v>7</v>
      </c>
      <c r="H3155" s="293">
        <v>5.8</v>
      </c>
      <c r="I3155" s="293">
        <f t="shared" si="504"/>
        <v>9.0820622317354616</v>
      </c>
      <c r="J3155" s="293">
        <v>52.675960944065672</v>
      </c>
      <c r="K3155" s="275">
        <f t="shared" si="502"/>
        <v>52.675960944065672</v>
      </c>
      <c r="L3155" s="275">
        <f t="shared" si="503"/>
        <v>52.675960944065672</v>
      </c>
      <c r="N3155" s="334">
        <v>50.649962446216989</v>
      </c>
      <c r="O3155" s="332">
        <f t="shared" si="505"/>
        <v>52.675960944065672</v>
      </c>
      <c r="P3155" s="360"/>
      <c r="Q3155" s="360"/>
    </row>
    <row r="3156" spans="2:20" ht="16.2" customHeight="1">
      <c r="B3156" s="304">
        <v>112241051</v>
      </c>
      <c r="C3156" s="307" t="s">
        <v>2990</v>
      </c>
      <c r="D3156" s="294" t="s">
        <v>4</v>
      </c>
      <c r="E3156" s="294" t="s">
        <v>3062</v>
      </c>
      <c r="F3156" s="290">
        <v>1</v>
      </c>
      <c r="G3156" s="290" t="s">
        <v>7</v>
      </c>
      <c r="H3156" s="293">
        <v>5.8</v>
      </c>
      <c r="I3156" s="293">
        <f t="shared" si="504"/>
        <v>0</v>
      </c>
      <c r="J3156" s="293">
        <v>0</v>
      </c>
      <c r="K3156" s="275">
        <f t="shared" ref="K3156:K3157" si="506">J3156</f>
        <v>0</v>
      </c>
      <c r="L3156" s="275">
        <f t="shared" ref="L3156:L3157" si="507">+J3156-K3156*$B$2</f>
        <v>0</v>
      </c>
      <c r="N3156" s="334">
        <v>0</v>
      </c>
      <c r="O3156" s="332">
        <f t="shared" si="505"/>
        <v>0</v>
      </c>
      <c r="P3156" s="360"/>
      <c r="Q3156" s="360"/>
    </row>
    <row r="3157" spans="2:20" ht="16.2" customHeight="1">
      <c r="B3157" s="304">
        <v>112241052</v>
      </c>
      <c r="C3157" s="307" t="s">
        <v>2990</v>
      </c>
      <c r="D3157" s="294" t="s">
        <v>81</v>
      </c>
      <c r="E3157" s="294" t="s">
        <v>3063</v>
      </c>
      <c r="F3157" s="290">
        <v>1</v>
      </c>
      <c r="G3157" s="290" t="s">
        <v>7</v>
      </c>
      <c r="H3157" s="293">
        <v>5.8</v>
      </c>
      <c r="I3157" s="293">
        <f t="shared" si="504"/>
        <v>0</v>
      </c>
      <c r="J3157" s="293">
        <v>0</v>
      </c>
      <c r="K3157" s="275">
        <f t="shared" si="506"/>
        <v>0</v>
      </c>
      <c r="L3157" s="275">
        <f t="shared" si="507"/>
        <v>0</v>
      </c>
      <c r="N3157" s="334">
        <v>0</v>
      </c>
      <c r="O3157" s="332">
        <f t="shared" si="505"/>
        <v>0</v>
      </c>
      <c r="P3157" s="360"/>
      <c r="Q3157" s="360"/>
    </row>
    <row r="3158" spans="2:20" ht="16.2" customHeight="1">
      <c r="B3158" s="297">
        <v>112241007</v>
      </c>
      <c r="C3158" s="307" t="s">
        <v>2990</v>
      </c>
      <c r="D3158" s="290"/>
      <c r="E3158" s="290"/>
      <c r="F3158" s="290">
        <v>1</v>
      </c>
      <c r="G3158" s="290" t="s">
        <v>7</v>
      </c>
      <c r="H3158" s="293">
        <v>5.8</v>
      </c>
      <c r="I3158" s="293">
        <f t="shared" si="504"/>
        <v>8.1073420512170369</v>
      </c>
      <c r="J3158" s="293">
        <v>47.022583897058816</v>
      </c>
      <c r="K3158" s="275">
        <f t="shared" ref="K3158:K3189" si="508">J3158</f>
        <v>47.022583897058816</v>
      </c>
      <c r="L3158" s="275">
        <f t="shared" ref="L3158:L3189" si="509">+J3158-K3158*$B$2</f>
        <v>47.022583897058816</v>
      </c>
      <c r="N3158" s="334">
        <v>45.21402297794117</v>
      </c>
      <c r="O3158" s="332">
        <f t="shared" si="505"/>
        <v>47.022583897058816</v>
      </c>
      <c r="P3158" s="360"/>
      <c r="Q3158" s="360"/>
    </row>
    <row r="3159" spans="2:20" ht="16.2" customHeight="1">
      <c r="B3159" s="297">
        <v>112241008</v>
      </c>
      <c r="C3159" s="307" t="s">
        <v>2990</v>
      </c>
      <c r="D3159" s="290"/>
      <c r="E3159" s="290"/>
      <c r="F3159" s="290">
        <v>1</v>
      </c>
      <c r="G3159" s="290" t="s">
        <v>7</v>
      </c>
      <c r="H3159" s="293">
        <v>5.8</v>
      </c>
      <c r="I3159" s="293">
        <f t="shared" si="504"/>
        <v>8.0719399594320489</v>
      </c>
      <c r="J3159" s="293">
        <v>46.817251764705887</v>
      </c>
      <c r="K3159" s="275">
        <f t="shared" si="508"/>
        <v>46.817251764705887</v>
      </c>
      <c r="L3159" s="275">
        <f t="shared" si="509"/>
        <v>46.817251764705887</v>
      </c>
      <c r="N3159" s="334">
        <v>45.016588235294122</v>
      </c>
      <c r="O3159" s="332">
        <f t="shared" si="505"/>
        <v>46.817251764705887</v>
      </c>
      <c r="P3159" s="360"/>
      <c r="Q3159" s="360"/>
    </row>
    <row r="3160" spans="2:20" ht="16.2" customHeight="1">
      <c r="B3160" s="297">
        <v>112241009</v>
      </c>
      <c r="C3160" s="307" t="s">
        <v>2990</v>
      </c>
      <c r="D3160" s="290"/>
      <c r="E3160" s="290"/>
      <c r="F3160" s="290">
        <v>1</v>
      </c>
      <c r="G3160" s="290" t="s">
        <v>7</v>
      </c>
      <c r="H3160" s="293">
        <v>5.8</v>
      </c>
      <c r="I3160" s="293">
        <f t="shared" si="504"/>
        <v>7.9887974771805279</v>
      </c>
      <c r="J3160" s="293">
        <v>46.335025367647063</v>
      </c>
      <c r="K3160" s="275">
        <f t="shared" si="508"/>
        <v>46.335025367647063</v>
      </c>
      <c r="L3160" s="275">
        <f t="shared" si="509"/>
        <v>46.335025367647063</v>
      </c>
      <c r="N3160" s="334">
        <v>44.552909007352945</v>
      </c>
      <c r="O3160" s="332">
        <f t="shared" si="505"/>
        <v>46.335025367647063</v>
      </c>
      <c r="P3160" s="360"/>
      <c r="Q3160" s="360"/>
    </row>
    <row r="3161" spans="2:20" ht="16.2" customHeight="1">
      <c r="B3161" s="297">
        <v>112241011</v>
      </c>
      <c r="C3161" s="307" t="s">
        <v>2990</v>
      </c>
      <c r="D3161" s="294" t="s">
        <v>4</v>
      </c>
      <c r="E3161" s="294" t="s">
        <v>3050</v>
      </c>
      <c r="F3161" s="290">
        <v>1</v>
      </c>
      <c r="G3161" s="290" t="s">
        <v>7</v>
      </c>
      <c r="H3161" s="293">
        <v>5.8</v>
      </c>
      <c r="I3161" s="293">
        <f t="shared" si="504"/>
        <v>9.9694041708924956</v>
      </c>
      <c r="J3161" s="293">
        <v>57.822544191176469</v>
      </c>
      <c r="K3161" s="275">
        <f t="shared" si="508"/>
        <v>57.822544191176469</v>
      </c>
      <c r="L3161" s="275">
        <f t="shared" si="509"/>
        <v>57.822544191176469</v>
      </c>
      <c r="N3161" s="334">
        <v>55.598600183823528</v>
      </c>
      <c r="O3161" s="332">
        <f t="shared" si="505"/>
        <v>57.822544191176469</v>
      </c>
      <c r="P3161" s="360"/>
      <c r="Q3161" s="360"/>
    </row>
    <row r="3162" spans="2:20" ht="16.2" customHeight="1">
      <c r="B3162" s="297">
        <v>112241012</v>
      </c>
      <c r="C3162" s="307" t="s">
        <v>2990</v>
      </c>
      <c r="D3162" s="290" t="s">
        <v>4</v>
      </c>
      <c r="E3162" s="290" t="s">
        <v>3061</v>
      </c>
      <c r="F3162" s="290">
        <v>1</v>
      </c>
      <c r="G3162" s="290" t="s">
        <v>7</v>
      </c>
      <c r="H3162" s="293">
        <v>5.8</v>
      </c>
      <c r="I3162" s="293">
        <f t="shared" si="504"/>
        <v>9.3783771678498979</v>
      </c>
      <c r="J3162" s="293">
        <v>54.394587573529407</v>
      </c>
      <c r="K3162" s="275">
        <f t="shared" si="508"/>
        <v>54.394587573529407</v>
      </c>
      <c r="L3162" s="275">
        <f t="shared" si="509"/>
        <v>54.394587573529407</v>
      </c>
      <c r="N3162" s="334">
        <v>52.302488051470583</v>
      </c>
      <c r="O3162" s="332">
        <f t="shared" si="505"/>
        <v>54.394587573529407</v>
      </c>
      <c r="P3162" s="360"/>
      <c r="Q3162" s="360"/>
    </row>
    <row r="3163" spans="2:20" ht="16.2" customHeight="1">
      <c r="B3163" s="297">
        <v>112241071</v>
      </c>
      <c r="C3163" s="307" t="s">
        <v>2990</v>
      </c>
      <c r="D3163" s="294" t="s">
        <v>81</v>
      </c>
      <c r="E3163" s="294" t="s">
        <v>3068</v>
      </c>
      <c r="F3163" s="290">
        <v>1</v>
      </c>
      <c r="G3163" s="290" t="s">
        <v>7</v>
      </c>
      <c r="H3163" s="293">
        <v>5.8</v>
      </c>
      <c r="I3163" s="293">
        <f t="shared" si="504"/>
        <v>9.1596975088967962</v>
      </c>
      <c r="J3163" s="293">
        <v>53.126245551601421</v>
      </c>
      <c r="K3163" s="275">
        <f t="shared" si="508"/>
        <v>53.126245551601421</v>
      </c>
      <c r="L3163" s="275">
        <f t="shared" si="509"/>
        <v>53.126245551601421</v>
      </c>
      <c r="N3163" s="334">
        <v>56.764061580882348</v>
      </c>
      <c r="O3163" s="332">
        <f t="shared" si="505"/>
        <v>59.034624044117642</v>
      </c>
      <c r="P3163" s="360"/>
      <c r="Q3163" s="360"/>
      <c r="S3163" s="357"/>
      <c r="T3163" s="357"/>
    </row>
    <row r="3164" spans="2:20" ht="16.2" customHeight="1">
      <c r="B3164" s="297">
        <v>112241072</v>
      </c>
      <c r="C3164" s="307" t="s">
        <v>2990</v>
      </c>
      <c r="D3164" s="294" t="s">
        <v>81</v>
      </c>
      <c r="E3164" s="294" t="s">
        <v>3069</v>
      </c>
      <c r="F3164" s="290">
        <v>1</v>
      </c>
      <c r="G3164" s="290" t="s">
        <v>7</v>
      </c>
      <c r="H3164" s="293">
        <v>5.8</v>
      </c>
      <c r="I3164" s="293">
        <f t="shared" si="504"/>
        <v>8.5582985642410119</v>
      </c>
      <c r="J3164" s="293">
        <v>49.638131672597865</v>
      </c>
      <c r="K3164" s="275">
        <f t="shared" si="508"/>
        <v>49.638131672597865</v>
      </c>
      <c r="L3164" s="275">
        <f t="shared" si="509"/>
        <v>49.638131672597865</v>
      </c>
      <c r="N3164" s="334">
        <v>53.061093749999998</v>
      </c>
      <c r="O3164" s="332">
        <f t="shared" si="505"/>
        <v>55.1835375</v>
      </c>
      <c r="P3164" s="360"/>
      <c r="Q3164" s="360"/>
      <c r="S3164" s="357"/>
      <c r="T3164" s="357"/>
    </row>
    <row r="3165" spans="2:20" ht="16.2" customHeight="1">
      <c r="B3165" s="297">
        <v>112241091</v>
      </c>
      <c r="C3165" s="307" t="s">
        <v>2990</v>
      </c>
      <c r="D3165" s="294" t="s">
        <v>81</v>
      </c>
      <c r="E3165" s="294" t="s">
        <v>3064</v>
      </c>
      <c r="F3165" s="290">
        <v>1</v>
      </c>
      <c r="G3165" s="290" t="s">
        <v>7</v>
      </c>
      <c r="H3165" s="293">
        <v>5.8</v>
      </c>
      <c r="I3165" s="293">
        <f t="shared" si="504"/>
        <v>10.216592380831642</v>
      </c>
      <c r="J3165" s="293">
        <v>59.256235808823526</v>
      </c>
      <c r="K3165" s="275">
        <f t="shared" si="508"/>
        <v>59.256235808823526</v>
      </c>
      <c r="L3165" s="275">
        <f t="shared" si="509"/>
        <v>59.256235808823526</v>
      </c>
      <c r="N3165" s="334">
        <v>56.977149816176464</v>
      </c>
      <c r="O3165" s="332">
        <f t="shared" si="505"/>
        <v>59.256235808823526</v>
      </c>
      <c r="P3165" s="360"/>
      <c r="Q3165" s="360"/>
    </row>
    <row r="3166" spans="2:20" ht="16.2" customHeight="1">
      <c r="B3166" s="297">
        <v>112241092</v>
      </c>
      <c r="C3166" s="307" t="s">
        <v>2990</v>
      </c>
      <c r="D3166" s="290" t="s">
        <v>81</v>
      </c>
      <c r="E3166" s="290" t="s">
        <v>3065</v>
      </c>
      <c r="F3166" s="290">
        <v>1</v>
      </c>
      <c r="G3166" s="290" t="s">
        <v>7</v>
      </c>
      <c r="H3166" s="293">
        <v>5.8</v>
      </c>
      <c r="I3166" s="293">
        <f t="shared" si="504"/>
        <v>9.5392768889452331</v>
      </c>
      <c r="J3166" s="293">
        <v>55.327805955882354</v>
      </c>
      <c r="K3166" s="275">
        <f t="shared" si="508"/>
        <v>55.327805955882354</v>
      </c>
      <c r="L3166" s="275">
        <f t="shared" si="509"/>
        <v>55.327805955882354</v>
      </c>
      <c r="N3166" s="334">
        <v>53.199813419117646</v>
      </c>
      <c r="O3166" s="332">
        <f t="shared" si="505"/>
        <v>55.327805955882354</v>
      </c>
      <c r="P3166" s="360"/>
      <c r="Q3166" s="360"/>
    </row>
    <row r="3167" spans="2:20" ht="16.2" customHeight="1">
      <c r="B3167" s="297">
        <v>112241101</v>
      </c>
      <c r="C3167" s="307" t="s">
        <v>2990</v>
      </c>
      <c r="D3167" s="294" t="s">
        <v>81</v>
      </c>
      <c r="E3167" s="294" t="s">
        <v>3066</v>
      </c>
      <c r="F3167" s="290">
        <v>1</v>
      </c>
      <c r="G3167" s="290" t="s">
        <v>7</v>
      </c>
      <c r="H3167" s="293">
        <v>5.8</v>
      </c>
      <c r="I3167" s="293">
        <f t="shared" si="504"/>
        <v>9.9694041708924956</v>
      </c>
      <c r="J3167" s="293">
        <v>57.822544191176469</v>
      </c>
      <c r="K3167" s="275">
        <f t="shared" si="508"/>
        <v>57.822544191176469</v>
      </c>
      <c r="L3167" s="275">
        <f t="shared" si="509"/>
        <v>57.822544191176469</v>
      </c>
      <c r="N3167" s="334">
        <v>55.598600183823528</v>
      </c>
      <c r="O3167" s="332">
        <f t="shared" si="505"/>
        <v>57.822544191176469</v>
      </c>
      <c r="P3167" s="360"/>
      <c r="Q3167" s="360"/>
    </row>
    <row r="3168" spans="2:20" ht="16.2" customHeight="1">
      <c r="B3168" s="297">
        <v>112241102</v>
      </c>
      <c r="C3168" s="307" t="s">
        <v>2990</v>
      </c>
      <c r="D3168" s="294" t="s">
        <v>81</v>
      </c>
      <c r="E3168" s="294" t="s">
        <v>3067</v>
      </c>
      <c r="F3168" s="290">
        <v>1</v>
      </c>
      <c r="G3168" s="290" t="s">
        <v>7</v>
      </c>
      <c r="H3168" s="293">
        <v>5.8</v>
      </c>
      <c r="I3168" s="293">
        <f t="shared" si="504"/>
        <v>9.3783771678498979</v>
      </c>
      <c r="J3168" s="293">
        <v>54.394587573529407</v>
      </c>
      <c r="K3168" s="275">
        <f t="shared" si="508"/>
        <v>54.394587573529407</v>
      </c>
      <c r="L3168" s="275">
        <f t="shared" si="509"/>
        <v>54.394587573529407</v>
      </c>
      <c r="N3168" s="334">
        <v>52.302488051470583</v>
      </c>
      <c r="O3168" s="332">
        <f t="shared" si="505"/>
        <v>54.394587573529407</v>
      </c>
      <c r="P3168" s="360"/>
      <c r="Q3168" s="360"/>
    </row>
    <row r="3169" spans="2:17" ht="16.2" customHeight="1">
      <c r="B3169" s="297">
        <v>112241111</v>
      </c>
      <c r="C3169" s="307" t="s">
        <v>2990</v>
      </c>
      <c r="D3169" s="294" t="s">
        <v>81</v>
      </c>
      <c r="E3169" s="294" t="s">
        <v>3070</v>
      </c>
      <c r="F3169" s="290">
        <v>1</v>
      </c>
      <c r="G3169" s="290" t="s">
        <v>7</v>
      </c>
      <c r="H3169" s="293">
        <v>5.8</v>
      </c>
      <c r="I3169" s="293">
        <f t="shared" si="504"/>
        <v>9.9694041708924956</v>
      </c>
      <c r="J3169" s="293">
        <v>57.822544191176469</v>
      </c>
      <c r="K3169" s="275">
        <f t="shared" si="508"/>
        <v>57.822544191176469</v>
      </c>
      <c r="L3169" s="275">
        <f t="shared" si="509"/>
        <v>57.822544191176469</v>
      </c>
      <c r="N3169" s="334">
        <v>55.598600183823528</v>
      </c>
      <c r="O3169" s="332">
        <f t="shared" si="505"/>
        <v>57.822544191176469</v>
      </c>
      <c r="P3169" s="360"/>
      <c r="Q3169" s="360"/>
    </row>
    <row r="3170" spans="2:17" ht="16.2" customHeight="1">
      <c r="B3170" s="297">
        <v>112241112</v>
      </c>
      <c r="C3170" s="307" t="s">
        <v>2990</v>
      </c>
      <c r="D3170" s="294" t="s">
        <v>81</v>
      </c>
      <c r="E3170" s="294" t="s">
        <v>3071</v>
      </c>
      <c r="F3170" s="290">
        <v>1</v>
      </c>
      <c r="G3170" s="290" t="s">
        <v>7</v>
      </c>
      <c r="H3170" s="293">
        <v>5.8</v>
      </c>
      <c r="I3170" s="293">
        <f t="shared" si="504"/>
        <v>9.3783771678498979</v>
      </c>
      <c r="J3170" s="293">
        <v>54.394587573529407</v>
      </c>
      <c r="K3170" s="275">
        <f t="shared" si="508"/>
        <v>54.394587573529407</v>
      </c>
      <c r="L3170" s="275">
        <f t="shared" si="509"/>
        <v>54.394587573529407</v>
      </c>
      <c r="N3170" s="334">
        <v>52.302488051470583</v>
      </c>
      <c r="O3170" s="332">
        <f t="shared" si="505"/>
        <v>54.394587573529407</v>
      </c>
      <c r="P3170" s="360"/>
      <c r="Q3170" s="360"/>
    </row>
    <row r="3171" spans="2:17" ht="16.2" customHeight="1">
      <c r="B3171" s="297">
        <v>112241141</v>
      </c>
      <c r="C3171" s="307" t="s">
        <v>2990</v>
      </c>
      <c r="D3171" s="294" t="s">
        <v>81</v>
      </c>
      <c r="E3171" s="294" t="s">
        <v>3074</v>
      </c>
      <c r="F3171" s="290">
        <v>1</v>
      </c>
      <c r="G3171" s="290" t="s">
        <v>7</v>
      </c>
      <c r="H3171" s="293">
        <v>5.8</v>
      </c>
      <c r="I3171" s="293">
        <f t="shared" si="504"/>
        <v>10.216592380831642</v>
      </c>
      <c r="J3171" s="293">
        <v>59.256235808823526</v>
      </c>
      <c r="K3171" s="275">
        <f t="shared" si="508"/>
        <v>59.256235808823526</v>
      </c>
      <c r="L3171" s="275">
        <f t="shared" si="509"/>
        <v>59.256235808823526</v>
      </c>
      <c r="N3171" s="334">
        <v>56.977149816176464</v>
      </c>
      <c r="O3171" s="332">
        <f t="shared" si="505"/>
        <v>59.256235808823526</v>
      </c>
      <c r="P3171" s="360"/>
      <c r="Q3171" s="360"/>
    </row>
    <row r="3172" spans="2:17" ht="16.2" customHeight="1">
      <c r="B3172" s="297">
        <v>112241142</v>
      </c>
      <c r="C3172" s="307" t="s">
        <v>2990</v>
      </c>
      <c r="D3172" s="294" t="s">
        <v>81</v>
      </c>
      <c r="E3172" s="294" t="s">
        <v>3075</v>
      </c>
      <c r="F3172" s="290">
        <v>1</v>
      </c>
      <c r="G3172" s="290" t="s">
        <v>7</v>
      </c>
      <c r="H3172" s="293">
        <v>5.8</v>
      </c>
      <c r="I3172" s="293">
        <f t="shared" si="504"/>
        <v>9.5392768889452331</v>
      </c>
      <c r="J3172" s="293">
        <v>55.327805955882354</v>
      </c>
      <c r="K3172" s="275">
        <f t="shared" si="508"/>
        <v>55.327805955882354</v>
      </c>
      <c r="L3172" s="275">
        <f t="shared" si="509"/>
        <v>55.327805955882354</v>
      </c>
      <c r="N3172" s="334">
        <v>53.199813419117646</v>
      </c>
      <c r="O3172" s="332">
        <f t="shared" si="505"/>
        <v>55.327805955882354</v>
      </c>
      <c r="P3172" s="360"/>
      <c r="Q3172" s="360"/>
    </row>
    <row r="3173" spans="2:17" ht="16.2" customHeight="1">
      <c r="B3173" s="297">
        <v>112241181</v>
      </c>
      <c r="C3173" s="307" t="s">
        <v>2990</v>
      </c>
      <c r="D3173" s="294" t="s">
        <v>81</v>
      </c>
      <c r="E3173" s="294" t="s">
        <v>3076</v>
      </c>
      <c r="F3173" s="290">
        <v>1</v>
      </c>
      <c r="G3173" s="290" t="s">
        <v>7</v>
      </c>
      <c r="H3173" s="293">
        <v>5.8</v>
      </c>
      <c r="I3173" s="293">
        <f t="shared" si="504"/>
        <v>10.216592380831642</v>
      </c>
      <c r="J3173" s="293">
        <v>59.256235808823526</v>
      </c>
      <c r="K3173" s="275">
        <f t="shared" si="508"/>
        <v>59.256235808823526</v>
      </c>
      <c r="L3173" s="275">
        <f t="shared" si="509"/>
        <v>59.256235808823526</v>
      </c>
      <c r="N3173" s="334">
        <v>56.977149816176464</v>
      </c>
      <c r="O3173" s="332">
        <f t="shared" si="505"/>
        <v>59.256235808823526</v>
      </c>
      <c r="P3173" s="360"/>
      <c r="Q3173" s="360"/>
    </row>
    <row r="3174" spans="2:17" ht="16.2" customHeight="1">
      <c r="B3174" s="297">
        <v>112241182</v>
      </c>
      <c r="C3174" s="307" t="s">
        <v>2990</v>
      </c>
      <c r="D3174" s="294" t="s">
        <v>81</v>
      </c>
      <c r="E3174" s="294" t="s">
        <v>3077</v>
      </c>
      <c r="F3174" s="290">
        <v>1</v>
      </c>
      <c r="G3174" s="290" t="s">
        <v>7</v>
      </c>
      <c r="H3174" s="293">
        <v>5.8</v>
      </c>
      <c r="I3174" s="293">
        <f t="shared" si="504"/>
        <v>9.5392768889452331</v>
      </c>
      <c r="J3174" s="293">
        <v>55.327805955882354</v>
      </c>
      <c r="K3174" s="275">
        <f t="shared" si="508"/>
        <v>55.327805955882354</v>
      </c>
      <c r="L3174" s="275">
        <f t="shared" si="509"/>
        <v>55.327805955882354</v>
      </c>
      <c r="N3174" s="334">
        <v>53.199813419117646</v>
      </c>
      <c r="O3174" s="332">
        <f t="shared" si="505"/>
        <v>55.327805955882354</v>
      </c>
      <c r="P3174" s="360"/>
      <c r="Q3174" s="360"/>
    </row>
    <row r="3175" spans="2:17" ht="16.2" customHeight="1">
      <c r="B3175" s="297">
        <v>112241241</v>
      </c>
      <c r="C3175" s="307" t="s">
        <v>2990</v>
      </c>
      <c r="D3175" s="294" t="s">
        <v>81</v>
      </c>
      <c r="E3175" s="294" t="s">
        <v>3078</v>
      </c>
      <c r="F3175" s="290">
        <v>1</v>
      </c>
      <c r="G3175" s="290" t="s">
        <v>7</v>
      </c>
      <c r="H3175" s="293">
        <v>5.8</v>
      </c>
      <c r="I3175" s="293">
        <f t="shared" si="504"/>
        <v>10.620817887931034</v>
      </c>
      <c r="J3175" s="293">
        <v>61.600743749999999</v>
      </c>
      <c r="K3175" s="275">
        <f t="shared" si="508"/>
        <v>61.600743749999999</v>
      </c>
      <c r="L3175" s="275">
        <f t="shared" si="509"/>
        <v>61.600743749999999</v>
      </c>
      <c r="N3175" s="334">
        <v>59.231484375000001</v>
      </c>
      <c r="O3175" s="332">
        <f t="shared" si="505"/>
        <v>61.600743749999999</v>
      </c>
      <c r="P3175" s="360"/>
      <c r="Q3175" s="360"/>
    </row>
    <row r="3176" spans="2:17" ht="16.2" customHeight="1">
      <c r="B3176" s="297">
        <v>112241242</v>
      </c>
      <c r="C3176" s="307" t="s">
        <v>2990</v>
      </c>
      <c r="D3176" s="294" t="s">
        <v>81</v>
      </c>
      <c r="E3176" s="294" t="s">
        <v>3079</v>
      </c>
      <c r="F3176" s="290">
        <v>1</v>
      </c>
      <c r="G3176" s="290" t="s">
        <v>7</v>
      </c>
      <c r="H3176" s="293">
        <v>5.8</v>
      </c>
      <c r="I3176" s="293">
        <f t="shared" si="504"/>
        <v>9.8023958671399605</v>
      </c>
      <c r="J3176" s="293">
        <v>56.853896029411771</v>
      </c>
      <c r="K3176" s="275">
        <f t="shared" si="508"/>
        <v>56.853896029411771</v>
      </c>
      <c r="L3176" s="275">
        <f t="shared" si="509"/>
        <v>56.853896029411771</v>
      </c>
      <c r="N3176" s="334">
        <v>54.667207720588237</v>
      </c>
      <c r="O3176" s="332">
        <f t="shared" si="505"/>
        <v>56.853896029411771</v>
      </c>
      <c r="P3176" s="360"/>
      <c r="Q3176" s="360"/>
    </row>
    <row r="3177" spans="2:17" ht="16.2" customHeight="1">
      <c r="B3177" s="297">
        <v>112241271</v>
      </c>
      <c r="C3177" s="307" t="s">
        <v>2990</v>
      </c>
      <c r="D3177" s="294" t="s">
        <v>81</v>
      </c>
      <c r="E3177" s="294" t="s">
        <v>3080</v>
      </c>
      <c r="F3177" s="290">
        <v>1</v>
      </c>
      <c r="G3177" s="290" t="s">
        <v>7</v>
      </c>
      <c r="H3177" s="293">
        <v>5.8</v>
      </c>
      <c r="I3177" s="293">
        <f t="shared" si="504"/>
        <v>10.216592380831642</v>
      </c>
      <c r="J3177" s="293">
        <v>59.256235808823526</v>
      </c>
      <c r="K3177" s="275">
        <f t="shared" si="508"/>
        <v>59.256235808823526</v>
      </c>
      <c r="L3177" s="275">
        <f t="shared" si="509"/>
        <v>59.256235808823526</v>
      </c>
      <c r="N3177" s="334">
        <v>56.977149816176464</v>
      </c>
      <c r="O3177" s="332">
        <f t="shared" si="505"/>
        <v>59.256235808823526</v>
      </c>
      <c r="P3177" s="360"/>
      <c r="Q3177" s="360"/>
    </row>
    <row r="3178" spans="2:17" ht="16.2" customHeight="1">
      <c r="B3178" s="297">
        <v>112241272</v>
      </c>
      <c r="C3178" s="307" t="s">
        <v>2990</v>
      </c>
      <c r="D3178" s="294" t="s">
        <v>81</v>
      </c>
      <c r="E3178" s="294" t="s">
        <v>3081</v>
      </c>
      <c r="F3178" s="290">
        <v>1</v>
      </c>
      <c r="G3178" s="290" t="s">
        <v>7</v>
      </c>
      <c r="H3178" s="293">
        <v>5.8</v>
      </c>
      <c r="I3178" s="293">
        <f t="shared" si="504"/>
        <v>9.5392768889452331</v>
      </c>
      <c r="J3178" s="293">
        <v>55.327805955882354</v>
      </c>
      <c r="K3178" s="275">
        <f t="shared" si="508"/>
        <v>55.327805955882354</v>
      </c>
      <c r="L3178" s="275">
        <f t="shared" si="509"/>
        <v>55.327805955882354</v>
      </c>
      <c r="N3178" s="334">
        <v>53.199813419117646</v>
      </c>
      <c r="O3178" s="332">
        <f t="shared" si="505"/>
        <v>55.327805955882354</v>
      </c>
      <c r="P3178" s="360"/>
      <c r="Q3178" s="360"/>
    </row>
    <row r="3179" spans="2:17" ht="16.2" customHeight="1">
      <c r="B3179" s="297">
        <v>112241281</v>
      </c>
      <c r="C3179" s="307" t="s">
        <v>2990</v>
      </c>
      <c r="D3179" s="294" t="s">
        <v>81</v>
      </c>
      <c r="E3179" s="294" t="s">
        <v>3082</v>
      </c>
      <c r="F3179" s="290">
        <v>1</v>
      </c>
      <c r="G3179" s="290" t="s">
        <v>7</v>
      </c>
      <c r="H3179" s="293">
        <v>5.8</v>
      </c>
      <c r="I3179" s="293">
        <f t="shared" si="504"/>
        <v>10.216592380831642</v>
      </c>
      <c r="J3179" s="293">
        <v>59.256235808823526</v>
      </c>
      <c r="K3179" s="275">
        <f t="shared" si="508"/>
        <v>59.256235808823526</v>
      </c>
      <c r="L3179" s="275">
        <f t="shared" si="509"/>
        <v>59.256235808823526</v>
      </c>
      <c r="N3179" s="334">
        <v>56.977149816176464</v>
      </c>
      <c r="O3179" s="332">
        <f t="shared" si="505"/>
        <v>59.256235808823526</v>
      </c>
      <c r="P3179" s="360"/>
      <c r="Q3179" s="360"/>
    </row>
    <row r="3180" spans="2:17" ht="16.2" customHeight="1">
      <c r="B3180" s="297">
        <v>112241282</v>
      </c>
      <c r="C3180" s="307" t="s">
        <v>2990</v>
      </c>
      <c r="D3180" s="294" t="s">
        <v>81</v>
      </c>
      <c r="E3180" s="294" t="s">
        <v>3083</v>
      </c>
      <c r="F3180" s="290">
        <v>1</v>
      </c>
      <c r="G3180" s="290" t="s">
        <v>7</v>
      </c>
      <c r="H3180" s="293">
        <v>5.8</v>
      </c>
      <c r="I3180" s="293">
        <f t="shared" si="504"/>
        <v>9.5392768889452331</v>
      </c>
      <c r="J3180" s="293">
        <v>55.327805955882354</v>
      </c>
      <c r="K3180" s="275">
        <f t="shared" si="508"/>
        <v>55.327805955882354</v>
      </c>
      <c r="L3180" s="275">
        <f t="shared" si="509"/>
        <v>55.327805955882354</v>
      </c>
      <c r="N3180" s="334">
        <v>53.199813419117646</v>
      </c>
      <c r="O3180" s="332">
        <f t="shared" si="505"/>
        <v>55.327805955882354</v>
      </c>
      <c r="P3180" s="360"/>
      <c r="Q3180" s="360"/>
    </row>
    <row r="3181" spans="2:17" ht="16.2" customHeight="1">
      <c r="B3181" s="297">
        <v>112241361</v>
      </c>
      <c r="C3181" s="307" t="s">
        <v>2990</v>
      </c>
      <c r="D3181" s="294" t="s">
        <v>81</v>
      </c>
      <c r="E3181" s="294" t="s">
        <v>3084</v>
      </c>
      <c r="F3181" s="290">
        <v>1</v>
      </c>
      <c r="G3181" s="290" t="s">
        <v>7</v>
      </c>
      <c r="H3181" s="293">
        <v>5.8</v>
      </c>
      <c r="I3181" s="293">
        <f t="shared" si="504"/>
        <v>10.620817887931034</v>
      </c>
      <c r="J3181" s="293">
        <v>61.600743749999999</v>
      </c>
      <c r="K3181" s="275">
        <f t="shared" si="508"/>
        <v>61.600743749999999</v>
      </c>
      <c r="L3181" s="275">
        <f t="shared" si="509"/>
        <v>61.600743749999999</v>
      </c>
      <c r="N3181" s="334">
        <v>59.231484375000001</v>
      </c>
      <c r="O3181" s="332">
        <f t="shared" si="505"/>
        <v>61.600743749999999</v>
      </c>
      <c r="P3181" s="360"/>
      <c r="Q3181" s="360"/>
    </row>
    <row r="3182" spans="2:17" ht="16.2" customHeight="1">
      <c r="B3182" s="297">
        <v>112241362</v>
      </c>
      <c r="C3182" s="307" t="s">
        <v>2990</v>
      </c>
      <c r="D3182" s="294" t="s">
        <v>81</v>
      </c>
      <c r="E3182" s="294" t="s">
        <v>3085</v>
      </c>
      <c r="F3182" s="290">
        <v>1</v>
      </c>
      <c r="G3182" s="290" t="s">
        <v>7</v>
      </c>
      <c r="H3182" s="293">
        <v>5.8</v>
      </c>
      <c r="I3182" s="293">
        <f t="shared" si="504"/>
        <v>9.8023958671399605</v>
      </c>
      <c r="J3182" s="293">
        <v>56.853896029411771</v>
      </c>
      <c r="K3182" s="275">
        <f t="shared" si="508"/>
        <v>56.853896029411771</v>
      </c>
      <c r="L3182" s="275">
        <f t="shared" si="509"/>
        <v>56.853896029411771</v>
      </c>
      <c r="N3182" s="334">
        <v>54.667207720588237</v>
      </c>
      <c r="O3182" s="332">
        <f t="shared" si="505"/>
        <v>56.853896029411771</v>
      </c>
      <c r="P3182" s="360"/>
      <c r="Q3182" s="360"/>
    </row>
    <row r="3183" spans="2:17" ht="16.2" customHeight="1">
      <c r="B3183" s="297">
        <v>112241371</v>
      </c>
      <c r="C3183" s="307" t="s">
        <v>2990</v>
      </c>
      <c r="D3183" s="294" t="s">
        <v>81</v>
      </c>
      <c r="E3183" s="294" t="s">
        <v>3086</v>
      </c>
      <c r="F3183" s="290">
        <v>1</v>
      </c>
      <c r="G3183" s="290" t="s">
        <v>7</v>
      </c>
      <c r="H3183" s="293">
        <v>5.8</v>
      </c>
      <c r="I3183" s="293">
        <f t="shared" si="504"/>
        <v>10.620817887931034</v>
      </c>
      <c r="J3183" s="293">
        <v>61.600743749999999</v>
      </c>
      <c r="K3183" s="275">
        <f t="shared" si="508"/>
        <v>61.600743749999999</v>
      </c>
      <c r="L3183" s="275">
        <f t="shared" si="509"/>
        <v>61.600743749999999</v>
      </c>
      <c r="N3183" s="334">
        <v>59.231484375000001</v>
      </c>
      <c r="O3183" s="332">
        <f t="shared" si="505"/>
        <v>61.600743749999999</v>
      </c>
      <c r="P3183" s="360"/>
      <c r="Q3183" s="360"/>
    </row>
    <row r="3184" spans="2:17" ht="16.2" customHeight="1">
      <c r="B3184" s="297">
        <v>112241372</v>
      </c>
      <c r="C3184" s="307" t="s">
        <v>2990</v>
      </c>
      <c r="D3184" s="294" t="s">
        <v>81</v>
      </c>
      <c r="E3184" s="294" t="s">
        <v>3087</v>
      </c>
      <c r="F3184" s="290">
        <v>1</v>
      </c>
      <c r="G3184" s="290" t="s">
        <v>7</v>
      </c>
      <c r="H3184" s="293">
        <v>5.8</v>
      </c>
      <c r="I3184" s="293">
        <f t="shared" si="504"/>
        <v>9.8023958671399605</v>
      </c>
      <c r="J3184" s="293">
        <v>56.853896029411771</v>
      </c>
      <c r="K3184" s="275">
        <f t="shared" si="508"/>
        <v>56.853896029411771</v>
      </c>
      <c r="L3184" s="275">
        <f t="shared" si="509"/>
        <v>56.853896029411771</v>
      </c>
      <c r="N3184" s="334">
        <v>54.667207720588237</v>
      </c>
      <c r="O3184" s="332">
        <f t="shared" si="505"/>
        <v>56.853896029411771</v>
      </c>
      <c r="P3184" s="360"/>
      <c r="Q3184" s="360"/>
    </row>
    <row r="3185" spans="2:17" ht="16.2" customHeight="1">
      <c r="B3185" s="297">
        <v>112241380</v>
      </c>
      <c r="C3185" s="307" t="s">
        <v>2990</v>
      </c>
      <c r="D3185" s="290"/>
      <c r="E3185" s="290"/>
      <c r="F3185" s="290">
        <v>1</v>
      </c>
      <c r="G3185" s="290" t="s">
        <v>7</v>
      </c>
      <c r="H3185" s="293">
        <v>5.8</v>
      </c>
      <c r="I3185" s="293">
        <f t="shared" si="504"/>
        <v>11.60197393509128</v>
      </c>
      <c r="J3185" s="293">
        <v>67.291448823529421</v>
      </c>
      <c r="K3185" s="275">
        <f t="shared" si="508"/>
        <v>67.291448823529421</v>
      </c>
      <c r="L3185" s="275">
        <f t="shared" si="509"/>
        <v>67.291448823529421</v>
      </c>
      <c r="N3185" s="334">
        <v>64.703316176470594</v>
      </c>
      <c r="O3185" s="332">
        <f t="shared" si="505"/>
        <v>67.291448823529421</v>
      </c>
      <c r="P3185" s="360"/>
      <c r="Q3185" s="360"/>
    </row>
    <row r="3186" spans="2:17" ht="16.2" customHeight="1">
      <c r="B3186" s="297">
        <v>112241391</v>
      </c>
      <c r="C3186" s="307" t="s">
        <v>2990</v>
      </c>
      <c r="D3186" s="294" t="s">
        <v>81</v>
      </c>
      <c r="E3186" s="294" t="s">
        <v>3088</v>
      </c>
      <c r="F3186" s="290">
        <v>1</v>
      </c>
      <c r="G3186" s="290" t="s">
        <v>7</v>
      </c>
      <c r="H3186" s="293">
        <v>5.8</v>
      </c>
      <c r="I3186" s="293">
        <f t="shared" si="504"/>
        <v>10.216592380831642</v>
      </c>
      <c r="J3186" s="293">
        <v>59.256235808823526</v>
      </c>
      <c r="K3186" s="275">
        <f t="shared" si="508"/>
        <v>59.256235808823526</v>
      </c>
      <c r="L3186" s="275">
        <f t="shared" si="509"/>
        <v>59.256235808823526</v>
      </c>
      <c r="N3186" s="334">
        <v>56.977149816176464</v>
      </c>
      <c r="O3186" s="332">
        <f t="shared" si="505"/>
        <v>59.256235808823526</v>
      </c>
      <c r="P3186" s="360"/>
      <c r="Q3186" s="360"/>
    </row>
    <row r="3187" spans="2:17" ht="16.2" customHeight="1">
      <c r="B3187" s="297">
        <v>112241392</v>
      </c>
      <c r="C3187" s="307" t="s">
        <v>2990</v>
      </c>
      <c r="D3187" s="294" t="s">
        <v>81</v>
      </c>
      <c r="E3187" s="294" t="s">
        <v>3089</v>
      </c>
      <c r="F3187" s="290">
        <v>1</v>
      </c>
      <c r="G3187" s="290" t="s">
        <v>7</v>
      </c>
      <c r="H3187" s="293">
        <v>5.8</v>
      </c>
      <c r="I3187" s="293">
        <f t="shared" si="504"/>
        <v>9.5392768889452331</v>
      </c>
      <c r="J3187" s="293">
        <v>55.327805955882354</v>
      </c>
      <c r="K3187" s="275">
        <f t="shared" si="508"/>
        <v>55.327805955882354</v>
      </c>
      <c r="L3187" s="275">
        <f t="shared" si="509"/>
        <v>55.327805955882354</v>
      </c>
      <c r="N3187" s="334">
        <v>53.199813419117646</v>
      </c>
      <c r="O3187" s="332">
        <f t="shared" si="505"/>
        <v>55.327805955882354</v>
      </c>
      <c r="P3187" s="360"/>
      <c r="Q3187" s="360"/>
    </row>
    <row r="3188" spans="2:17" ht="16.2" customHeight="1">
      <c r="B3188" s="297">
        <v>112241411</v>
      </c>
      <c r="C3188" s="307" t="s">
        <v>2990</v>
      </c>
      <c r="D3188" s="294" t="s">
        <v>81</v>
      </c>
      <c r="E3188" s="294" t="s">
        <v>3090</v>
      </c>
      <c r="F3188" s="290">
        <v>1</v>
      </c>
      <c r="G3188" s="290" t="s">
        <v>7</v>
      </c>
      <c r="H3188" s="293">
        <v>5.8</v>
      </c>
      <c r="I3188" s="293">
        <f t="shared" ref="I3188:I3243" si="510">J3188/H3188</f>
        <v>10.70860150862069</v>
      </c>
      <c r="J3188" s="293">
        <v>62.109888750000003</v>
      </c>
      <c r="K3188" s="275">
        <f t="shared" si="508"/>
        <v>62.109888750000003</v>
      </c>
      <c r="L3188" s="275">
        <f t="shared" si="509"/>
        <v>62.109888750000003</v>
      </c>
      <c r="N3188" s="334">
        <v>59.721046874999999</v>
      </c>
      <c r="O3188" s="332">
        <f t="shared" si="505"/>
        <v>62.109888750000003</v>
      </c>
      <c r="P3188" s="360"/>
      <c r="Q3188" s="360"/>
    </row>
    <row r="3189" spans="2:17" ht="16.2" customHeight="1">
      <c r="B3189" s="297">
        <v>112241412</v>
      </c>
      <c r="C3189" s="307" t="s">
        <v>2990</v>
      </c>
      <c r="D3189" s="294" t="s">
        <v>81</v>
      </c>
      <c r="E3189" s="294" t="s">
        <v>3091</v>
      </c>
      <c r="F3189" s="290">
        <v>1</v>
      </c>
      <c r="G3189" s="290" t="s">
        <v>7</v>
      </c>
      <c r="H3189" s="293">
        <v>5.8</v>
      </c>
      <c r="I3189" s="293">
        <f t="shared" si="510"/>
        <v>9.8595362068965517</v>
      </c>
      <c r="J3189" s="293">
        <v>57.185309999999994</v>
      </c>
      <c r="K3189" s="275">
        <f t="shared" si="508"/>
        <v>57.185309999999994</v>
      </c>
      <c r="L3189" s="275">
        <f t="shared" si="509"/>
        <v>57.185309999999994</v>
      </c>
      <c r="N3189" s="334">
        <v>54.985874999999993</v>
      </c>
      <c r="O3189" s="332">
        <f t="shared" si="505"/>
        <v>57.185309999999994</v>
      </c>
      <c r="P3189" s="360"/>
      <c r="Q3189" s="360"/>
    </row>
    <row r="3190" spans="2:17" ht="16.2" customHeight="1">
      <c r="B3190" s="303">
        <v>110231012</v>
      </c>
      <c r="C3190" s="307" t="s">
        <v>71</v>
      </c>
      <c r="D3190" s="290" t="s">
        <v>4</v>
      </c>
      <c r="E3190" s="290" t="s">
        <v>3061</v>
      </c>
      <c r="F3190" s="290">
        <v>1</v>
      </c>
      <c r="G3190" s="290" t="s">
        <v>7</v>
      </c>
      <c r="H3190" s="293">
        <v>5.8</v>
      </c>
      <c r="I3190" s="293">
        <f t="shared" si="510"/>
        <v>9.6653991226001228</v>
      </c>
      <c r="J3190" s="293">
        <v>56.059314911080712</v>
      </c>
      <c r="K3190" s="275">
        <f t="shared" si="502"/>
        <v>56.059314911080712</v>
      </c>
      <c r="L3190" s="275">
        <f t="shared" si="503"/>
        <v>56.059314911080712</v>
      </c>
      <c r="N3190" s="334">
        <v>53.903187414500685</v>
      </c>
      <c r="O3190" s="332">
        <f t="shared" si="505"/>
        <v>56.059314911080712</v>
      </c>
      <c r="P3190" s="360"/>
      <c r="Q3190" s="360"/>
    </row>
    <row r="3191" spans="2:17" ht="16.2" customHeight="1">
      <c r="B3191" s="303">
        <v>110231282</v>
      </c>
      <c r="C3191" s="307" t="s">
        <v>71</v>
      </c>
      <c r="D3191" s="294" t="s">
        <v>81</v>
      </c>
      <c r="E3191" s="294" t="s">
        <v>3083</v>
      </c>
      <c r="F3191" s="290">
        <v>1</v>
      </c>
      <c r="G3191" s="290" t="s">
        <v>7</v>
      </c>
      <c r="H3191" s="293">
        <v>5.8</v>
      </c>
      <c r="I3191" s="293">
        <f t="shared" si="510"/>
        <v>9.8688636256427191</v>
      </c>
      <c r="J3191" s="293">
        <v>57.239409028727771</v>
      </c>
      <c r="K3191" s="275">
        <f t="shared" si="502"/>
        <v>57.239409028727771</v>
      </c>
      <c r="L3191" s="275">
        <f t="shared" si="503"/>
        <v>57.239409028727771</v>
      </c>
      <c r="N3191" s="334">
        <v>55.037893296853625</v>
      </c>
      <c r="O3191" s="332">
        <f t="shared" si="505"/>
        <v>57.239409028727771</v>
      </c>
      <c r="P3191" s="360"/>
      <c r="Q3191" s="360"/>
    </row>
    <row r="3192" spans="2:17" ht="16.2" customHeight="1">
      <c r="B3192" s="303">
        <v>110231092</v>
      </c>
      <c r="C3192" s="307" t="s">
        <v>71</v>
      </c>
      <c r="D3192" s="290" t="s">
        <v>81</v>
      </c>
      <c r="E3192" s="290" t="s">
        <v>3065</v>
      </c>
      <c r="F3192" s="290">
        <v>1</v>
      </c>
      <c r="G3192" s="290" t="s">
        <v>7</v>
      </c>
      <c r="H3192" s="293">
        <v>5.8</v>
      </c>
      <c r="I3192" s="293">
        <f t="shared" si="510"/>
        <v>9.8688636256427191</v>
      </c>
      <c r="J3192" s="293">
        <v>57.239409028727771</v>
      </c>
      <c r="K3192" s="275">
        <f t="shared" si="502"/>
        <v>57.239409028727771</v>
      </c>
      <c r="L3192" s="275">
        <f t="shared" si="503"/>
        <v>57.239409028727771</v>
      </c>
      <c r="N3192" s="334">
        <v>55.037893296853625</v>
      </c>
      <c r="O3192" s="332">
        <f t="shared" si="505"/>
        <v>57.239409028727771</v>
      </c>
      <c r="P3192" s="360"/>
      <c r="Q3192" s="360"/>
    </row>
    <row r="3193" spans="2:17" ht="16.2" customHeight="1">
      <c r="B3193" s="303">
        <v>110231102</v>
      </c>
      <c r="C3193" s="307" t="s">
        <v>71</v>
      </c>
      <c r="D3193" s="294" t="s">
        <v>81</v>
      </c>
      <c r="E3193" s="294" t="s">
        <v>3067</v>
      </c>
      <c r="F3193" s="290">
        <v>1</v>
      </c>
      <c r="G3193" s="290" t="s">
        <v>7</v>
      </c>
      <c r="H3193" s="293">
        <v>5.8</v>
      </c>
      <c r="I3193" s="293">
        <f t="shared" si="510"/>
        <v>9.6653991226001228</v>
      </c>
      <c r="J3193" s="293">
        <v>56.059314911080712</v>
      </c>
      <c r="K3193" s="275">
        <f t="shared" si="502"/>
        <v>56.059314911080712</v>
      </c>
      <c r="L3193" s="275">
        <f t="shared" si="503"/>
        <v>56.059314911080712</v>
      </c>
      <c r="N3193" s="334">
        <v>53.903187414500685</v>
      </c>
      <c r="O3193" s="332">
        <f t="shared" si="505"/>
        <v>56.059314911080712</v>
      </c>
      <c r="P3193" s="360"/>
      <c r="Q3193" s="360"/>
    </row>
    <row r="3194" spans="2:17" ht="16.2" customHeight="1">
      <c r="B3194" s="303">
        <v>110231112</v>
      </c>
      <c r="C3194" s="307" t="s">
        <v>71</v>
      </c>
      <c r="D3194" s="294" t="s">
        <v>81</v>
      </c>
      <c r="E3194" s="294" t="s">
        <v>3071</v>
      </c>
      <c r="F3194" s="290">
        <v>1</v>
      </c>
      <c r="G3194" s="290" t="s">
        <v>7</v>
      </c>
      <c r="H3194" s="293">
        <v>5.8</v>
      </c>
      <c r="I3194" s="293">
        <f t="shared" si="510"/>
        <v>9.6653991226001228</v>
      </c>
      <c r="J3194" s="293">
        <v>56.059314911080712</v>
      </c>
      <c r="K3194" s="275">
        <f t="shared" si="502"/>
        <v>56.059314911080712</v>
      </c>
      <c r="L3194" s="275">
        <f t="shared" si="503"/>
        <v>56.059314911080712</v>
      </c>
      <c r="N3194" s="334">
        <v>53.903187414500685</v>
      </c>
      <c r="O3194" s="332">
        <f t="shared" si="505"/>
        <v>56.059314911080712</v>
      </c>
      <c r="P3194" s="360"/>
      <c r="Q3194" s="360"/>
    </row>
    <row r="3195" spans="2:17" ht="16.2" customHeight="1">
      <c r="B3195" s="303">
        <v>110231122</v>
      </c>
      <c r="C3195" s="307" t="s">
        <v>71</v>
      </c>
      <c r="D3195" s="294" t="s">
        <v>81</v>
      </c>
      <c r="E3195" s="294" t="s">
        <v>3073</v>
      </c>
      <c r="F3195" s="290">
        <v>1</v>
      </c>
      <c r="G3195" s="290" t="s">
        <v>7</v>
      </c>
      <c r="H3195" s="293">
        <v>5.8</v>
      </c>
      <c r="I3195" s="293">
        <f t="shared" si="510"/>
        <v>9.8654668266427699</v>
      </c>
      <c r="J3195" s="293">
        <v>57.21970759452806</v>
      </c>
      <c r="K3195" s="275">
        <f t="shared" si="502"/>
        <v>57.21970759452806</v>
      </c>
      <c r="L3195" s="275">
        <f t="shared" si="503"/>
        <v>57.21970759452806</v>
      </c>
      <c r="N3195" s="334">
        <v>55.01894961012313</v>
      </c>
      <c r="O3195" s="332">
        <f t="shared" si="505"/>
        <v>57.21970759452806</v>
      </c>
      <c r="P3195" s="360"/>
      <c r="Q3195" s="360"/>
    </row>
    <row r="3196" spans="2:17" ht="16.2" customHeight="1">
      <c r="B3196" s="303">
        <v>110231142</v>
      </c>
      <c r="C3196" s="307" t="s">
        <v>71</v>
      </c>
      <c r="D3196" s="294" t="s">
        <v>81</v>
      </c>
      <c r="E3196" s="294" t="s">
        <v>3075</v>
      </c>
      <c r="F3196" s="290">
        <v>1</v>
      </c>
      <c r="G3196" s="290" t="s">
        <v>7</v>
      </c>
      <c r="H3196" s="293">
        <v>5.8</v>
      </c>
      <c r="I3196" s="293">
        <f t="shared" si="510"/>
        <v>9.8688636256427191</v>
      </c>
      <c r="J3196" s="293">
        <v>57.239409028727771</v>
      </c>
      <c r="K3196" s="275">
        <f t="shared" si="502"/>
        <v>57.239409028727771</v>
      </c>
      <c r="L3196" s="275">
        <f t="shared" si="503"/>
        <v>57.239409028727771</v>
      </c>
      <c r="N3196" s="334">
        <v>55.037893296853625</v>
      </c>
      <c r="O3196" s="332">
        <f t="shared" si="505"/>
        <v>57.239409028727771</v>
      </c>
      <c r="P3196" s="360"/>
      <c r="Q3196" s="360"/>
    </row>
    <row r="3197" spans="2:17" ht="16.2" customHeight="1">
      <c r="B3197" s="303">
        <v>110231272</v>
      </c>
      <c r="C3197" s="307" t="s">
        <v>71</v>
      </c>
      <c r="D3197" s="294" t="s">
        <v>81</v>
      </c>
      <c r="E3197" s="294" t="s">
        <v>3081</v>
      </c>
      <c r="F3197" s="290">
        <v>1</v>
      </c>
      <c r="G3197" s="290" t="s">
        <v>7</v>
      </c>
      <c r="H3197" s="293">
        <v>5.8</v>
      </c>
      <c r="I3197" s="293">
        <f t="shared" si="510"/>
        <v>9.8688636256427191</v>
      </c>
      <c r="J3197" s="293">
        <v>57.239409028727771</v>
      </c>
      <c r="K3197" s="275">
        <f t="shared" si="502"/>
        <v>57.239409028727771</v>
      </c>
      <c r="L3197" s="275">
        <f t="shared" si="503"/>
        <v>57.239409028727771</v>
      </c>
      <c r="N3197" s="334">
        <v>55.037893296853625</v>
      </c>
      <c r="O3197" s="332">
        <f t="shared" si="505"/>
        <v>57.239409028727771</v>
      </c>
      <c r="P3197" s="360"/>
      <c r="Q3197" s="360"/>
    </row>
    <row r="3198" spans="2:17" ht="16.2" customHeight="1">
      <c r="B3198" s="303">
        <v>110231372</v>
      </c>
      <c r="C3198" s="307" t="s">
        <v>71</v>
      </c>
      <c r="D3198" s="294" t="s">
        <v>81</v>
      </c>
      <c r="E3198" s="294" t="s">
        <v>3087</v>
      </c>
      <c r="F3198" s="290">
        <v>1</v>
      </c>
      <c r="G3198" s="290" t="s">
        <v>7</v>
      </c>
      <c r="H3198" s="293">
        <v>5.8</v>
      </c>
      <c r="I3198" s="293">
        <f t="shared" si="510"/>
        <v>10.12424472852493</v>
      </c>
      <c r="J3198" s="293">
        <v>58.720619425444596</v>
      </c>
      <c r="K3198" s="275">
        <f t="shared" si="502"/>
        <v>58.720619425444596</v>
      </c>
      <c r="L3198" s="275">
        <f t="shared" si="503"/>
        <v>58.720619425444596</v>
      </c>
      <c r="N3198" s="334">
        <v>56.462134062927497</v>
      </c>
      <c r="O3198" s="332">
        <f t="shared" si="505"/>
        <v>58.720619425444596</v>
      </c>
      <c r="P3198" s="360"/>
      <c r="Q3198" s="360"/>
    </row>
    <row r="3199" spans="2:17" ht="16.2" customHeight="1">
      <c r="B3199" s="303">
        <v>110231362</v>
      </c>
      <c r="C3199" s="307" t="s">
        <v>71</v>
      </c>
      <c r="D3199" s="294" t="s">
        <v>81</v>
      </c>
      <c r="E3199" s="294" t="s">
        <v>3085</v>
      </c>
      <c r="F3199" s="290">
        <v>1</v>
      </c>
      <c r="G3199" s="290" t="s">
        <v>7</v>
      </c>
      <c r="H3199" s="293">
        <v>5.8</v>
      </c>
      <c r="I3199" s="293">
        <f t="shared" si="510"/>
        <v>10.12424472852493</v>
      </c>
      <c r="J3199" s="293">
        <v>58.720619425444596</v>
      </c>
      <c r="K3199" s="275">
        <f t="shared" si="502"/>
        <v>58.720619425444596</v>
      </c>
      <c r="L3199" s="275">
        <f t="shared" si="503"/>
        <v>58.720619425444596</v>
      </c>
      <c r="N3199" s="334">
        <v>56.462134062927497</v>
      </c>
      <c r="O3199" s="332">
        <f t="shared" si="505"/>
        <v>58.720619425444596</v>
      </c>
      <c r="P3199" s="360"/>
      <c r="Q3199" s="360"/>
    </row>
    <row r="3200" spans="2:17" ht="16.2" customHeight="1">
      <c r="B3200" s="303">
        <v>110231392</v>
      </c>
      <c r="C3200" s="307" t="s">
        <v>71</v>
      </c>
      <c r="D3200" s="294" t="s">
        <v>81</v>
      </c>
      <c r="E3200" s="294" t="s">
        <v>3089</v>
      </c>
      <c r="F3200" s="290">
        <v>1</v>
      </c>
      <c r="G3200" s="290" t="s">
        <v>7</v>
      </c>
      <c r="H3200" s="293">
        <v>5.8</v>
      </c>
      <c r="I3200" s="293">
        <f t="shared" si="510"/>
        <v>9.791522241615171</v>
      </c>
      <c r="J3200" s="293">
        <v>56.790829001367989</v>
      </c>
      <c r="K3200" s="275">
        <f t="shared" si="502"/>
        <v>56.790829001367989</v>
      </c>
      <c r="L3200" s="275">
        <f t="shared" si="503"/>
        <v>56.790829001367989</v>
      </c>
      <c r="N3200" s="334">
        <v>54.606566347469219</v>
      </c>
      <c r="O3200" s="332">
        <f t="shared" si="505"/>
        <v>56.790829001367989</v>
      </c>
      <c r="P3200" s="360"/>
      <c r="Q3200" s="360"/>
    </row>
    <row r="3201" spans="2:20" ht="16.2" customHeight="1">
      <c r="B3201" s="303">
        <v>110231242</v>
      </c>
      <c r="C3201" s="307" t="s">
        <v>71</v>
      </c>
      <c r="D3201" s="294" t="s">
        <v>81</v>
      </c>
      <c r="E3201" s="294" t="s">
        <v>3079</v>
      </c>
      <c r="F3201" s="290">
        <v>1</v>
      </c>
      <c r="G3201" s="290" t="s">
        <v>7</v>
      </c>
      <c r="H3201" s="293">
        <v>5.8</v>
      </c>
      <c r="I3201" s="293">
        <f t="shared" si="510"/>
        <v>10.12424472852493</v>
      </c>
      <c r="J3201" s="293">
        <v>58.720619425444596</v>
      </c>
      <c r="K3201" s="275">
        <f t="shared" si="502"/>
        <v>58.720619425444596</v>
      </c>
      <c r="L3201" s="275">
        <f t="shared" si="503"/>
        <v>58.720619425444596</v>
      </c>
      <c r="N3201" s="334">
        <v>56.462134062927497</v>
      </c>
      <c r="O3201" s="332">
        <f t="shared" si="505"/>
        <v>58.720619425444596</v>
      </c>
      <c r="P3201" s="360"/>
      <c r="Q3201" s="360"/>
    </row>
    <row r="3202" spans="2:20" ht="16.2" customHeight="1">
      <c r="B3202" s="303">
        <v>110231182</v>
      </c>
      <c r="C3202" s="307" t="s">
        <v>71</v>
      </c>
      <c r="D3202" s="294" t="s">
        <v>81</v>
      </c>
      <c r="E3202" s="294" t="s">
        <v>3077</v>
      </c>
      <c r="F3202" s="290">
        <v>1</v>
      </c>
      <c r="G3202" s="290" t="s">
        <v>7</v>
      </c>
      <c r="H3202" s="293">
        <v>5.8</v>
      </c>
      <c r="I3202" s="293">
        <f t="shared" si="510"/>
        <v>9.791522241615171</v>
      </c>
      <c r="J3202" s="293">
        <v>56.790829001367989</v>
      </c>
      <c r="K3202" s="275">
        <f t="shared" si="502"/>
        <v>56.790829001367989</v>
      </c>
      <c r="L3202" s="275">
        <f t="shared" si="503"/>
        <v>56.790829001367989</v>
      </c>
      <c r="N3202" s="334">
        <v>54.606566347469219</v>
      </c>
      <c r="O3202" s="332">
        <f t="shared" si="505"/>
        <v>56.790829001367989</v>
      </c>
      <c r="P3202" s="360"/>
      <c r="Q3202" s="360"/>
    </row>
    <row r="3203" spans="2:20" ht="16.2" customHeight="1">
      <c r="B3203" s="303">
        <v>110231072</v>
      </c>
      <c r="C3203" s="307" t="s">
        <v>71</v>
      </c>
      <c r="D3203" s="294" t="s">
        <v>81</v>
      </c>
      <c r="E3203" s="294" t="s">
        <v>3069</v>
      </c>
      <c r="F3203" s="290">
        <v>1</v>
      </c>
      <c r="G3203" s="290" t="s">
        <v>7</v>
      </c>
      <c r="H3203" s="293">
        <v>5.8</v>
      </c>
      <c r="I3203" s="293" t="e">
        <f t="shared" si="510"/>
        <v>#N/A</v>
      </c>
      <c r="J3203" s="293" t="e">
        <v>#N/A</v>
      </c>
      <c r="K3203" s="275" t="e">
        <f t="shared" si="502"/>
        <v>#N/A</v>
      </c>
      <c r="L3203" s="275" t="e">
        <f t="shared" si="503"/>
        <v>#N/A</v>
      </c>
      <c r="N3203" s="334">
        <v>54.276320109439126</v>
      </c>
      <c r="O3203" s="332">
        <f t="shared" si="505"/>
        <v>56.447372913816693</v>
      </c>
      <c r="P3203" s="360"/>
      <c r="Q3203" s="360"/>
      <c r="S3203" s="357"/>
      <c r="T3203" s="357"/>
    </row>
    <row r="3204" spans="2:20" ht="16.2" customHeight="1">
      <c r="B3204" s="303">
        <v>110231412</v>
      </c>
      <c r="C3204" s="307" t="s">
        <v>71</v>
      </c>
      <c r="D3204" s="294" t="s">
        <v>81</v>
      </c>
      <c r="E3204" s="294" t="s">
        <v>3091</v>
      </c>
      <c r="F3204" s="290">
        <v>1</v>
      </c>
      <c r="G3204" s="290" t="s">
        <v>7</v>
      </c>
      <c r="H3204" s="293">
        <v>5.8</v>
      </c>
      <c r="I3204" s="293">
        <f t="shared" si="510"/>
        <v>10.166403509599512</v>
      </c>
      <c r="J3204" s="293">
        <v>58.965140355677164</v>
      </c>
      <c r="K3204" s="275">
        <f t="shared" si="502"/>
        <v>58.965140355677164</v>
      </c>
      <c r="L3204" s="275">
        <f t="shared" si="503"/>
        <v>58.965140355677164</v>
      </c>
      <c r="N3204" s="334">
        <v>56.697250341997268</v>
      </c>
      <c r="O3204" s="332">
        <f t="shared" si="505"/>
        <v>58.965140355677164</v>
      </c>
      <c r="P3204" s="360"/>
      <c r="Q3204" s="360"/>
    </row>
    <row r="3205" spans="2:20" ht="16.2" customHeight="1">
      <c r="B3205" s="303">
        <v>110251832</v>
      </c>
      <c r="C3205" s="307" t="s">
        <v>73</v>
      </c>
      <c r="D3205" s="294" t="s">
        <v>81</v>
      </c>
      <c r="E3205" s="290"/>
      <c r="F3205" s="290">
        <v>1</v>
      </c>
      <c r="G3205" s="290" t="s">
        <v>7</v>
      </c>
      <c r="H3205" s="293">
        <v>5.8</v>
      </c>
      <c r="I3205" s="293" t="e">
        <f t="shared" si="510"/>
        <v>#N/A</v>
      </c>
      <c r="J3205" s="293" t="e">
        <v>#N/A</v>
      </c>
      <c r="K3205" s="275" t="e">
        <f t="shared" si="502"/>
        <v>#N/A</v>
      </c>
      <c r="L3205" s="275" t="e">
        <f t="shared" si="503"/>
        <v>#N/A</v>
      </c>
      <c r="N3205" s="334" t="e">
        <v>#N/A</v>
      </c>
      <c r="O3205" s="332" t="e">
        <f t="shared" si="505"/>
        <v>#N/A</v>
      </c>
      <c r="P3205" s="360"/>
      <c r="Q3205" s="360"/>
    </row>
    <row r="3206" spans="2:20" ht="16.2" customHeight="1">
      <c r="B3206" s="303">
        <v>110251012</v>
      </c>
      <c r="C3206" s="307" t="s">
        <v>73</v>
      </c>
      <c r="D3206" s="290" t="s">
        <v>4</v>
      </c>
      <c r="E3206" s="290" t="s">
        <v>3061</v>
      </c>
      <c r="F3206" s="290">
        <v>1</v>
      </c>
      <c r="G3206" s="290" t="s">
        <v>7</v>
      </c>
      <c r="H3206" s="293">
        <v>5.8</v>
      </c>
      <c r="I3206" s="293">
        <f t="shared" si="510"/>
        <v>8.7831922260483992</v>
      </c>
      <c r="J3206" s="293">
        <v>50.942514911080714</v>
      </c>
      <c r="K3206" s="275">
        <f t="shared" si="502"/>
        <v>50.942514911080714</v>
      </c>
      <c r="L3206" s="275">
        <f t="shared" si="503"/>
        <v>50.942514911080714</v>
      </c>
      <c r="N3206" s="334">
        <v>48.983187414500684</v>
      </c>
      <c r="O3206" s="332">
        <f t="shared" si="505"/>
        <v>50.942514911080714</v>
      </c>
      <c r="P3206" s="360"/>
      <c r="Q3206" s="360"/>
    </row>
    <row r="3207" spans="2:20" ht="16.2" customHeight="1">
      <c r="B3207" s="303">
        <v>110251282</v>
      </c>
      <c r="C3207" s="307" t="s">
        <v>73</v>
      </c>
      <c r="D3207" s="294" t="s">
        <v>81</v>
      </c>
      <c r="E3207" s="294" t="s">
        <v>3083</v>
      </c>
      <c r="F3207" s="290">
        <v>1</v>
      </c>
      <c r="G3207" s="290" t="s">
        <v>7</v>
      </c>
      <c r="H3207" s="293">
        <v>5.8</v>
      </c>
      <c r="I3207" s="293">
        <f t="shared" si="510"/>
        <v>8.9005031369404239</v>
      </c>
      <c r="J3207" s="293">
        <v>51.622918194254453</v>
      </c>
      <c r="K3207" s="275">
        <f t="shared" ref="K3207:K3249" si="511">J3207</f>
        <v>51.622918194254453</v>
      </c>
      <c r="L3207" s="275">
        <f t="shared" ref="L3207:L3246" si="512">+J3207-K3207*$B$2</f>
        <v>51.622918194254453</v>
      </c>
      <c r="N3207" s="334">
        <v>49.637421340629281</v>
      </c>
      <c r="O3207" s="332">
        <f t="shared" si="505"/>
        <v>51.622918194254453</v>
      </c>
      <c r="P3207" s="360"/>
      <c r="Q3207" s="360"/>
    </row>
    <row r="3208" spans="2:20" ht="16.2" customHeight="1">
      <c r="B3208" s="303">
        <v>110251092</v>
      </c>
      <c r="C3208" s="307" t="s">
        <v>73</v>
      </c>
      <c r="D3208" s="290" t="s">
        <v>81</v>
      </c>
      <c r="E3208" s="290" t="s">
        <v>3065</v>
      </c>
      <c r="F3208" s="290">
        <v>1</v>
      </c>
      <c r="G3208" s="290" t="s">
        <v>7</v>
      </c>
      <c r="H3208" s="293">
        <v>5.8</v>
      </c>
      <c r="I3208" s="293">
        <f t="shared" si="510"/>
        <v>8.9005031369404239</v>
      </c>
      <c r="J3208" s="293">
        <v>51.622918194254453</v>
      </c>
      <c r="K3208" s="275">
        <f t="shared" si="511"/>
        <v>51.622918194254453</v>
      </c>
      <c r="L3208" s="275">
        <f t="shared" si="512"/>
        <v>51.622918194254453</v>
      </c>
      <c r="N3208" s="334">
        <v>49.637421340629281</v>
      </c>
      <c r="O3208" s="332">
        <f t="shared" si="505"/>
        <v>51.622918194254453</v>
      </c>
      <c r="P3208" s="360"/>
      <c r="Q3208" s="360"/>
    </row>
    <row r="3209" spans="2:20" ht="16.2" customHeight="1">
      <c r="B3209" s="303">
        <v>110251102</v>
      </c>
      <c r="C3209" s="307" t="s">
        <v>73</v>
      </c>
      <c r="D3209" s="294" t="s">
        <v>81</v>
      </c>
      <c r="E3209" s="294" t="s">
        <v>3067</v>
      </c>
      <c r="F3209" s="290">
        <v>1</v>
      </c>
      <c r="G3209" s="290" t="s">
        <v>7</v>
      </c>
      <c r="H3209" s="293">
        <v>5.8</v>
      </c>
      <c r="I3209" s="293">
        <f t="shared" si="510"/>
        <v>8.7831922260483992</v>
      </c>
      <c r="J3209" s="293">
        <v>50.942514911080714</v>
      </c>
      <c r="K3209" s="275">
        <f t="shared" si="511"/>
        <v>50.942514911080714</v>
      </c>
      <c r="L3209" s="275">
        <f t="shared" si="512"/>
        <v>50.942514911080714</v>
      </c>
      <c r="N3209" s="334">
        <v>48.983187414500684</v>
      </c>
      <c r="O3209" s="332">
        <f t="shared" si="505"/>
        <v>50.942514911080714</v>
      </c>
      <c r="P3209" s="360"/>
      <c r="Q3209" s="360"/>
    </row>
    <row r="3210" spans="2:20" ht="16.2" customHeight="1">
      <c r="B3210" s="303">
        <v>110251112</v>
      </c>
      <c r="C3210" s="307" t="s">
        <v>73</v>
      </c>
      <c r="D3210" s="294" t="s">
        <v>81</v>
      </c>
      <c r="E3210" s="294" t="s">
        <v>3071</v>
      </c>
      <c r="F3210" s="290">
        <v>1</v>
      </c>
      <c r="G3210" s="290" t="s">
        <v>7</v>
      </c>
      <c r="H3210" s="293">
        <v>5.8</v>
      </c>
      <c r="I3210" s="293">
        <f t="shared" si="510"/>
        <v>8.7831922260483992</v>
      </c>
      <c r="J3210" s="293">
        <v>50.942514911080714</v>
      </c>
      <c r="K3210" s="275">
        <f t="shared" si="511"/>
        <v>50.942514911080714</v>
      </c>
      <c r="L3210" s="275">
        <f t="shared" si="512"/>
        <v>50.942514911080714</v>
      </c>
      <c r="N3210" s="334">
        <v>48.983187414500684</v>
      </c>
      <c r="O3210" s="332">
        <f t="shared" si="505"/>
        <v>50.942514911080714</v>
      </c>
      <c r="P3210" s="360"/>
      <c r="Q3210" s="360"/>
    </row>
    <row r="3211" spans="2:20" ht="16.2" customHeight="1">
      <c r="B3211" s="303">
        <v>110251122</v>
      </c>
      <c r="C3211" s="307" t="s">
        <v>73</v>
      </c>
      <c r="D3211" s="294" t="s">
        <v>81</v>
      </c>
      <c r="E3211" s="294" t="s">
        <v>3073</v>
      </c>
      <c r="F3211" s="290">
        <v>1</v>
      </c>
      <c r="G3211" s="290" t="s">
        <v>7</v>
      </c>
      <c r="H3211" s="293">
        <v>5.8</v>
      </c>
      <c r="I3211" s="293">
        <f t="shared" si="510"/>
        <v>8.9005499281098182</v>
      </c>
      <c r="J3211" s="293">
        <v>51.62318958303694</v>
      </c>
      <c r="K3211" s="275">
        <f t="shared" si="511"/>
        <v>51.62318958303694</v>
      </c>
      <c r="L3211" s="275">
        <f t="shared" si="512"/>
        <v>51.62318958303694</v>
      </c>
      <c r="N3211" s="334">
        <v>49.637682291381672</v>
      </c>
      <c r="O3211" s="332">
        <f t="shared" ref="O3211:O3266" si="513">N3211*1.04</f>
        <v>51.62318958303694</v>
      </c>
      <c r="P3211" s="360"/>
      <c r="Q3211" s="360"/>
    </row>
    <row r="3212" spans="2:20" ht="16.2" customHeight="1">
      <c r="B3212" s="303">
        <v>110251142</v>
      </c>
      <c r="C3212" s="307" t="s">
        <v>73</v>
      </c>
      <c r="D3212" s="294" t="s">
        <v>81</v>
      </c>
      <c r="E3212" s="294" t="s">
        <v>3075</v>
      </c>
      <c r="F3212" s="290">
        <v>1</v>
      </c>
      <c r="G3212" s="290" t="s">
        <v>7</v>
      </c>
      <c r="H3212" s="293">
        <v>5.8</v>
      </c>
      <c r="I3212" s="293">
        <f t="shared" si="510"/>
        <v>8.9005031369404239</v>
      </c>
      <c r="J3212" s="293">
        <v>51.622918194254453</v>
      </c>
      <c r="K3212" s="275">
        <f t="shared" si="511"/>
        <v>51.622918194254453</v>
      </c>
      <c r="L3212" s="275">
        <f t="shared" si="512"/>
        <v>51.622918194254453</v>
      </c>
      <c r="N3212" s="334">
        <v>49.637421340629281</v>
      </c>
      <c r="O3212" s="332">
        <f t="shared" si="513"/>
        <v>51.622918194254453</v>
      </c>
      <c r="P3212" s="360"/>
      <c r="Q3212" s="360"/>
    </row>
    <row r="3213" spans="2:20" ht="16.2" customHeight="1">
      <c r="B3213" s="303">
        <v>110251272</v>
      </c>
      <c r="C3213" s="307" t="s">
        <v>73</v>
      </c>
      <c r="D3213" s="294" t="s">
        <v>81</v>
      </c>
      <c r="E3213" s="294" t="s">
        <v>3081</v>
      </c>
      <c r="F3213" s="290">
        <v>1</v>
      </c>
      <c r="G3213" s="290" t="s">
        <v>7</v>
      </c>
      <c r="H3213" s="293">
        <v>5.8</v>
      </c>
      <c r="I3213" s="293">
        <f t="shared" si="510"/>
        <v>8.9005031369404239</v>
      </c>
      <c r="J3213" s="293">
        <v>51.622918194254453</v>
      </c>
      <c r="K3213" s="275">
        <f t="shared" si="511"/>
        <v>51.622918194254453</v>
      </c>
      <c r="L3213" s="275">
        <f t="shared" si="512"/>
        <v>51.622918194254453</v>
      </c>
      <c r="N3213" s="334">
        <v>49.637421340629281</v>
      </c>
      <c r="O3213" s="332">
        <f t="shared" si="513"/>
        <v>51.622918194254453</v>
      </c>
      <c r="P3213" s="360"/>
      <c r="Q3213" s="360"/>
    </row>
    <row r="3214" spans="2:20" ht="16.2" customHeight="1">
      <c r="B3214" s="303">
        <v>110251372</v>
      </c>
      <c r="C3214" s="307" t="s">
        <v>73</v>
      </c>
      <c r="D3214" s="294" t="s">
        <v>81</v>
      </c>
      <c r="E3214" s="294" t="s">
        <v>3087</v>
      </c>
      <c r="F3214" s="290">
        <v>1</v>
      </c>
      <c r="G3214" s="290" t="s">
        <v>7</v>
      </c>
      <c r="H3214" s="293">
        <v>5.8</v>
      </c>
      <c r="I3214" s="293">
        <f t="shared" si="510"/>
        <v>9.0923443558658441</v>
      </c>
      <c r="J3214" s="293">
        <v>52.735597264021898</v>
      </c>
      <c r="K3214" s="275">
        <f t="shared" si="511"/>
        <v>52.735597264021898</v>
      </c>
      <c r="L3214" s="275">
        <f t="shared" si="512"/>
        <v>52.735597264021898</v>
      </c>
      <c r="N3214" s="334">
        <v>50.707305061559516</v>
      </c>
      <c r="O3214" s="332">
        <f t="shared" si="513"/>
        <v>52.735597264021898</v>
      </c>
      <c r="P3214" s="360"/>
      <c r="Q3214" s="360"/>
    </row>
    <row r="3215" spans="2:20" ht="16.2" customHeight="1">
      <c r="B3215" s="303">
        <v>110251362</v>
      </c>
      <c r="C3215" s="307" t="s">
        <v>73</v>
      </c>
      <c r="D3215" s="294" t="s">
        <v>81</v>
      </c>
      <c r="E3215" s="294" t="s">
        <v>3085</v>
      </c>
      <c r="F3215" s="290">
        <v>1</v>
      </c>
      <c r="G3215" s="290" t="s">
        <v>7</v>
      </c>
      <c r="H3215" s="293">
        <v>5.8</v>
      </c>
      <c r="I3215" s="293">
        <f t="shared" si="510"/>
        <v>9.0923443558658441</v>
      </c>
      <c r="J3215" s="293">
        <v>52.735597264021898</v>
      </c>
      <c r="K3215" s="275">
        <f t="shared" si="511"/>
        <v>52.735597264021898</v>
      </c>
      <c r="L3215" s="275">
        <f t="shared" si="512"/>
        <v>52.735597264021898</v>
      </c>
      <c r="N3215" s="334">
        <v>50.707305061559516</v>
      </c>
      <c r="O3215" s="332">
        <f t="shared" si="513"/>
        <v>52.735597264021898</v>
      </c>
      <c r="P3215" s="360"/>
      <c r="Q3215" s="360"/>
    </row>
    <row r="3216" spans="2:20" ht="16.2" customHeight="1">
      <c r="B3216" s="303">
        <v>110251392</v>
      </c>
      <c r="C3216" s="307" t="s">
        <v>73</v>
      </c>
      <c r="D3216" s="294" t="s">
        <v>81</v>
      </c>
      <c r="E3216" s="294" t="s">
        <v>3089</v>
      </c>
      <c r="F3216" s="290">
        <v>1</v>
      </c>
      <c r="G3216" s="290" t="s">
        <v>7</v>
      </c>
      <c r="H3216" s="293">
        <v>5.8</v>
      </c>
      <c r="I3216" s="293">
        <f t="shared" si="510"/>
        <v>8.9005031369404239</v>
      </c>
      <c r="J3216" s="293">
        <v>51.622918194254453</v>
      </c>
      <c r="K3216" s="275">
        <f t="shared" si="511"/>
        <v>51.622918194254453</v>
      </c>
      <c r="L3216" s="275">
        <f t="shared" si="512"/>
        <v>51.622918194254453</v>
      </c>
      <c r="N3216" s="334">
        <v>49.637421340629281</v>
      </c>
      <c r="O3216" s="332">
        <f t="shared" si="513"/>
        <v>51.622918194254453</v>
      </c>
      <c r="P3216" s="360"/>
      <c r="Q3216" s="360"/>
    </row>
    <row r="3217" spans="2:20" ht="16.2" customHeight="1">
      <c r="B3217" s="303">
        <v>110251242</v>
      </c>
      <c r="C3217" s="307" t="s">
        <v>73</v>
      </c>
      <c r="D3217" s="294" t="s">
        <v>81</v>
      </c>
      <c r="E3217" s="294" t="s">
        <v>3079</v>
      </c>
      <c r="F3217" s="290">
        <v>1</v>
      </c>
      <c r="G3217" s="290" t="s">
        <v>7</v>
      </c>
      <c r="H3217" s="293">
        <v>5.8</v>
      </c>
      <c r="I3217" s="293">
        <f t="shared" si="510"/>
        <v>9.0923443558658441</v>
      </c>
      <c r="J3217" s="293">
        <v>52.735597264021898</v>
      </c>
      <c r="K3217" s="275">
        <f t="shared" si="511"/>
        <v>52.735597264021898</v>
      </c>
      <c r="L3217" s="275">
        <f t="shared" si="512"/>
        <v>52.735597264021898</v>
      </c>
      <c r="N3217" s="334">
        <v>50.707305061559516</v>
      </c>
      <c r="O3217" s="332">
        <f t="shared" si="513"/>
        <v>52.735597264021898</v>
      </c>
      <c r="P3217" s="360"/>
      <c r="Q3217" s="360"/>
    </row>
    <row r="3218" spans="2:20" ht="16.2" customHeight="1">
      <c r="B3218" s="303">
        <v>110251182</v>
      </c>
      <c r="C3218" s="307" t="s">
        <v>73</v>
      </c>
      <c r="D3218" s="294" t="s">
        <v>81</v>
      </c>
      <c r="E3218" s="294" t="s">
        <v>3077</v>
      </c>
      <c r="F3218" s="290">
        <v>1</v>
      </c>
      <c r="G3218" s="290" t="s">
        <v>7</v>
      </c>
      <c r="H3218" s="293">
        <v>5.8</v>
      </c>
      <c r="I3218" s="293">
        <f t="shared" si="510"/>
        <v>8.9005031369404239</v>
      </c>
      <c r="J3218" s="293">
        <v>51.622918194254453</v>
      </c>
      <c r="K3218" s="275">
        <f t="shared" si="511"/>
        <v>51.622918194254453</v>
      </c>
      <c r="L3218" s="275">
        <f t="shared" si="512"/>
        <v>51.622918194254453</v>
      </c>
      <c r="N3218" s="334">
        <v>49.637421340629281</v>
      </c>
      <c r="O3218" s="332">
        <f t="shared" si="513"/>
        <v>51.622918194254453</v>
      </c>
      <c r="P3218" s="360"/>
      <c r="Q3218" s="360"/>
    </row>
    <row r="3219" spans="2:20" ht="16.2" customHeight="1">
      <c r="B3219" s="303">
        <v>110251072</v>
      </c>
      <c r="C3219" s="307" t="s">
        <v>73</v>
      </c>
      <c r="D3219" s="294" t="s">
        <v>81</v>
      </c>
      <c r="E3219" s="294" t="s">
        <v>3069</v>
      </c>
      <c r="F3219" s="290">
        <v>1</v>
      </c>
      <c r="G3219" s="290" t="s">
        <v>7</v>
      </c>
      <c r="H3219" s="293">
        <v>5.8</v>
      </c>
      <c r="I3219" s="293" t="e">
        <f t="shared" si="510"/>
        <v>#N/A</v>
      </c>
      <c r="J3219" s="293" t="e">
        <v>#N/A</v>
      </c>
      <c r="K3219" s="275" t="e">
        <f t="shared" si="511"/>
        <v>#N/A</v>
      </c>
      <c r="L3219" s="275" t="e">
        <f t="shared" si="512"/>
        <v>#N/A</v>
      </c>
      <c r="N3219" s="334">
        <v>49.350492476060197</v>
      </c>
      <c r="O3219" s="332">
        <f t="shared" si="513"/>
        <v>51.324512175102605</v>
      </c>
      <c r="P3219" s="360"/>
      <c r="Q3219" s="360"/>
      <c r="S3219" s="357"/>
      <c r="T3219" s="357"/>
    </row>
    <row r="3220" spans="2:20" ht="16.2" customHeight="1">
      <c r="B3220" s="303">
        <v>110251412</v>
      </c>
      <c r="C3220" s="307" t="s">
        <v>73</v>
      </c>
      <c r="D3220" s="294" t="s">
        <v>81</v>
      </c>
      <c r="E3220" s="294" t="s">
        <v>3091</v>
      </c>
      <c r="F3220" s="290">
        <v>1</v>
      </c>
      <c r="G3220" s="290" t="s">
        <v>7</v>
      </c>
      <c r="H3220" s="293">
        <v>5.8</v>
      </c>
      <c r="I3220" s="293">
        <f t="shared" si="510"/>
        <v>9.0751761875560177</v>
      </c>
      <c r="J3220" s="293">
        <v>52.636021887824903</v>
      </c>
      <c r="K3220" s="275">
        <f t="shared" si="511"/>
        <v>52.636021887824903</v>
      </c>
      <c r="L3220" s="275">
        <f t="shared" si="512"/>
        <v>52.636021887824903</v>
      </c>
      <c r="N3220" s="334">
        <v>50.611559507523943</v>
      </c>
      <c r="O3220" s="332">
        <f t="shared" si="513"/>
        <v>52.636021887824903</v>
      </c>
      <c r="P3220" s="360"/>
      <c r="Q3220" s="360"/>
    </row>
    <row r="3221" spans="2:20" ht="16.2" customHeight="1">
      <c r="B3221" s="303">
        <v>110201012</v>
      </c>
      <c r="C3221" s="307" t="s">
        <v>68</v>
      </c>
      <c r="D3221" s="290" t="s">
        <v>4</v>
      </c>
      <c r="E3221" s="290" t="s">
        <v>3061</v>
      </c>
      <c r="F3221" s="290">
        <v>1</v>
      </c>
      <c r="G3221" s="290" t="s">
        <v>7</v>
      </c>
      <c r="H3221" s="293">
        <v>5.8</v>
      </c>
      <c r="I3221" s="293">
        <f t="shared" si="510"/>
        <v>11.100552761922735</v>
      </c>
      <c r="J3221" s="293">
        <v>64.383206019151856</v>
      </c>
      <c r="K3221" s="275">
        <f t="shared" si="511"/>
        <v>64.383206019151856</v>
      </c>
      <c r="L3221" s="275">
        <f t="shared" si="512"/>
        <v>64.383206019151856</v>
      </c>
      <c r="N3221" s="334">
        <v>61.906928864569089</v>
      </c>
      <c r="O3221" s="332">
        <f t="shared" si="513"/>
        <v>64.383206019151856</v>
      </c>
      <c r="P3221" s="360"/>
      <c r="Q3221" s="360"/>
    </row>
    <row r="3222" spans="2:20" ht="16.2" customHeight="1">
      <c r="B3222" s="303">
        <v>110201282</v>
      </c>
      <c r="C3222" s="307" t="s">
        <v>68</v>
      </c>
      <c r="D3222" s="294" t="s">
        <v>81</v>
      </c>
      <c r="E3222" s="294" t="s">
        <v>3083</v>
      </c>
      <c r="F3222" s="290">
        <v>1</v>
      </c>
      <c r="G3222" s="290" t="s">
        <v>7</v>
      </c>
      <c r="H3222" s="293">
        <v>5.8</v>
      </c>
      <c r="I3222" s="293">
        <f t="shared" si="510"/>
        <v>11.351673097787634</v>
      </c>
      <c r="J3222" s="293">
        <v>65.839703967168276</v>
      </c>
      <c r="K3222" s="275">
        <f t="shared" si="511"/>
        <v>65.839703967168276</v>
      </c>
      <c r="L3222" s="275">
        <f t="shared" si="512"/>
        <v>65.839703967168276</v>
      </c>
      <c r="N3222" s="334">
        <v>63.307407660738718</v>
      </c>
      <c r="O3222" s="332">
        <f t="shared" si="513"/>
        <v>65.839703967168276</v>
      </c>
      <c r="P3222" s="360"/>
      <c r="Q3222" s="360"/>
    </row>
    <row r="3223" spans="2:20" ht="16.2" customHeight="1">
      <c r="B3223" s="303">
        <v>110201092</v>
      </c>
      <c r="C3223" s="307" t="s">
        <v>68</v>
      </c>
      <c r="D3223" s="290" t="s">
        <v>81</v>
      </c>
      <c r="E3223" s="290" t="s">
        <v>3065</v>
      </c>
      <c r="F3223" s="290">
        <v>1</v>
      </c>
      <c r="G3223" s="290" t="s">
        <v>7</v>
      </c>
      <c r="H3223" s="293">
        <v>5.8</v>
      </c>
      <c r="I3223" s="293">
        <f t="shared" si="510"/>
        <v>11.351673097787634</v>
      </c>
      <c r="J3223" s="293">
        <v>65.839703967168276</v>
      </c>
      <c r="K3223" s="275">
        <f t="shared" si="511"/>
        <v>65.839703967168276</v>
      </c>
      <c r="L3223" s="275">
        <f t="shared" si="512"/>
        <v>65.839703967168276</v>
      </c>
      <c r="N3223" s="334">
        <v>63.307407660738718</v>
      </c>
      <c r="O3223" s="332">
        <f t="shared" si="513"/>
        <v>65.839703967168276</v>
      </c>
      <c r="P3223" s="360"/>
      <c r="Q3223" s="360"/>
    </row>
    <row r="3224" spans="2:20" ht="16.2" customHeight="1">
      <c r="B3224" s="303">
        <v>110201102</v>
      </c>
      <c r="C3224" s="307" t="s">
        <v>68</v>
      </c>
      <c r="D3224" s="294" t="s">
        <v>81</v>
      </c>
      <c r="E3224" s="294" t="s">
        <v>3067</v>
      </c>
      <c r="F3224" s="290">
        <v>1</v>
      </c>
      <c r="G3224" s="290" t="s">
        <v>7</v>
      </c>
      <c r="H3224" s="293">
        <v>5.8</v>
      </c>
      <c r="I3224" s="293">
        <f t="shared" si="510"/>
        <v>11.100552761922735</v>
      </c>
      <c r="J3224" s="293">
        <v>64.383206019151856</v>
      </c>
      <c r="K3224" s="275">
        <f t="shared" si="511"/>
        <v>64.383206019151856</v>
      </c>
      <c r="L3224" s="275">
        <f t="shared" si="512"/>
        <v>64.383206019151856</v>
      </c>
      <c r="N3224" s="334">
        <v>61.906928864569089</v>
      </c>
      <c r="O3224" s="332">
        <f t="shared" si="513"/>
        <v>64.383206019151856</v>
      </c>
      <c r="P3224" s="360"/>
      <c r="Q3224" s="360"/>
    </row>
    <row r="3225" spans="2:20" ht="16.2" customHeight="1">
      <c r="B3225" s="303">
        <v>110201112</v>
      </c>
      <c r="C3225" s="307" t="s">
        <v>68</v>
      </c>
      <c r="D3225" s="294" t="s">
        <v>81</v>
      </c>
      <c r="E3225" s="294" t="s">
        <v>3071</v>
      </c>
      <c r="F3225" s="290">
        <v>1</v>
      </c>
      <c r="G3225" s="290" t="s">
        <v>7</v>
      </c>
      <c r="H3225" s="293">
        <v>5.8</v>
      </c>
      <c r="I3225" s="293">
        <f t="shared" si="510"/>
        <v>11.100552761922735</v>
      </c>
      <c r="J3225" s="293">
        <v>64.383206019151856</v>
      </c>
      <c r="K3225" s="275">
        <f t="shared" si="511"/>
        <v>64.383206019151856</v>
      </c>
      <c r="L3225" s="275">
        <f t="shared" si="512"/>
        <v>64.383206019151856</v>
      </c>
      <c r="N3225" s="334">
        <v>61.906928864569089</v>
      </c>
      <c r="O3225" s="332">
        <f t="shared" si="513"/>
        <v>64.383206019151856</v>
      </c>
      <c r="P3225" s="360"/>
      <c r="Q3225" s="360"/>
    </row>
    <row r="3226" spans="2:20" ht="16.2" customHeight="1">
      <c r="B3226" s="303">
        <v>110201122</v>
      </c>
      <c r="C3226" s="307" t="s">
        <v>68</v>
      </c>
      <c r="D3226" s="294" t="s">
        <v>81</v>
      </c>
      <c r="E3226" s="294" t="s">
        <v>3073</v>
      </c>
      <c r="F3226" s="290">
        <v>1</v>
      </c>
      <c r="G3226" s="290" t="s">
        <v>7</v>
      </c>
      <c r="H3226" s="293">
        <v>5.8</v>
      </c>
      <c r="I3226" s="293">
        <f t="shared" si="510"/>
        <v>11.348604090853343</v>
      </c>
      <c r="J3226" s="293">
        <v>65.821903726949387</v>
      </c>
      <c r="K3226" s="275">
        <f t="shared" si="511"/>
        <v>65.821903726949387</v>
      </c>
      <c r="L3226" s="275">
        <f t="shared" si="512"/>
        <v>65.821903726949387</v>
      </c>
      <c r="N3226" s="334">
        <v>63.290292045143637</v>
      </c>
      <c r="O3226" s="332">
        <f t="shared" si="513"/>
        <v>65.821903726949387</v>
      </c>
      <c r="P3226" s="360"/>
      <c r="Q3226" s="360"/>
    </row>
    <row r="3227" spans="2:20" ht="16.2" customHeight="1">
      <c r="B3227" s="303">
        <v>110201142</v>
      </c>
      <c r="C3227" s="307" t="s">
        <v>68</v>
      </c>
      <c r="D3227" s="294" t="s">
        <v>81</v>
      </c>
      <c r="E3227" s="294" t="s">
        <v>3075</v>
      </c>
      <c r="F3227" s="290">
        <v>1</v>
      </c>
      <c r="G3227" s="290" t="s">
        <v>7</v>
      </c>
      <c r="H3227" s="293">
        <v>5.8</v>
      </c>
      <c r="I3227" s="293">
        <f t="shared" si="510"/>
        <v>11.351673097787634</v>
      </c>
      <c r="J3227" s="293">
        <v>65.839703967168276</v>
      </c>
      <c r="K3227" s="275">
        <f t="shared" si="511"/>
        <v>65.839703967168276</v>
      </c>
      <c r="L3227" s="275">
        <f t="shared" si="512"/>
        <v>65.839703967168276</v>
      </c>
      <c r="N3227" s="334">
        <v>63.307407660738718</v>
      </c>
      <c r="O3227" s="332">
        <f t="shared" si="513"/>
        <v>65.839703967168276</v>
      </c>
      <c r="P3227" s="360"/>
      <c r="Q3227" s="360"/>
    </row>
    <row r="3228" spans="2:20" ht="16.2" customHeight="1">
      <c r="B3228" s="303">
        <v>110201272</v>
      </c>
      <c r="C3228" s="307" t="s">
        <v>68</v>
      </c>
      <c r="D3228" s="294" t="s">
        <v>81</v>
      </c>
      <c r="E3228" s="294" t="s">
        <v>3081</v>
      </c>
      <c r="F3228" s="290">
        <v>1</v>
      </c>
      <c r="G3228" s="290" t="s">
        <v>7</v>
      </c>
      <c r="H3228" s="293">
        <v>5.8</v>
      </c>
      <c r="I3228" s="293">
        <f t="shared" si="510"/>
        <v>11.351673097787634</v>
      </c>
      <c r="J3228" s="293">
        <v>65.839703967168276</v>
      </c>
      <c r="K3228" s="275">
        <f t="shared" si="511"/>
        <v>65.839703967168276</v>
      </c>
      <c r="L3228" s="275">
        <f t="shared" si="512"/>
        <v>65.839703967168276</v>
      </c>
      <c r="N3228" s="334">
        <v>63.307407660738718</v>
      </c>
      <c r="O3228" s="332">
        <f t="shared" si="513"/>
        <v>65.839703967168276</v>
      </c>
      <c r="P3228" s="360"/>
      <c r="Q3228" s="360"/>
    </row>
    <row r="3229" spans="2:20" ht="16.2" customHeight="1">
      <c r="B3229" s="303">
        <v>110201372</v>
      </c>
      <c r="C3229" s="307" t="s">
        <v>68</v>
      </c>
      <c r="D3229" s="294" t="s">
        <v>81</v>
      </c>
      <c r="E3229" s="294" t="s">
        <v>3087</v>
      </c>
      <c r="F3229" s="290">
        <v>1</v>
      </c>
      <c r="G3229" s="290" t="s">
        <v>7</v>
      </c>
      <c r="H3229" s="293">
        <v>5.8</v>
      </c>
      <c r="I3229" s="293">
        <f t="shared" si="510"/>
        <v>11.756780791546772</v>
      </c>
      <c r="J3229" s="293">
        <v>68.189328590971272</v>
      </c>
      <c r="K3229" s="275">
        <f t="shared" si="511"/>
        <v>68.189328590971272</v>
      </c>
      <c r="L3229" s="275">
        <f t="shared" si="512"/>
        <v>68.189328590971272</v>
      </c>
      <c r="N3229" s="334">
        <v>65.566662106703149</v>
      </c>
      <c r="O3229" s="332">
        <f t="shared" si="513"/>
        <v>68.189328590971272</v>
      </c>
      <c r="P3229" s="360"/>
      <c r="Q3229" s="360"/>
    </row>
    <row r="3230" spans="2:20" ht="16.2" customHeight="1">
      <c r="B3230" s="303">
        <v>110201362</v>
      </c>
      <c r="C3230" s="307" t="s">
        <v>68</v>
      </c>
      <c r="D3230" s="294" t="s">
        <v>81</v>
      </c>
      <c r="E3230" s="294" t="s">
        <v>3085</v>
      </c>
      <c r="F3230" s="290">
        <v>1</v>
      </c>
      <c r="G3230" s="290" t="s">
        <v>7</v>
      </c>
      <c r="H3230" s="293">
        <v>5.8</v>
      </c>
      <c r="I3230" s="293">
        <f t="shared" si="510"/>
        <v>11.756780791546772</v>
      </c>
      <c r="J3230" s="293">
        <v>68.189328590971272</v>
      </c>
      <c r="K3230" s="275">
        <f t="shared" si="511"/>
        <v>68.189328590971272</v>
      </c>
      <c r="L3230" s="275">
        <f t="shared" si="512"/>
        <v>68.189328590971272</v>
      </c>
      <c r="N3230" s="334">
        <v>65.566662106703149</v>
      </c>
      <c r="O3230" s="332">
        <f t="shared" si="513"/>
        <v>68.189328590971272</v>
      </c>
      <c r="P3230" s="360"/>
      <c r="Q3230" s="360"/>
    </row>
    <row r="3231" spans="2:20" ht="16.2" customHeight="1">
      <c r="B3231" s="303">
        <v>110201392</v>
      </c>
      <c r="C3231" s="307" t="s">
        <v>68</v>
      </c>
      <c r="D3231" s="294" t="s">
        <v>81</v>
      </c>
      <c r="E3231" s="294" t="s">
        <v>3089</v>
      </c>
      <c r="F3231" s="290">
        <v>1</v>
      </c>
      <c r="G3231" s="290" t="s">
        <v>7</v>
      </c>
      <c r="H3231" s="293">
        <v>5.8</v>
      </c>
      <c r="I3231" s="293">
        <f t="shared" si="510"/>
        <v>11.346120854757302</v>
      </c>
      <c r="J3231" s="293">
        <v>65.807500957592353</v>
      </c>
      <c r="K3231" s="275">
        <f t="shared" si="511"/>
        <v>65.807500957592353</v>
      </c>
      <c r="L3231" s="275">
        <f t="shared" si="512"/>
        <v>65.807500957592353</v>
      </c>
      <c r="N3231" s="334">
        <v>63.276443228454184</v>
      </c>
      <c r="O3231" s="332">
        <f t="shared" si="513"/>
        <v>65.807500957592353</v>
      </c>
      <c r="P3231" s="360"/>
      <c r="Q3231" s="360"/>
    </row>
    <row r="3232" spans="2:20" ht="16.2" customHeight="1">
      <c r="B3232" s="303">
        <v>110201242</v>
      </c>
      <c r="C3232" s="307" t="s">
        <v>68</v>
      </c>
      <c r="D3232" s="294" t="s">
        <v>81</v>
      </c>
      <c r="E3232" s="294" t="s">
        <v>3079</v>
      </c>
      <c r="F3232" s="290">
        <v>1</v>
      </c>
      <c r="G3232" s="290" t="s">
        <v>7</v>
      </c>
      <c r="H3232" s="293">
        <v>5.8</v>
      </c>
      <c r="I3232" s="293">
        <f t="shared" si="510"/>
        <v>11.756780791546772</v>
      </c>
      <c r="J3232" s="293">
        <v>68.189328590971272</v>
      </c>
      <c r="K3232" s="275">
        <f t="shared" si="511"/>
        <v>68.189328590971272</v>
      </c>
      <c r="L3232" s="275">
        <f t="shared" si="512"/>
        <v>68.189328590971272</v>
      </c>
      <c r="N3232" s="334">
        <v>65.566662106703149</v>
      </c>
      <c r="O3232" s="332">
        <f t="shared" si="513"/>
        <v>68.189328590971272</v>
      </c>
      <c r="P3232" s="360"/>
      <c r="Q3232" s="360"/>
    </row>
    <row r="3233" spans="2:20" ht="16.2" customHeight="1">
      <c r="B3233" s="303">
        <v>110201182</v>
      </c>
      <c r="C3233" s="307" t="s">
        <v>68</v>
      </c>
      <c r="D3233" s="294" t="s">
        <v>81</v>
      </c>
      <c r="E3233" s="294" t="s">
        <v>3077</v>
      </c>
      <c r="F3233" s="290">
        <v>1</v>
      </c>
      <c r="G3233" s="290" t="s">
        <v>7</v>
      </c>
      <c r="H3233" s="293">
        <v>5.8</v>
      </c>
      <c r="I3233" s="293">
        <f t="shared" si="510"/>
        <v>11.346120854757302</v>
      </c>
      <c r="J3233" s="293">
        <v>65.807500957592353</v>
      </c>
      <c r="K3233" s="275">
        <f t="shared" si="511"/>
        <v>65.807500957592353</v>
      </c>
      <c r="L3233" s="275">
        <f t="shared" si="512"/>
        <v>65.807500957592353</v>
      </c>
      <c r="N3233" s="334">
        <v>63.276443228454184</v>
      </c>
      <c r="O3233" s="332">
        <f t="shared" si="513"/>
        <v>65.807500957592353</v>
      </c>
      <c r="P3233" s="360"/>
      <c r="Q3233" s="360"/>
    </row>
    <row r="3234" spans="2:20" ht="16.2" customHeight="1">
      <c r="B3234" s="303">
        <v>110201072</v>
      </c>
      <c r="C3234" s="307" t="s">
        <v>68</v>
      </c>
      <c r="D3234" s="294" t="s">
        <v>81</v>
      </c>
      <c r="E3234" s="294" t="s">
        <v>3069</v>
      </c>
      <c r="F3234" s="290">
        <v>1</v>
      </c>
      <c r="G3234" s="290" t="s">
        <v>7</v>
      </c>
      <c r="H3234" s="293">
        <v>5.8</v>
      </c>
      <c r="I3234" s="293" t="e">
        <f t="shared" si="510"/>
        <v>#N/A</v>
      </c>
      <c r="J3234" s="293" t="e">
        <v>#N/A</v>
      </c>
      <c r="K3234" s="275" t="e">
        <f t="shared" si="511"/>
        <v>#N/A</v>
      </c>
      <c r="L3234" s="275" t="e">
        <f t="shared" si="512"/>
        <v>#N/A</v>
      </c>
      <c r="N3234" s="334">
        <v>63.059958960328323</v>
      </c>
      <c r="O3234" s="332">
        <f t="shared" si="513"/>
        <v>65.582357318741458</v>
      </c>
      <c r="P3234" s="360"/>
      <c r="Q3234" s="360"/>
      <c r="S3234" s="357"/>
      <c r="T3234" s="357"/>
    </row>
    <row r="3235" spans="2:20" ht="16.2" customHeight="1">
      <c r="B3235" s="303">
        <v>110201412</v>
      </c>
      <c r="C3235" s="307" t="s">
        <v>68</v>
      </c>
      <c r="D3235" s="294" t="s">
        <v>81</v>
      </c>
      <c r="E3235" s="294" t="s">
        <v>3091</v>
      </c>
      <c r="F3235" s="290">
        <v>1</v>
      </c>
      <c r="G3235" s="290" t="s">
        <v>7</v>
      </c>
      <c r="H3235" s="293">
        <v>5.8</v>
      </c>
      <c r="I3235" s="293">
        <f t="shared" si="510"/>
        <v>11.846374640313224</v>
      </c>
      <c r="J3235" s="293">
        <v>68.708972913816694</v>
      </c>
      <c r="K3235" s="275">
        <f t="shared" si="511"/>
        <v>68.708972913816694</v>
      </c>
      <c r="L3235" s="275">
        <f t="shared" si="512"/>
        <v>68.708972913816694</v>
      </c>
      <c r="N3235" s="334">
        <v>66.066320109439133</v>
      </c>
      <c r="O3235" s="332">
        <f t="shared" si="513"/>
        <v>68.708972913816694</v>
      </c>
      <c r="P3235" s="360"/>
      <c r="Q3235" s="360"/>
    </row>
    <row r="3236" spans="2:20" ht="16.2" customHeight="1">
      <c r="B3236" s="303">
        <v>110221012</v>
      </c>
      <c r="C3236" s="307" t="s">
        <v>70</v>
      </c>
      <c r="D3236" s="290" t="s">
        <v>4</v>
      </c>
      <c r="E3236" s="290" t="s">
        <v>3061</v>
      </c>
      <c r="F3236" s="290">
        <v>1</v>
      </c>
      <c r="G3236" s="290" t="s">
        <v>7</v>
      </c>
      <c r="H3236" s="293">
        <v>5.8</v>
      </c>
      <c r="I3236" s="293">
        <f t="shared" si="510"/>
        <v>10.244907589980661</v>
      </c>
      <c r="J3236" s="293">
        <v>59.420464021887831</v>
      </c>
      <c r="K3236" s="275">
        <f t="shared" si="511"/>
        <v>59.420464021887831</v>
      </c>
      <c r="L3236" s="275">
        <f t="shared" si="512"/>
        <v>59.420464021887831</v>
      </c>
      <c r="N3236" s="334">
        <v>57.135061559507527</v>
      </c>
      <c r="O3236" s="332">
        <f t="shared" si="513"/>
        <v>59.420464021887831</v>
      </c>
      <c r="P3236" s="360"/>
      <c r="Q3236" s="360"/>
    </row>
    <row r="3237" spans="2:20" ht="16.2" customHeight="1">
      <c r="B3237" s="303">
        <v>110221282</v>
      </c>
      <c r="C3237" s="307" t="s">
        <v>70</v>
      </c>
      <c r="D3237" s="294" t="s">
        <v>81</v>
      </c>
      <c r="E3237" s="294" t="s">
        <v>3083</v>
      </c>
      <c r="F3237" s="290">
        <v>1</v>
      </c>
      <c r="G3237" s="290" t="s">
        <v>7</v>
      </c>
      <c r="H3237" s="293">
        <v>5.8</v>
      </c>
      <c r="I3237" s="293">
        <f t="shared" si="510"/>
        <v>10.418127270154253</v>
      </c>
      <c r="J3237" s="293">
        <v>60.425138166894662</v>
      </c>
      <c r="K3237" s="275">
        <f t="shared" si="511"/>
        <v>60.425138166894662</v>
      </c>
      <c r="L3237" s="275">
        <f t="shared" si="512"/>
        <v>60.425138166894662</v>
      </c>
      <c r="N3237" s="334">
        <v>58.101094391244864</v>
      </c>
      <c r="O3237" s="332">
        <f t="shared" si="513"/>
        <v>60.425138166894662</v>
      </c>
      <c r="P3237" s="360"/>
      <c r="Q3237" s="360"/>
    </row>
    <row r="3238" spans="2:20" ht="16.2" customHeight="1">
      <c r="B3238" s="303">
        <v>110221092</v>
      </c>
      <c r="C3238" s="307" t="s">
        <v>70</v>
      </c>
      <c r="D3238" s="290" t="s">
        <v>81</v>
      </c>
      <c r="E3238" s="290" t="s">
        <v>3065</v>
      </c>
      <c r="F3238" s="290">
        <v>1</v>
      </c>
      <c r="G3238" s="290" t="s">
        <v>7</v>
      </c>
      <c r="H3238" s="293">
        <v>5.8</v>
      </c>
      <c r="I3238" s="293">
        <f t="shared" si="510"/>
        <v>10.418127270154253</v>
      </c>
      <c r="J3238" s="293">
        <v>60.425138166894662</v>
      </c>
      <c r="K3238" s="275">
        <f t="shared" si="511"/>
        <v>60.425138166894662</v>
      </c>
      <c r="L3238" s="275">
        <f t="shared" si="512"/>
        <v>60.425138166894662</v>
      </c>
      <c r="N3238" s="334">
        <v>58.101094391244864</v>
      </c>
      <c r="O3238" s="332">
        <f t="shared" si="513"/>
        <v>60.425138166894662</v>
      </c>
      <c r="P3238" s="360"/>
      <c r="Q3238" s="360"/>
    </row>
    <row r="3239" spans="2:20" ht="16.2" customHeight="1">
      <c r="B3239" s="303">
        <v>110221102</v>
      </c>
      <c r="C3239" s="307" t="s">
        <v>70</v>
      </c>
      <c r="D3239" s="294" t="s">
        <v>81</v>
      </c>
      <c r="E3239" s="294" t="s">
        <v>3067</v>
      </c>
      <c r="F3239" s="290">
        <v>1</v>
      </c>
      <c r="G3239" s="290" t="s">
        <v>7</v>
      </c>
      <c r="H3239" s="293">
        <v>5.8</v>
      </c>
      <c r="I3239" s="293">
        <f t="shared" si="510"/>
        <v>10.244907589980661</v>
      </c>
      <c r="J3239" s="293">
        <v>59.420464021887831</v>
      </c>
      <c r="K3239" s="275">
        <f t="shared" si="511"/>
        <v>59.420464021887831</v>
      </c>
      <c r="L3239" s="275">
        <f t="shared" si="512"/>
        <v>59.420464021887831</v>
      </c>
      <c r="N3239" s="334">
        <v>57.135061559507527</v>
      </c>
      <c r="O3239" s="332">
        <f t="shared" si="513"/>
        <v>59.420464021887831</v>
      </c>
      <c r="P3239" s="360"/>
      <c r="Q3239" s="360"/>
    </row>
    <row r="3240" spans="2:20" ht="16.2" customHeight="1">
      <c r="B3240" s="303">
        <v>110221112</v>
      </c>
      <c r="C3240" s="307" t="s">
        <v>70</v>
      </c>
      <c r="D3240" s="294" t="s">
        <v>81</v>
      </c>
      <c r="E3240" s="294" t="s">
        <v>3071</v>
      </c>
      <c r="F3240" s="290">
        <v>1</v>
      </c>
      <c r="G3240" s="290" t="s">
        <v>7</v>
      </c>
      <c r="H3240" s="293">
        <v>5.8</v>
      </c>
      <c r="I3240" s="293">
        <f t="shared" si="510"/>
        <v>10.244907589980661</v>
      </c>
      <c r="J3240" s="293">
        <v>59.420464021887831</v>
      </c>
      <c r="K3240" s="275">
        <f t="shared" si="511"/>
        <v>59.420464021887831</v>
      </c>
      <c r="L3240" s="275">
        <f t="shared" si="512"/>
        <v>59.420464021887831</v>
      </c>
      <c r="N3240" s="334">
        <v>57.135061559507527</v>
      </c>
      <c r="O3240" s="332">
        <f t="shared" si="513"/>
        <v>59.420464021887831</v>
      </c>
      <c r="P3240" s="360"/>
      <c r="Q3240" s="360"/>
    </row>
    <row r="3241" spans="2:20" ht="16.2" customHeight="1">
      <c r="B3241" s="303">
        <v>110221122</v>
      </c>
      <c r="C3241" s="307" t="s">
        <v>70</v>
      </c>
      <c r="D3241" s="294" t="s">
        <v>81</v>
      </c>
      <c r="E3241" s="294" t="s">
        <v>3073</v>
      </c>
      <c r="F3241" s="290">
        <v>1</v>
      </c>
      <c r="G3241" s="290" t="s">
        <v>7</v>
      </c>
      <c r="H3241" s="293">
        <v>5.8</v>
      </c>
      <c r="I3241" s="293">
        <f t="shared" si="510"/>
        <v>10.419030387188077</v>
      </c>
      <c r="J3241" s="293">
        <v>60.430376245690844</v>
      </c>
      <c r="K3241" s="275">
        <f t="shared" si="511"/>
        <v>60.430376245690844</v>
      </c>
      <c r="L3241" s="275">
        <f t="shared" si="512"/>
        <v>60.430376245690844</v>
      </c>
      <c r="N3241" s="334">
        <v>58.106131005471966</v>
      </c>
      <c r="O3241" s="332">
        <f t="shared" si="513"/>
        <v>60.430376245690844</v>
      </c>
      <c r="P3241" s="360"/>
      <c r="Q3241" s="360"/>
    </row>
    <row r="3242" spans="2:20" ht="16.2" customHeight="1">
      <c r="B3242" s="303">
        <v>110221142</v>
      </c>
      <c r="C3242" s="307" t="s">
        <v>70</v>
      </c>
      <c r="D3242" s="294" t="s">
        <v>81</v>
      </c>
      <c r="E3242" s="294" t="s">
        <v>3075</v>
      </c>
      <c r="F3242" s="290">
        <v>1</v>
      </c>
      <c r="G3242" s="290" t="s">
        <v>7</v>
      </c>
      <c r="H3242" s="293">
        <v>5.8</v>
      </c>
      <c r="I3242" s="293">
        <f t="shared" si="510"/>
        <v>10.418127270154253</v>
      </c>
      <c r="J3242" s="293">
        <v>60.425138166894662</v>
      </c>
      <c r="K3242" s="275">
        <f t="shared" si="511"/>
        <v>60.425138166894662</v>
      </c>
      <c r="L3242" s="275">
        <f t="shared" si="512"/>
        <v>60.425138166894662</v>
      </c>
      <c r="N3242" s="334">
        <v>58.101094391244864</v>
      </c>
      <c r="O3242" s="332">
        <f t="shared" si="513"/>
        <v>60.425138166894662</v>
      </c>
      <c r="P3242" s="360"/>
      <c r="Q3242" s="360"/>
    </row>
    <row r="3243" spans="2:20" ht="16.2" customHeight="1">
      <c r="B3243" s="303">
        <v>110221272</v>
      </c>
      <c r="C3243" s="307" t="s">
        <v>70</v>
      </c>
      <c r="D3243" s="294" t="s">
        <v>81</v>
      </c>
      <c r="E3243" s="294" t="s">
        <v>3081</v>
      </c>
      <c r="F3243" s="290">
        <v>1</v>
      </c>
      <c r="G3243" s="290" t="s">
        <v>7</v>
      </c>
      <c r="H3243" s="293">
        <v>5.8</v>
      </c>
      <c r="I3243" s="293">
        <f t="shared" si="510"/>
        <v>10.418127270154253</v>
      </c>
      <c r="J3243" s="293">
        <v>60.425138166894662</v>
      </c>
      <c r="K3243" s="275">
        <f t="shared" si="511"/>
        <v>60.425138166894662</v>
      </c>
      <c r="L3243" s="275">
        <f t="shared" si="512"/>
        <v>60.425138166894662</v>
      </c>
      <c r="N3243" s="334">
        <v>58.101094391244864</v>
      </c>
      <c r="O3243" s="332">
        <f t="shared" si="513"/>
        <v>60.425138166894662</v>
      </c>
      <c r="P3243" s="360"/>
      <c r="Q3243" s="360"/>
    </row>
    <row r="3244" spans="2:20" ht="16.2" customHeight="1">
      <c r="B3244" s="303">
        <v>110221372</v>
      </c>
      <c r="C3244" s="307" t="s">
        <v>70</v>
      </c>
      <c r="D3244" s="294" t="s">
        <v>81</v>
      </c>
      <c r="E3244" s="294" t="s">
        <v>3087</v>
      </c>
      <c r="F3244" s="290">
        <v>1</v>
      </c>
      <c r="G3244" s="290" t="s">
        <v>7</v>
      </c>
      <c r="H3244" s="293">
        <v>5.8</v>
      </c>
      <c r="I3244" s="293">
        <f t="shared" ref="I3244:I3301" si="514">J3244/H3244</f>
        <v>10.76247304118119</v>
      </c>
      <c r="J3244" s="293">
        <v>62.422343638850897</v>
      </c>
      <c r="K3244" s="275">
        <f t="shared" si="511"/>
        <v>62.422343638850897</v>
      </c>
      <c r="L3244" s="275">
        <f t="shared" si="512"/>
        <v>62.422343638850897</v>
      </c>
      <c r="N3244" s="334">
        <v>60.02148426812586</v>
      </c>
      <c r="O3244" s="332">
        <f t="shared" si="513"/>
        <v>62.422343638850897</v>
      </c>
      <c r="P3244" s="360"/>
      <c r="Q3244" s="360"/>
    </row>
    <row r="3245" spans="2:20" ht="16.2" customHeight="1">
      <c r="B3245" s="303">
        <v>110221362</v>
      </c>
      <c r="C3245" s="307" t="s">
        <v>70</v>
      </c>
      <c r="D3245" s="294" t="s">
        <v>81</v>
      </c>
      <c r="E3245" s="294" t="s">
        <v>3085</v>
      </c>
      <c r="F3245" s="290">
        <v>1</v>
      </c>
      <c r="G3245" s="290" t="s">
        <v>7</v>
      </c>
      <c r="H3245" s="293">
        <v>5.8</v>
      </c>
      <c r="I3245" s="293">
        <f t="shared" si="514"/>
        <v>10.76247304118119</v>
      </c>
      <c r="J3245" s="293">
        <v>62.422343638850897</v>
      </c>
      <c r="K3245" s="275">
        <f t="shared" si="511"/>
        <v>62.422343638850897</v>
      </c>
      <c r="L3245" s="275">
        <f t="shared" si="512"/>
        <v>62.422343638850897</v>
      </c>
      <c r="N3245" s="334">
        <v>60.02148426812586</v>
      </c>
      <c r="O3245" s="332">
        <f t="shared" si="513"/>
        <v>62.422343638850897</v>
      </c>
      <c r="P3245" s="360"/>
      <c r="Q3245" s="360"/>
    </row>
    <row r="3246" spans="2:20" ht="16.2" customHeight="1">
      <c r="B3246" s="303">
        <v>110221392</v>
      </c>
      <c r="C3246" s="307" t="s">
        <v>70</v>
      </c>
      <c r="D3246" s="294" t="s">
        <v>81</v>
      </c>
      <c r="E3246" s="294" t="s">
        <v>3089</v>
      </c>
      <c r="F3246" s="290">
        <v>1</v>
      </c>
      <c r="G3246" s="290" t="s">
        <v>7</v>
      </c>
      <c r="H3246" s="293">
        <v>5.8</v>
      </c>
      <c r="I3246" s="293">
        <f t="shared" si="514"/>
        <v>10.479209302325582</v>
      </c>
      <c r="J3246" s="293">
        <v>60.77941395348838</v>
      </c>
      <c r="K3246" s="275">
        <f t="shared" si="511"/>
        <v>60.77941395348838</v>
      </c>
      <c r="L3246" s="275">
        <f t="shared" si="512"/>
        <v>60.77941395348838</v>
      </c>
      <c r="N3246" s="334">
        <v>58.44174418604652</v>
      </c>
      <c r="O3246" s="332">
        <f t="shared" si="513"/>
        <v>60.77941395348838</v>
      </c>
      <c r="P3246" s="360"/>
      <c r="Q3246" s="360"/>
    </row>
    <row r="3247" spans="2:20" ht="16.2" customHeight="1">
      <c r="B3247" s="303">
        <v>110221242</v>
      </c>
      <c r="C3247" s="307" t="s">
        <v>70</v>
      </c>
      <c r="D3247" s="294" t="s">
        <v>81</v>
      </c>
      <c r="E3247" s="294" t="s">
        <v>3079</v>
      </c>
      <c r="F3247" s="290">
        <v>1</v>
      </c>
      <c r="G3247" s="290" t="s">
        <v>7</v>
      </c>
      <c r="H3247" s="293">
        <v>5.8</v>
      </c>
      <c r="I3247" s="293">
        <f t="shared" si="514"/>
        <v>10.76247304118119</v>
      </c>
      <c r="J3247" s="293">
        <v>62.422343638850897</v>
      </c>
      <c r="K3247" s="275">
        <f t="shared" si="511"/>
        <v>62.422343638850897</v>
      </c>
      <c r="L3247" s="275">
        <f t="shared" ref="L3247:L3287" si="515">+J3247-K3247*$B$2</f>
        <v>62.422343638850897</v>
      </c>
      <c r="N3247" s="334">
        <v>60.02148426812586</v>
      </c>
      <c r="O3247" s="332">
        <f t="shared" si="513"/>
        <v>62.422343638850897</v>
      </c>
      <c r="P3247" s="360"/>
      <c r="Q3247" s="360"/>
    </row>
    <row r="3248" spans="2:20" ht="16.2" customHeight="1">
      <c r="B3248" s="303">
        <v>110221182</v>
      </c>
      <c r="C3248" s="307" t="s">
        <v>70</v>
      </c>
      <c r="D3248" s="294" t="s">
        <v>81</v>
      </c>
      <c r="E3248" s="294" t="s">
        <v>3077</v>
      </c>
      <c r="F3248" s="290">
        <v>1</v>
      </c>
      <c r="G3248" s="290" t="s">
        <v>7</v>
      </c>
      <c r="H3248" s="293">
        <v>5.8</v>
      </c>
      <c r="I3248" s="293">
        <f t="shared" si="514"/>
        <v>10.479209302325582</v>
      </c>
      <c r="J3248" s="293">
        <v>60.77941395348838</v>
      </c>
      <c r="K3248" s="275">
        <f t="shared" si="511"/>
        <v>60.77941395348838</v>
      </c>
      <c r="L3248" s="275">
        <f t="shared" si="515"/>
        <v>60.77941395348838</v>
      </c>
      <c r="N3248" s="334">
        <v>58.44174418604652</v>
      </c>
      <c r="O3248" s="332">
        <f t="shared" si="513"/>
        <v>60.77941395348838</v>
      </c>
      <c r="P3248" s="360"/>
      <c r="Q3248" s="360"/>
    </row>
    <row r="3249" spans="2:20" ht="16.2" customHeight="1">
      <c r="B3249" s="303">
        <v>110221072</v>
      </c>
      <c r="C3249" s="307" t="s">
        <v>70</v>
      </c>
      <c r="D3249" s="294" t="s">
        <v>81</v>
      </c>
      <c r="E3249" s="294" t="s">
        <v>3069</v>
      </c>
      <c r="F3249" s="290">
        <v>1</v>
      </c>
      <c r="G3249" s="290" t="s">
        <v>7</v>
      </c>
      <c r="H3249" s="293">
        <v>5.8</v>
      </c>
      <c r="I3249" s="293" t="e">
        <f t="shared" si="514"/>
        <v>#N/A</v>
      </c>
      <c r="J3249" s="293" t="e">
        <v>#N/A</v>
      </c>
      <c r="K3249" s="275" t="e">
        <f t="shared" si="511"/>
        <v>#N/A</v>
      </c>
      <c r="L3249" s="275" t="e">
        <f t="shared" si="515"/>
        <v>#N/A</v>
      </c>
      <c r="N3249" s="334">
        <v>58.044644322845414</v>
      </c>
      <c r="O3249" s="332">
        <f t="shared" si="513"/>
        <v>60.366430095759235</v>
      </c>
      <c r="P3249" s="360"/>
      <c r="Q3249" s="360"/>
      <c r="S3249" s="357"/>
      <c r="T3249" s="357"/>
    </row>
    <row r="3250" spans="2:20" ht="16.2" customHeight="1">
      <c r="B3250" s="303">
        <v>110221412</v>
      </c>
      <c r="C3250" s="307" t="s">
        <v>70</v>
      </c>
      <c r="D3250" s="294" t="s">
        <v>81</v>
      </c>
      <c r="E3250" s="294" t="s">
        <v>3091</v>
      </c>
      <c r="F3250" s="290">
        <v>1</v>
      </c>
      <c r="G3250" s="290" t="s">
        <v>7</v>
      </c>
      <c r="H3250" s="293">
        <v>5.8</v>
      </c>
      <c r="I3250" s="293">
        <f t="shared" si="514"/>
        <v>10.679093730836362</v>
      </c>
      <c r="J3250" s="293">
        <v>61.938743638850895</v>
      </c>
      <c r="K3250" s="275">
        <f t="shared" ref="K3250:K3289" si="516">J3250</f>
        <v>61.938743638850895</v>
      </c>
      <c r="L3250" s="275">
        <f t="shared" si="515"/>
        <v>61.938743638850895</v>
      </c>
      <c r="N3250" s="334">
        <v>59.556484268125857</v>
      </c>
      <c r="O3250" s="332">
        <f t="shared" si="513"/>
        <v>61.938743638850895</v>
      </c>
      <c r="P3250" s="360"/>
      <c r="Q3250" s="360"/>
    </row>
    <row r="3251" spans="2:20" ht="16.2" customHeight="1">
      <c r="B3251" s="303">
        <v>110211012</v>
      </c>
      <c r="C3251" s="307" t="s">
        <v>69</v>
      </c>
      <c r="D3251" s="290" t="s">
        <v>4</v>
      </c>
      <c r="E3251" s="290" t="s">
        <v>3061</v>
      </c>
      <c r="F3251" s="290">
        <v>1</v>
      </c>
      <c r="G3251" s="290" t="s">
        <v>7</v>
      </c>
      <c r="H3251" s="293">
        <v>5.8</v>
      </c>
      <c r="I3251" s="293">
        <f t="shared" si="514"/>
        <v>11.585128543799238</v>
      </c>
      <c r="J3251" s="293">
        <v>67.193745554035573</v>
      </c>
      <c r="K3251" s="275">
        <f t="shared" si="516"/>
        <v>67.193745554035573</v>
      </c>
      <c r="L3251" s="275">
        <f t="shared" si="515"/>
        <v>67.193745554035573</v>
      </c>
      <c r="N3251" s="334">
        <v>64.609370725034196</v>
      </c>
      <c r="O3251" s="332">
        <f t="shared" si="513"/>
        <v>67.193745554035573</v>
      </c>
      <c r="P3251" s="360"/>
      <c r="Q3251" s="360"/>
    </row>
    <row r="3252" spans="2:20" ht="16.2" customHeight="1">
      <c r="B3252" s="303">
        <v>110211282</v>
      </c>
      <c r="C3252" s="307" t="s">
        <v>69</v>
      </c>
      <c r="D3252" s="294" t="s">
        <v>81</v>
      </c>
      <c r="E3252" s="294" t="s">
        <v>3083</v>
      </c>
      <c r="F3252" s="290">
        <v>1</v>
      </c>
      <c r="G3252" s="290" t="s">
        <v>7</v>
      </c>
      <c r="H3252" s="293">
        <v>5.8</v>
      </c>
      <c r="I3252" s="293">
        <f t="shared" si="514"/>
        <v>11.875603943582245</v>
      </c>
      <c r="J3252" s="293">
        <v>68.87850287277702</v>
      </c>
      <c r="K3252" s="275">
        <f t="shared" si="516"/>
        <v>68.87850287277702</v>
      </c>
      <c r="L3252" s="275">
        <f t="shared" si="515"/>
        <v>68.87850287277702</v>
      </c>
      <c r="N3252" s="334">
        <v>66.229329685362515</v>
      </c>
      <c r="O3252" s="332">
        <f t="shared" si="513"/>
        <v>68.87850287277702</v>
      </c>
      <c r="P3252" s="360"/>
      <c r="Q3252" s="360"/>
    </row>
    <row r="3253" spans="2:20" ht="16.2" customHeight="1">
      <c r="B3253" s="303">
        <v>110211092</v>
      </c>
      <c r="C3253" s="307" t="s">
        <v>69</v>
      </c>
      <c r="D3253" s="290" t="s">
        <v>81</v>
      </c>
      <c r="E3253" s="290" t="s">
        <v>3065</v>
      </c>
      <c r="F3253" s="290">
        <v>1</v>
      </c>
      <c r="G3253" s="290" t="s">
        <v>7</v>
      </c>
      <c r="H3253" s="293">
        <v>5.8</v>
      </c>
      <c r="I3253" s="293">
        <f t="shared" si="514"/>
        <v>11.881159866031419</v>
      </c>
      <c r="J3253" s="293">
        <v>68.910727222982231</v>
      </c>
      <c r="K3253" s="275">
        <f t="shared" si="516"/>
        <v>68.910727222982231</v>
      </c>
      <c r="L3253" s="275">
        <f t="shared" si="515"/>
        <v>68.910727222982231</v>
      </c>
      <c r="N3253" s="334">
        <v>66.260314637482907</v>
      </c>
      <c r="O3253" s="332">
        <f t="shared" si="513"/>
        <v>68.910727222982231</v>
      </c>
      <c r="P3253" s="360"/>
      <c r="Q3253" s="360"/>
    </row>
    <row r="3254" spans="2:20" ht="16.2" customHeight="1">
      <c r="B3254" s="303">
        <v>110211102</v>
      </c>
      <c r="C3254" s="307" t="s">
        <v>69</v>
      </c>
      <c r="D3254" s="294" t="s">
        <v>81</v>
      </c>
      <c r="E3254" s="294" t="s">
        <v>3067</v>
      </c>
      <c r="F3254" s="290">
        <v>1</v>
      </c>
      <c r="G3254" s="290" t="s">
        <v>7</v>
      </c>
      <c r="H3254" s="293">
        <v>5.8</v>
      </c>
      <c r="I3254" s="293">
        <f t="shared" si="514"/>
        <v>11.585128543799238</v>
      </c>
      <c r="J3254" s="293">
        <v>67.193745554035573</v>
      </c>
      <c r="K3254" s="275">
        <f t="shared" si="516"/>
        <v>67.193745554035573</v>
      </c>
      <c r="L3254" s="275">
        <f t="shared" si="515"/>
        <v>67.193745554035573</v>
      </c>
      <c r="N3254" s="334">
        <v>64.609370725034196</v>
      </c>
      <c r="O3254" s="332">
        <f t="shared" si="513"/>
        <v>67.193745554035573</v>
      </c>
      <c r="P3254" s="360"/>
      <c r="Q3254" s="360"/>
    </row>
    <row r="3255" spans="2:20" ht="16.2" customHeight="1">
      <c r="B3255" s="303">
        <v>110211112</v>
      </c>
      <c r="C3255" s="307" t="s">
        <v>69</v>
      </c>
      <c r="D3255" s="294" t="s">
        <v>81</v>
      </c>
      <c r="E3255" s="294" t="s">
        <v>3071</v>
      </c>
      <c r="F3255" s="290">
        <v>1</v>
      </c>
      <c r="G3255" s="290" t="s">
        <v>7</v>
      </c>
      <c r="H3255" s="293">
        <v>5.8</v>
      </c>
      <c r="I3255" s="293">
        <f t="shared" si="514"/>
        <v>11.585128543799238</v>
      </c>
      <c r="J3255" s="293">
        <v>67.193745554035573</v>
      </c>
      <c r="K3255" s="275">
        <f t="shared" si="516"/>
        <v>67.193745554035573</v>
      </c>
      <c r="L3255" s="275">
        <f t="shared" si="515"/>
        <v>67.193745554035573</v>
      </c>
      <c r="N3255" s="334">
        <v>64.609370725034196</v>
      </c>
      <c r="O3255" s="332">
        <f t="shared" si="513"/>
        <v>67.193745554035573</v>
      </c>
      <c r="P3255" s="360"/>
      <c r="Q3255" s="360"/>
    </row>
    <row r="3256" spans="2:20" ht="16.2" customHeight="1">
      <c r="B3256" s="303">
        <v>110211122</v>
      </c>
      <c r="C3256" s="307" t="s">
        <v>69</v>
      </c>
      <c r="D3256" s="294" t="s">
        <v>81</v>
      </c>
      <c r="E3256" s="294" t="s">
        <v>3073</v>
      </c>
      <c r="F3256" s="290">
        <v>1</v>
      </c>
      <c r="G3256" s="290" t="s">
        <v>7</v>
      </c>
      <c r="H3256" s="293">
        <v>5.8</v>
      </c>
      <c r="I3256" s="293">
        <f t="shared" si="514"/>
        <v>11.874609157507432</v>
      </c>
      <c r="J3256" s="293">
        <v>68.872733113543106</v>
      </c>
      <c r="K3256" s="275">
        <f t="shared" si="516"/>
        <v>68.872733113543106</v>
      </c>
      <c r="L3256" s="275">
        <f t="shared" si="515"/>
        <v>68.872733113543106</v>
      </c>
      <c r="N3256" s="334">
        <v>66.223781839945289</v>
      </c>
      <c r="O3256" s="332">
        <f t="shared" si="513"/>
        <v>68.872733113543106</v>
      </c>
      <c r="P3256" s="360"/>
      <c r="Q3256" s="360"/>
    </row>
    <row r="3257" spans="2:20" ht="16.2" customHeight="1">
      <c r="B3257" s="303">
        <v>110211142</v>
      </c>
      <c r="C3257" s="307" t="s">
        <v>69</v>
      </c>
      <c r="D3257" s="294" t="s">
        <v>81</v>
      </c>
      <c r="E3257" s="294" t="s">
        <v>3075</v>
      </c>
      <c r="F3257" s="290">
        <v>1</v>
      </c>
      <c r="G3257" s="290" t="s">
        <v>7</v>
      </c>
      <c r="H3257" s="293">
        <v>5.8</v>
      </c>
      <c r="I3257" s="293">
        <f t="shared" si="514"/>
        <v>11.881159866031419</v>
      </c>
      <c r="J3257" s="293">
        <v>68.910727222982231</v>
      </c>
      <c r="K3257" s="275">
        <f t="shared" si="516"/>
        <v>68.910727222982231</v>
      </c>
      <c r="L3257" s="275">
        <f t="shared" si="515"/>
        <v>68.910727222982231</v>
      </c>
      <c r="N3257" s="334">
        <v>66.260314637482907</v>
      </c>
      <c r="O3257" s="332">
        <f t="shared" si="513"/>
        <v>68.910727222982231</v>
      </c>
      <c r="P3257" s="360"/>
      <c r="Q3257" s="360"/>
    </row>
    <row r="3258" spans="2:20" ht="16.2" customHeight="1">
      <c r="B3258" s="303">
        <v>110211272</v>
      </c>
      <c r="C3258" s="307" t="s">
        <v>69</v>
      </c>
      <c r="D3258" s="294" t="s">
        <v>81</v>
      </c>
      <c r="E3258" s="294" t="s">
        <v>3081</v>
      </c>
      <c r="F3258" s="290">
        <v>1</v>
      </c>
      <c r="G3258" s="290" t="s">
        <v>7</v>
      </c>
      <c r="H3258" s="293">
        <v>5.8</v>
      </c>
      <c r="I3258" s="293">
        <f t="shared" si="514"/>
        <v>11.881159866031419</v>
      </c>
      <c r="J3258" s="293">
        <v>68.910727222982231</v>
      </c>
      <c r="K3258" s="275">
        <f t="shared" si="516"/>
        <v>68.910727222982231</v>
      </c>
      <c r="L3258" s="275">
        <f t="shared" si="515"/>
        <v>68.910727222982231</v>
      </c>
      <c r="N3258" s="334">
        <v>66.260314637482907</v>
      </c>
      <c r="O3258" s="332">
        <f t="shared" si="513"/>
        <v>68.910727222982231</v>
      </c>
      <c r="P3258" s="360"/>
      <c r="Q3258" s="360"/>
    </row>
    <row r="3259" spans="2:20" ht="16.2" customHeight="1">
      <c r="B3259" s="303">
        <v>110211372</v>
      </c>
      <c r="C3259" s="307" t="s">
        <v>69</v>
      </c>
      <c r="D3259" s="294" t="s">
        <v>81</v>
      </c>
      <c r="E3259" s="294" t="s">
        <v>3087</v>
      </c>
      <c r="F3259" s="290">
        <v>1</v>
      </c>
      <c r="G3259" s="290" t="s">
        <v>7</v>
      </c>
      <c r="H3259" s="293">
        <v>5.8</v>
      </c>
      <c r="I3259" s="293">
        <f t="shared" si="514"/>
        <v>12.365253644039814</v>
      </c>
      <c r="J3259" s="293">
        <v>71.718471135430917</v>
      </c>
      <c r="K3259" s="275">
        <f t="shared" si="516"/>
        <v>71.718471135430917</v>
      </c>
      <c r="L3259" s="275">
        <f t="shared" si="515"/>
        <v>71.718471135430917</v>
      </c>
      <c r="N3259" s="334">
        <v>68.960068399452808</v>
      </c>
      <c r="O3259" s="332">
        <f t="shared" si="513"/>
        <v>71.718471135430917</v>
      </c>
      <c r="P3259" s="360"/>
      <c r="Q3259" s="360"/>
    </row>
    <row r="3260" spans="2:20" ht="16.2" customHeight="1">
      <c r="B3260" s="303">
        <v>110211362</v>
      </c>
      <c r="C3260" s="307" t="s">
        <v>69</v>
      </c>
      <c r="D3260" s="294" t="s">
        <v>81</v>
      </c>
      <c r="E3260" s="294" t="s">
        <v>3085</v>
      </c>
      <c r="F3260" s="290">
        <v>1</v>
      </c>
      <c r="G3260" s="290" t="s">
        <v>7</v>
      </c>
      <c r="H3260" s="293">
        <v>5.8</v>
      </c>
      <c r="I3260" s="293">
        <f t="shared" si="514"/>
        <v>12.365253644039814</v>
      </c>
      <c r="J3260" s="293">
        <v>71.718471135430917</v>
      </c>
      <c r="K3260" s="275">
        <f t="shared" si="516"/>
        <v>71.718471135430917</v>
      </c>
      <c r="L3260" s="275">
        <f t="shared" si="515"/>
        <v>71.718471135430917</v>
      </c>
      <c r="N3260" s="334">
        <v>68.960068399452808</v>
      </c>
      <c r="O3260" s="332">
        <f t="shared" si="513"/>
        <v>71.718471135430917</v>
      </c>
      <c r="P3260" s="360"/>
      <c r="Q3260" s="360"/>
    </row>
    <row r="3261" spans="2:20" ht="16.2" customHeight="1">
      <c r="B3261" s="303">
        <v>110211392</v>
      </c>
      <c r="C3261" s="307" t="s">
        <v>69</v>
      </c>
      <c r="D3261" s="294" t="s">
        <v>81</v>
      </c>
      <c r="E3261" s="294" t="s">
        <v>3089</v>
      </c>
      <c r="F3261" s="290">
        <v>1</v>
      </c>
      <c r="G3261" s="290" t="s">
        <v>7</v>
      </c>
      <c r="H3261" s="293">
        <v>5.8</v>
      </c>
      <c r="I3261" s="293">
        <f t="shared" si="514"/>
        <v>11.881159866031419</v>
      </c>
      <c r="J3261" s="293">
        <v>68.910727222982231</v>
      </c>
      <c r="K3261" s="275">
        <f t="shared" si="516"/>
        <v>68.910727222982231</v>
      </c>
      <c r="L3261" s="275">
        <f t="shared" si="515"/>
        <v>68.910727222982231</v>
      </c>
      <c r="N3261" s="334">
        <v>66.260314637482907</v>
      </c>
      <c r="O3261" s="332">
        <f t="shared" si="513"/>
        <v>68.910727222982231</v>
      </c>
      <c r="P3261" s="360"/>
      <c r="Q3261" s="360"/>
    </row>
    <row r="3262" spans="2:20" ht="16.2" customHeight="1">
      <c r="B3262" s="303">
        <v>110211242</v>
      </c>
      <c r="C3262" s="307" t="s">
        <v>69</v>
      </c>
      <c r="D3262" s="294" t="s">
        <v>81</v>
      </c>
      <c r="E3262" s="294" t="s">
        <v>3079</v>
      </c>
      <c r="F3262" s="290">
        <v>1</v>
      </c>
      <c r="G3262" s="290" t="s">
        <v>7</v>
      </c>
      <c r="H3262" s="293">
        <v>5.8</v>
      </c>
      <c r="I3262" s="293">
        <f t="shared" si="514"/>
        <v>12.365253644039814</v>
      </c>
      <c r="J3262" s="293">
        <v>71.718471135430917</v>
      </c>
      <c r="K3262" s="275">
        <f t="shared" si="516"/>
        <v>71.718471135430917</v>
      </c>
      <c r="L3262" s="275">
        <f t="shared" si="515"/>
        <v>71.718471135430917</v>
      </c>
      <c r="N3262" s="334">
        <v>68.960068399452808</v>
      </c>
      <c r="O3262" s="332">
        <f t="shared" si="513"/>
        <v>71.718471135430917</v>
      </c>
      <c r="P3262" s="360"/>
      <c r="Q3262" s="360"/>
    </row>
    <row r="3263" spans="2:20" ht="16.2" customHeight="1">
      <c r="B3263" s="303">
        <v>110211182</v>
      </c>
      <c r="C3263" s="307" t="s">
        <v>69</v>
      </c>
      <c r="D3263" s="294" t="s">
        <v>81</v>
      </c>
      <c r="E3263" s="294" t="s">
        <v>3077</v>
      </c>
      <c r="F3263" s="290">
        <v>1</v>
      </c>
      <c r="G3263" s="290" t="s">
        <v>7</v>
      </c>
      <c r="H3263" s="293">
        <v>5.8</v>
      </c>
      <c r="I3263" s="293">
        <f t="shared" si="514"/>
        <v>11.881159866031419</v>
      </c>
      <c r="J3263" s="293">
        <v>68.910727222982231</v>
      </c>
      <c r="K3263" s="275">
        <f t="shared" si="516"/>
        <v>68.910727222982231</v>
      </c>
      <c r="L3263" s="275">
        <f t="shared" si="515"/>
        <v>68.910727222982231</v>
      </c>
      <c r="N3263" s="334">
        <v>66.260314637482907</v>
      </c>
      <c r="O3263" s="332">
        <f t="shared" si="513"/>
        <v>68.910727222982231</v>
      </c>
      <c r="P3263" s="360"/>
      <c r="Q3263" s="360"/>
    </row>
    <row r="3264" spans="2:20" ht="16.2" customHeight="1">
      <c r="B3264" s="303">
        <v>110211072</v>
      </c>
      <c r="C3264" s="307" t="s">
        <v>69</v>
      </c>
      <c r="D3264" s="294" t="s">
        <v>81</v>
      </c>
      <c r="E3264" s="294" t="s">
        <v>3069</v>
      </c>
      <c r="F3264" s="290">
        <v>1</v>
      </c>
      <c r="G3264" s="290" t="s">
        <v>7</v>
      </c>
      <c r="H3264" s="293">
        <v>5.8</v>
      </c>
      <c r="I3264" s="293" t="e">
        <f t="shared" si="514"/>
        <v>#N/A</v>
      </c>
      <c r="J3264" s="293" t="e">
        <v>#N/A</v>
      </c>
      <c r="K3264" s="275" t="e">
        <f t="shared" si="516"/>
        <v>#N/A</v>
      </c>
      <c r="L3264" s="275" t="e">
        <f t="shared" si="515"/>
        <v>#N/A</v>
      </c>
      <c r="N3264" s="334">
        <v>65.819302325581404</v>
      </c>
      <c r="O3264" s="332">
        <f t="shared" si="513"/>
        <v>68.452074418604667</v>
      </c>
      <c r="P3264" s="360"/>
      <c r="Q3264" s="360"/>
      <c r="S3264" s="357"/>
      <c r="T3264" s="357"/>
    </row>
    <row r="3265" spans="2:20" ht="16.2" customHeight="1">
      <c r="B3265" s="303">
        <v>110211412</v>
      </c>
      <c r="C3265" s="307" t="s">
        <v>69</v>
      </c>
      <c r="D3265" s="294" t="s">
        <v>81</v>
      </c>
      <c r="E3265" s="294" t="s">
        <v>3091</v>
      </c>
      <c r="F3265" s="290">
        <v>1</v>
      </c>
      <c r="G3265" s="290" t="s">
        <v>7</v>
      </c>
      <c r="H3265" s="293">
        <v>5.8</v>
      </c>
      <c r="I3265" s="293">
        <f t="shared" si="514"/>
        <v>12.463431576961181</v>
      </c>
      <c r="J3265" s="293">
        <v>72.287903146374845</v>
      </c>
      <c r="K3265" s="275">
        <f t="shared" si="516"/>
        <v>72.287903146374845</v>
      </c>
      <c r="L3265" s="275">
        <f t="shared" si="515"/>
        <v>72.287903146374845</v>
      </c>
      <c r="N3265" s="334">
        <v>69.507599179206579</v>
      </c>
      <c r="O3265" s="332">
        <f t="shared" si="513"/>
        <v>72.287903146374845</v>
      </c>
      <c r="P3265" s="360"/>
      <c r="Q3265" s="360"/>
    </row>
    <row r="3266" spans="2:20" ht="16.2" customHeight="1">
      <c r="B3266" s="303">
        <v>110241012</v>
      </c>
      <c r="C3266" s="307" t="s">
        <v>72</v>
      </c>
      <c r="D3266" s="290" t="s">
        <v>4</v>
      </c>
      <c r="E3266" s="290" t="s">
        <v>3061</v>
      </c>
      <c r="F3266" s="290">
        <v>1</v>
      </c>
      <c r="G3266" s="290" t="s">
        <v>7</v>
      </c>
      <c r="H3266" s="293">
        <v>5.8</v>
      </c>
      <c r="I3266" s="293">
        <f t="shared" si="514"/>
        <v>12.088524553044959</v>
      </c>
      <c r="J3266" s="293">
        <v>70.113442407660756</v>
      </c>
      <c r="K3266" s="275">
        <f t="shared" si="516"/>
        <v>70.113442407660756</v>
      </c>
      <c r="L3266" s="275">
        <f t="shared" si="515"/>
        <v>70.113442407660756</v>
      </c>
      <c r="N3266" s="334">
        <v>67.416771545827643</v>
      </c>
      <c r="O3266" s="332">
        <f t="shared" si="513"/>
        <v>70.113442407660756</v>
      </c>
      <c r="P3266" s="360"/>
      <c r="Q3266" s="360"/>
    </row>
    <row r="3267" spans="2:20" ht="16.2" customHeight="1">
      <c r="B3267" s="303">
        <v>110241282</v>
      </c>
      <c r="C3267" s="307" t="s">
        <v>72</v>
      </c>
      <c r="D3267" s="294" t="s">
        <v>81</v>
      </c>
      <c r="E3267" s="294" t="s">
        <v>3083</v>
      </c>
      <c r="F3267" s="290">
        <v>1</v>
      </c>
      <c r="G3267" s="290" t="s">
        <v>7</v>
      </c>
      <c r="H3267" s="293">
        <v>5.8</v>
      </c>
      <c r="I3267" s="293">
        <f t="shared" si="514"/>
        <v>12.29198905608755</v>
      </c>
      <c r="J3267" s="293">
        <v>71.293536525307786</v>
      </c>
      <c r="K3267" s="275">
        <f t="shared" si="516"/>
        <v>71.293536525307786</v>
      </c>
      <c r="L3267" s="275">
        <f t="shared" si="515"/>
        <v>71.293536525307786</v>
      </c>
      <c r="N3267" s="334">
        <v>68.551477428180561</v>
      </c>
      <c r="O3267" s="332">
        <f t="shared" ref="O3267:O3322" si="517">N3267*1.04</f>
        <v>71.293536525307786</v>
      </c>
      <c r="P3267" s="360"/>
      <c r="Q3267" s="360"/>
    </row>
    <row r="3268" spans="2:20" ht="16.2" customHeight="1">
      <c r="B3268" s="303">
        <v>110241092</v>
      </c>
      <c r="C3268" s="307" t="s">
        <v>72</v>
      </c>
      <c r="D3268" s="290" t="s">
        <v>81</v>
      </c>
      <c r="E3268" s="290" t="s">
        <v>3065</v>
      </c>
      <c r="F3268" s="290">
        <v>1</v>
      </c>
      <c r="G3268" s="290" t="s">
        <v>7</v>
      </c>
      <c r="H3268" s="293">
        <v>5.8</v>
      </c>
      <c r="I3268" s="293">
        <f t="shared" si="514"/>
        <v>12.29198905608755</v>
      </c>
      <c r="J3268" s="293">
        <v>71.293536525307786</v>
      </c>
      <c r="K3268" s="275">
        <f t="shared" si="516"/>
        <v>71.293536525307786</v>
      </c>
      <c r="L3268" s="275">
        <f t="shared" si="515"/>
        <v>71.293536525307786</v>
      </c>
      <c r="N3268" s="334">
        <v>68.551477428180561</v>
      </c>
      <c r="O3268" s="332">
        <f t="shared" si="517"/>
        <v>71.293536525307786</v>
      </c>
      <c r="P3268" s="360"/>
      <c r="Q3268" s="360"/>
    </row>
    <row r="3269" spans="2:20" ht="16.2" customHeight="1">
      <c r="B3269" s="303">
        <v>110241102</v>
      </c>
      <c r="C3269" s="307" t="s">
        <v>72</v>
      </c>
      <c r="D3269" s="294" t="s">
        <v>81</v>
      </c>
      <c r="E3269" s="294" t="s">
        <v>3067</v>
      </c>
      <c r="F3269" s="290">
        <v>1</v>
      </c>
      <c r="G3269" s="290" t="s">
        <v>7</v>
      </c>
      <c r="H3269" s="293">
        <v>5.8</v>
      </c>
      <c r="I3269" s="293">
        <f t="shared" si="514"/>
        <v>12.088524553044959</v>
      </c>
      <c r="J3269" s="293">
        <v>70.113442407660756</v>
      </c>
      <c r="K3269" s="275">
        <f t="shared" si="516"/>
        <v>70.113442407660756</v>
      </c>
      <c r="L3269" s="275">
        <f t="shared" si="515"/>
        <v>70.113442407660756</v>
      </c>
      <c r="N3269" s="334">
        <v>67.416771545827643</v>
      </c>
      <c r="O3269" s="332">
        <f t="shared" si="517"/>
        <v>70.113442407660756</v>
      </c>
      <c r="P3269" s="360"/>
      <c r="Q3269" s="360"/>
    </row>
    <row r="3270" spans="2:20" ht="16.2" customHeight="1">
      <c r="B3270" s="303">
        <v>110241112</v>
      </c>
      <c r="C3270" s="307" t="s">
        <v>72</v>
      </c>
      <c r="D3270" s="294" t="s">
        <v>81</v>
      </c>
      <c r="E3270" s="294" t="s">
        <v>3071</v>
      </c>
      <c r="F3270" s="290">
        <v>1</v>
      </c>
      <c r="G3270" s="290" t="s">
        <v>7</v>
      </c>
      <c r="H3270" s="293">
        <v>5.8</v>
      </c>
      <c r="I3270" s="293">
        <f t="shared" si="514"/>
        <v>12.088524553044959</v>
      </c>
      <c r="J3270" s="293">
        <v>70.113442407660756</v>
      </c>
      <c r="K3270" s="275">
        <f t="shared" si="516"/>
        <v>70.113442407660756</v>
      </c>
      <c r="L3270" s="275">
        <f t="shared" si="515"/>
        <v>70.113442407660756</v>
      </c>
      <c r="N3270" s="334">
        <v>67.416771545827643</v>
      </c>
      <c r="O3270" s="332">
        <f t="shared" si="517"/>
        <v>70.113442407660756</v>
      </c>
      <c r="P3270" s="360"/>
      <c r="Q3270" s="360"/>
    </row>
    <row r="3271" spans="2:20" ht="16.2" customHeight="1">
      <c r="B3271" s="303">
        <v>110241122</v>
      </c>
      <c r="C3271" s="307" t="s">
        <v>72</v>
      </c>
      <c r="D3271" s="294" t="s">
        <v>81</v>
      </c>
      <c r="E3271" s="294" t="s">
        <v>3073</v>
      </c>
      <c r="F3271" s="290">
        <v>1</v>
      </c>
      <c r="G3271" s="290" t="s">
        <v>7</v>
      </c>
      <c r="H3271" s="293">
        <v>5.8</v>
      </c>
      <c r="I3271" s="293">
        <f t="shared" si="514"/>
        <v>12.288500558611258</v>
      </c>
      <c r="J3271" s="293">
        <v>71.273303239945292</v>
      </c>
      <c r="K3271" s="275">
        <f t="shared" si="516"/>
        <v>71.273303239945292</v>
      </c>
      <c r="L3271" s="275">
        <f t="shared" si="515"/>
        <v>71.273303239945292</v>
      </c>
      <c r="N3271" s="334">
        <v>68.532022346101243</v>
      </c>
      <c r="O3271" s="332">
        <f t="shared" si="517"/>
        <v>71.273303239945292</v>
      </c>
      <c r="P3271" s="360"/>
      <c r="Q3271" s="360"/>
    </row>
    <row r="3272" spans="2:20" ht="16.2" customHeight="1">
      <c r="B3272" s="303">
        <v>110241142</v>
      </c>
      <c r="C3272" s="307" t="s">
        <v>72</v>
      </c>
      <c r="D3272" s="294" t="s">
        <v>81</v>
      </c>
      <c r="E3272" s="294" t="s">
        <v>3075</v>
      </c>
      <c r="F3272" s="290">
        <v>1</v>
      </c>
      <c r="G3272" s="290" t="s">
        <v>7</v>
      </c>
      <c r="H3272" s="293">
        <v>5.8</v>
      </c>
      <c r="I3272" s="293">
        <f t="shared" si="514"/>
        <v>12.29198905608755</v>
      </c>
      <c r="J3272" s="293">
        <v>71.293536525307786</v>
      </c>
      <c r="K3272" s="275">
        <f t="shared" si="516"/>
        <v>71.293536525307786</v>
      </c>
      <c r="L3272" s="275">
        <f t="shared" si="515"/>
        <v>71.293536525307786</v>
      </c>
      <c r="N3272" s="334">
        <v>68.551477428180561</v>
      </c>
      <c r="O3272" s="332">
        <f t="shared" si="517"/>
        <v>71.293536525307786</v>
      </c>
      <c r="P3272" s="360"/>
      <c r="Q3272" s="360"/>
    </row>
    <row r="3273" spans="2:20" ht="16.2" customHeight="1">
      <c r="B3273" s="303">
        <v>110241272</v>
      </c>
      <c r="C3273" s="307" t="s">
        <v>72</v>
      </c>
      <c r="D3273" s="294" t="s">
        <v>81</v>
      </c>
      <c r="E3273" s="294" t="s">
        <v>3081</v>
      </c>
      <c r="F3273" s="290">
        <v>1</v>
      </c>
      <c r="G3273" s="290" t="s">
        <v>7</v>
      </c>
      <c r="H3273" s="293">
        <v>5.8</v>
      </c>
      <c r="I3273" s="293">
        <f t="shared" si="514"/>
        <v>12.29198905608755</v>
      </c>
      <c r="J3273" s="293">
        <v>71.293536525307786</v>
      </c>
      <c r="K3273" s="275">
        <f t="shared" si="516"/>
        <v>71.293536525307786</v>
      </c>
      <c r="L3273" s="275">
        <f t="shared" si="515"/>
        <v>71.293536525307786</v>
      </c>
      <c r="N3273" s="334">
        <v>68.551477428180561</v>
      </c>
      <c r="O3273" s="332">
        <f t="shared" si="517"/>
        <v>71.293536525307786</v>
      </c>
      <c r="P3273" s="360"/>
      <c r="Q3273" s="360"/>
    </row>
    <row r="3274" spans="2:20" ht="16.2" customHeight="1">
      <c r="B3274" s="303">
        <v>110241372</v>
      </c>
      <c r="C3274" s="307" t="s">
        <v>72</v>
      </c>
      <c r="D3274" s="294" t="s">
        <v>81</v>
      </c>
      <c r="E3274" s="294" t="s">
        <v>3087</v>
      </c>
      <c r="F3274" s="290">
        <v>1</v>
      </c>
      <c r="G3274" s="290" t="s">
        <v>7</v>
      </c>
      <c r="H3274" s="293">
        <v>5.8</v>
      </c>
      <c r="I3274" s="293">
        <f t="shared" si="514"/>
        <v>12.459152412849663</v>
      </c>
      <c r="J3274" s="293">
        <v>72.263083994528046</v>
      </c>
      <c r="K3274" s="275">
        <f t="shared" si="516"/>
        <v>72.263083994528046</v>
      </c>
      <c r="L3274" s="275">
        <f t="shared" si="515"/>
        <v>72.263083994528046</v>
      </c>
      <c r="N3274" s="334">
        <v>69.483734610123122</v>
      </c>
      <c r="O3274" s="332">
        <f t="shared" si="517"/>
        <v>72.263083994528046</v>
      </c>
      <c r="P3274" s="360"/>
      <c r="Q3274" s="360"/>
    </row>
    <row r="3275" spans="2:20" ht="16.2" customHeight="1">
      <c r="B3275" s="303">
        <v>110241362</v>
      </c>
      <c r="C3275" s="307" t="s">
        <v>72</v>
      </c>
      <c r="D3275" s="294" t="s">
        <v>81</v>
      </c>
      <c r="E3275" s="294" t="s">
        <v>3085</v>
      </c>
      <c r="F3275" s="290">
        <v>1</v>
      </c>
      <c r="G3275" s="290" t="s">
        <v>7</v>
      </c>
      <c r="H3275" s="293">
        <v>5.8</v>
      </c>
      <c r="I3275" s="293">
        <f t="shared" si="514"/>
        <v>12.459152412849663</v>
      </c>
      <c r="J3275" s="293">
        <v>72.263083994528046</v>
      </c>
      <c r="K3275" s="275">
        <f t="shared" si="516"/>
        <v>72.263083994528046</v>
      </c>
      <c r="L3275" s="275">
        <f t="shared" si="515"/>
        <v>72.263083994528046</v>
      </c>
      <c r="N3275" s="334">
        <v>69.483734610123122</v>
      </c>
      <c r="O3275" s="332">
        <f t="shared" si="517"/>
        <v>72.263083994528046</v>
      </c>
      <c r="P3275" s="360"/>
      <c r="Q3275" s="360"/>
    </row>
    <row r="3276" spans="2:20" ht="16.2" customHeight="1">
      <c r="B3276" s="303">
        <v>110241392</v>
      </c>
      <c r="C3276" s="307" t="s">
        <v>72</v>
      </c>
      <c r="D3276" s="294" t="s">
        <v>81</v>
      </c>
      <c r="E3276" s="294" t="s">
        <v>3089</v>
      </c>
      <c r="F3276" s="290">
        <v>1</v>
      </c>
      <c r="G3276" s="290" t="s">
        <v>7</v>
      </c>
      <c r="H3276" s="293">
        <v>5.8</v>
      </c>
      <c r="I3276" s="293">
        <f t="shared" si="514"/>
        <v>12.126429925939902</v>
      </c>
      <c r="J3276" s="293">
        <v>70.333293570451431</v>
      </c>
      <c r="K3276" s="275">
        <f t="shared" si="516"/>
        <v>70.333293570451431</v>
      </c>
      <c r="L3276" s="275">
        <f t="shared" si="515"/>
        <v>70.333293570451431</v>
      </c>
      <c r="N3276" s="334">
        <v>67.62816689466483</v>
      </c>
      <c r="O3276" s="332">
        <f t="shared" si="517"/>
        <v>70.333293570451431</v>
      </c>
      <c r="P3276" s="360"/>
      <c r="Q3276" s="360"/>
    </row>
    <row r="3277" spans="2:20" ht="16.2" customHeight="1">
      <c r="B3277" s="303">
        <v>110241242</v>
      </c>
      <c r="C3277" s="307" t="s">
        <v>72</v>
      </c>
      <c r="D3277" s="294" t="s">
        <v>81</v>
      </c>
      <c r="E3277" s="294" t="s">
        <v>3079</v>
      </c>
      <c r="F3277" s="290">
        <v>1</v>
      </c>
      <c r="G3277" s="290" t="s">
        <v>7</v>
      </c>
      <c r="H3277" s="293">
        <v>5.8</v>
      </c>
      <c r="I3277" s="293">
        <f t="shared" si="514"/>
        <v>12.459152412849663</v>
      </c>
      <c r="J3277" s="293">
        <v>72.263083994528046</v>
      </c>
      <c r="K3277" s="275">
        <f t="shared" si="516"/>
        <v>72.263083994528046</v>
      </c>
      <c r="L3277" s="275">
        <f t="shared" si="515"/>
        <v>72.263083994528046</v>
      </c>
      <c r="N3277" s="334">
        <v>69.483734610123122</v>
      </c>
      <c r="O3277" s="332">
        <f t="shared" si="517"/>
        <v>72.263083994528046</v>
      </c>
      <c r="P3277" s="360"/>
      <c r="Q3277" s="360"/>
    </row>
    <row r="3278" spans="2:20" ht="16.2" customHeight="1">
      <c r="B3278" s="303">
        <v>110241182</v>
      </c>
      <c r="C3278" s="307" t="s">
        <v>72</v>
      </c>
      <c r="D3278" s="294" t="s">
        <v>81</v>
      </c>
      <c r="E3278" s="294" t="s">
        <v>3077</v>
      </c>
      <c r="F3278" s="290">
        <v>1</v>
      </c>
      <c r="G3278" s="290" t="s">
        <v>7</v>
      </c>
      <c r="H3278" s="293">
        <v>5.8</v>
      </c>
      <c r="I3278" s="293">
        <f t="shared" si="514"/>
        <v>12.126429925939902</v>
      </c>
      <c r="J3278" s="293">
        <v>70.333293570451431</v>
      </c>
      <c r="K3278" s="275">
        <f t="shared" si="516"/>
        <v>70.333293570451431</v>
      </c>
      <c r="L3278" s="275">
        <f t="shared" si="515"/>
        <v>70.333293570451431</v>
      </c>
      <c r="N3278" s="334">
        <v>67.62816689466483</v>
      </c>
      <c r="O3278" s="332">
        <f t="shared" si="517"/>
        <v>70.333293570451431</v>
      </c>
      <c r="P3278" s="360"/>
      <c r="Q3278" s="360"/>
    </row>
    <row r="3279" spans="2:20" ht="16.2" customHeight="1">
      <c r="B3279" s="303">
        <v>110241072</v>
      </c>
      <c r="C3279" s="307" t="s">
        <v>72</v>
      </c>
      <c r="D3279" s="294" t="s">
        <v>81</v>
      </c>
      <c r="E3279" s="294" t="s">
        <v>3069</v>
      </c>
      <c r="F3279" s="290">
        <v>1</v>
      </c>
      <c r="G3279" s="290" t="s">
        <v>7</v>
      </c>
      <c r="H3279" s="293">
        <v>5.8</v>
      </c>
      <c r="I3279" s="293" t="e">
        <f t="shared" si="514"/>
        <v>#N/A</v>
      </c>
      <c r="J3279" s="293" t="e">
        <v>#N/A</v>
      </c>
      <c r="K3279" s="275" t="e">
        <f t="shared" si="516"/>
        <v>#N/A</v>
      </c>
      <c r="L3279" s="275" t="e">
        <f t="shared" si="515"/>
        <v>#N/A</v>
      </c>
      <c r="N3279" s="334">
        <v>67.57528727770179</v>
      </c>
      <c r="O3279" s="332">
        <f t="shared" si="517"/>
        <v>70.278298768809861</v>
      </c>
      <c r="P3279" s="360"/>
      <c r="Q3279" s="360"/>
      <c r="S3279" s="357"/>
      <c r="T3279" s="357"/>
    </row>
    <row r="3280" spans="2:20" ht="16.2" customHeight="1">
      <c r="B3280" s="303">
        <v>110241412</v>
      </c>
      <c r="C3280" s="307" t="s">
        <v>72</v>
      </c>
      <c r="D3280" s="294" t="s">
        <v>81</v>
      </c>
      <c r="E3280" s="294" t="s">
        <v>3091</v>
      </c>
      <c r="F3280" s="290">
        <v>1</v>
      </c>
      <c r="G3280" s="290" t="s">
        <v>7</v>
      </c>
      <c r="H3280" s="293">
        <v>5.8</v>
      </c>
      <c r="I3280" s="293">
        <f t="shared" si="514"/>
        <v>12.583781687815465</v>
      </c>
      <c r="J3280" s="293">
        <v>72.985933789329692</v>
      </c>
      <c r="K3280" s="275">
        <f t="shared" si="516"/>
        <v>72.985933789329692</v>
      </c>
      <c r="L3280" s="275">
        <f t="shared" si="515"/>
        <v>72.985933789329692</v>
      </c>
      <c r="N3280" s="334">
        <v>70.178782489740087</v>
      </c>
      <c r="O3280" s="332">
        <f t="shared" si="517"/>
        <v>72.985933789329692</v>
      </c>
      <c r="P3280" s="360"/>
      <c r="Q3280" s="360"/>
    </row>
    <row r="3281" spans="2:20" ht="16.2" customHeight="1">
      <c r="B3281" s="303">
        <v>112901012</v>
      </c>
      <c r="C3281" s="307" t="s">
        <v>333</v>
      </c>
      <c r="D3281" s="290" t="s">
        <v>4</v>
      </c>
      <c r="E3281" s="290" t="s">
        <v>3061</v>
      </c>
      <c r="F3281" s="290">
        <v>1</v>
      </c>
      <c r="G3281" s="290" t="s">
        <v>7</v>
      </c>
      <c r="H3281" s="293">
        <v>5.8</v>
      </c>
      <c r="I3281" s="293">
        <f t="shared" si="514"/>
        <v>13.908570770289167</v>
      </c>
      <c r="J3281" s="293">
        <v>80.669710467677163</v>
      </c>
      <c r="K3281" s="275">
        <f t="shared" si="516"/>
        <v>80.669710467677163</v>
      </c>
      <c r="L3281" s="275">
        <f t="shared" si="515"/>
        <v>80.669710467677163</v>
      </c>
      <c r="N3281" s="334">
        <v>77.567029295843426</v>
      </c>
      <c r="O3281" s="332">
        <f t="shared" si="517"/>
        <v>80.669710467677163</v>
      </c>
      <c r="P3281" s="360"/>
      <c r="Q3281" s="360"/>
    </row>
    <row r="3282" spans="2:20" ht="16.2" customHeight="1">
      <c r="B3282" s="303">
        <v>112901282</v>
      </c>
      <c r="C3282" s="307" t="s">
        <v>333</v>
      </c>
      <c r="D3282" s="294" t="s">
        <v>81</v>
      </c>
      <c r="E3282" s="294" t="s">
        <v>3083</v>
      </c>
      <c r="F3282" s="290">
        <v>1</v>
      </c>
      <c r="G3282" s="290" t="s">
        <v>7</v>
      </c>
      <c r="H3282" s="293">
        <v>5.8</v>
      </c>
      <c r="I3282" s="293">
        <f t="shared" si="514"/>
        <v>14.845594986812584</v>
      </c>
      <c r="J3282" s="293">
        <v>86.104450923512985</v>
      </c>
      <c r="K3282" s="275">
        <f t="shared" si="516"/>
        <v>86.104450923512985</v>
      </c>
      <c r="L3282" s="275">
        <f t="shared" si="515"/>
        <v>86.104450923512985</v>
      </c>
      <c r="N3282" s="334">
        <v>82.792741272608637</v>
      </c>
      <c r="O3282" s="332">
        <f t="shared" si="517"/>
        <v>86.104450923512985</v>
      </c>
      <c r="P3282" s="360"/>
      <c r="Q3282" s="360"/>
    </row>
    <row r="3283" spans="2:20" ht="16.2" customHeight="1">
      <c r="B3283" s="303">
        <v>112901092</v>
      </c>
      <c r="C3283" s="307" t="s">
        <v>333</v>
      </c>
      <c r="D3283" s="290" t="s">
        <v>81</v>
      </c>
      <c r="E3283" s="290" t="s">
        <v>3065</v>
      </c>
      <c r="F3283" s="290">
        <v>1</v>
      </c>
      <c r="G3283" s="290" t="s">
        <v>7</v>
      </c>
      <c r="H3283" s="293">
        <v>5.8</v>
      </c>
      <c r="I3283" s="293">
        <f t="shared" si="514"/>
        <v>14.255964253710077</v>
      </c>
      <c r="J3283" s="293">
        <v>82.684592671518445</v>
      </c>
      <c r="K3283" s="275">
        <f t="shared" si="516"/>
        <v>82.684592671518445</v>
      </c>
      <c r="L3283" s="275">
        <f t="shared" si="515"/>
        <v>82.684592671518445</v>
      </c>
      <c r="N3283" s="334">
        <v>79.504416030306189</v>
      </c>
      <c r="O3283" s="332">
        <f t="shared" si="517"/>
        <v>82.684592671518445</v>
      </c>
      <c r="P3283" s="360"/>
      <c r="Q3283" s="360"/>
    </row>
    <row r="3284" spans="2:20" ht="16.2" customHeight="1">
      <c r="B3284" s="303">
        <v>112901102</v>
      </c>
      <c r="C3284" s="307" t="s">
        <v>333</v>
      </c>
      <c r="D3284" s="294" t="s">
        <v>81</v>
      </c>
      <c r="E3284" s="294" t="s">
        <v>3067</v>
      </c>
      <c r="F3284" s="290">
        <v>1</v>
      </c>
      <c r="G3284" s="290" t="s">
        <v>7</v>
      </c>
      <c r="H3284" s="293">
        <v>5.8</v>
      </c>
      <c r="I3284" s="293">
        <f t="shared" si="514"/>
        <v>13.908570770289167</v>
      </c>
      <c r="J3284" s="293">
        <v>80.669710467677163</v>
      </c>
      <c r="K3284" s="275">
        <f t="shared" si="516"/>
        <v>80.669710467677163</v>
      </c>
      <c r="L3284" s="275">
        <f t="shared" si="515"/>
        <v>80.669710467677163</v>
      </c>
      <c r="N3284" s="334">
        <v>77.567029295843426</v>
      </c>
      <c r="O3284" s="332">
        <f t="shared" si="517"/>
        <v>80.669710467677163</v>
      </c>
      <c r="P3284" s="360"/>
      <c r="Q3284" s="360"/>
    </row>
    <row r="3285" spans="2:20" ht="16.2" customHeight="1">
      <c r="B3285" s="303">
        <v>112901112</v>
      </c>
      <c r="C3285" s="307" t="s">
        <v>333</v>
      </c>
      <c r="D3285" s="294" t="s">
        <v>81</v>
      </c>
      <c r="E3285" s="294" t="s">
        <v>3071</v>
      </c>
      <c r="F3285" s="290">
        <v>1</v>
      </c>
      <c r="G3285" s="290" t="s">
        <v>7</v>
      </c>
      <c r="H3285" s="293">
        <v>5.8</v>
      </c>
      <c r="I3285" s="293">
        <f t="shared" si="514"/>
        <v>13.945142552792113</v>
      </c>
      <c r="J3285" s="293">
        <v>80.881826806194255</v>
      </c>
      <c r="K3285" s="275">
        <f t="shared" si="516"/>
        <v>80.881826806194255</v>
      </c>
      <c r="L3285" s="275">
        <f t="shared" si="515"/>
        <v>80.881826806194255</v>
      </c>
      <c r="N3285" s="334">
        <v>77.77098731364832</v>
      </c>
      <c r="O3285" s="332">
        <f t="shared" si="517"/>
        <v>80.881826806194255</v>
      </c>
      <c r="P3285" s="360"/>
      <c r="Q3285" s="360"/>
    </row>
    <row r="3286" spans="2:20" ht="16.2" customHeight="1">
      <c r="B3286" s="303">
        <v>112901122</v>
      </c>
      <c r="C3286" s="307" t="s">
        <v>333</v>
      </c>
      <c r="D3286" s="294" t="s">
        <v>81</v>
      </c>
      <c r="E3286" s="294" t="s">
        <v>3073</v>
      </c>
      <c r="F3286" s="290">
        <v>1</v>
      </c>
      <c r="G3286" s="290" t="s">
        <v>7</v>
      </c>
      <c r="H3286" s="293">
        <v>5.8</v>
      </c>
      <c r="I3286" s="293">
        <f t="shared" si="514"/>
        <v>14.826864170000475</v>
      </c>
      <c r="J3286" s="293">
        <v>85.995812186002752</v>
      </c>
      <c r="K3286" s="275">
        <f t="shared" si="516"/>
        <v>85.995812186002752</v>
      </c>
      <c r="L3286" s="275">
        <f t="shared" si="515"/>
        <v>85.995812186002752</v>
      </c>
      <c r="N3286" s="334">
        <v>82.688280948079566</v>
      </c>
      <c r="O3286" s="332">
        <f t="shared" si="517"/>
        <v>85.995812186002752</v>
      </c>
      <c r="P3286" s="360"/>
      <c r="Q3286" s="360"/>
    </row>
    <row r="3287" spans="2:20" ht="16.2" customHeight="1">
      <c r="B3287" s="303">
        <v>112901142</v>
      </c>
      <c r="C3287" s="307" t="s">
        <v>333</v>
      </c>
      <c r="D3287" s="294" t="s">
        <v>81</v>
      </c>
      <c r="E3287" s="294" t="s">
        <v>3075</v>
      </c>
      <c r="F3287" s="290">
        <v>1</v>
      </c>
      <c r="G3287" s="290" t="s">
        <v>7</v>
      </c>
      <c r="H3287" s="293">
        <v>5.8</v>
      </c>
      <c r="I3287" s="293">
        <f t="shared" si="514"/>
        <v>14.255964253710077</v>
      </c>
      <c r="J3287" s="293">
        <v>82.684592671518445</v>
      </c>
      <c r="K3287" s="275">
        <f t="shared" si="516"/>
        <v>82.684592671518445</v>
      </c>
      <c r="L3287" s="275">
        <f t="shared" si="515"/>
        <v>82.684592671518445</v>
      </c>
      <c r="N3287" s="334">
        <v>79.504416030306189</v>
      </c>
      <c r="O3287" s="332">
        <f t="shared" si="517"/>
        <v>82.684592671518445</v>
      </c>
      <c r="P3287" s="360"/>
      <c r="Q3287" s="360"/>
    </row>
    <row r="3288" spans="2:20" ht="16.2" customHeight="1">
      <c r="B3288" s="303">
        <v>112901272</v>
      </c>
      <c r="C3288" s="307" t="s">
        <v>333</v>
      </c>
      <c r="D3288" s="294" t="s">
        <v>81</v>
      </c>
      <c r="E3288" s="294" t="s">
        <v>3081</v>
      </c>
      <c r="F3288" s="290">
        <v>1</v>
      </c>
      <c r="G3288" s="290" t="s">
        <v>7</v>
      </c>
      <c r="H3288" s="293">
        <v>5.8</v>
      </c>
      <c r="I3288" s="293">
        <f t="shared" si="514"/>
        <v>14.255964253710077</v>
      </c>
      <c r="J3288" s="293">
        <v>82.684592671518445</v>
      </c>
      <c r="K3288" s="275">
        <f t="shared" si="516"/>
        <v>82.684592671518445</v>
      </c>
      <c r="L3288" s="275">
        <f t="shared" ref="L3288:L3330" si="518">+J3288-K3288*$B$2</f>
        <v>82.684592671518445</v>
      </c>
      <c r="N3288" s="334">
        <v>79.504416030306189</v>
      </c>
      <c r="O3288" s="332">
        <f t="shared" si="517"/>
        <v>82.684592671518445</v>
      </c>
      <c r="P3288" s="360"/>
      <c r="Q3288" s="360"/>
    </row>
    <row r="3289" spans="2:20" ht="16.2" customHeight="1">
      <c r="B3289" s="303">
        <v>112901372</v>
      </c>
      <c r="C3289" s="307" t="s">
        <v>333</v>
      </c>
      <c r="D3289" s="294" t="s">
        <v>81</v>
      </c>
      <c r="E3289" s="294" t="s">
        <v>3087</v>
      </c>
      <c r="F3289" s="290">
        <v>1</v>
      </c>
      <c r="G3289" s="290" t="s">
        <v>7</v>
      </c>
      <c r="H3289" s="293">
        <v>5.8</v>
      </c>
      <c r="I3289" s="293">
        <f t="shared" si="514"/>
        <v>14.76425600283787</v>
      </c>
      <c r="J3289" s="293">
        <v>85.632684816459644</v>
      </c>
      <c r="K3289" s="275">
        <f t="shared" si="516"/>
        <v>85.632684816459644</v>
      </c>
      <c r="L3289" s="275">
        <f t="shared" si="518"/>
        <v>85.632684816459644</v>
      </c>
      <c r="N3289" s="334">
        <v>82.33912001582658</v>
      </c>
      <c r="O3289" s="332">
        <f t="shared" si="517"/>
        <v>85.632684816459644</v>
      </c>
      <c r="P3289" s="360"/>
      <c r="Q3289" s="360"/>
    </row>
    <row r="3290" spans="2:20" ht="16.2" customHeight="1">
      <c r="B3290" s="303">
        <v>112901362</v>
      </c>
      <c r="C3290" s="307" t="s">
        <v>333</v>
      </c>
      <c r="D3290" s="294" t="s">
        <v>81</v>
      </c>
      <c r="E3290" s="294" t="s">
        <v>3085</v>
      </c>
      <c r="F3290" s="290">
        <v>1</v>
      </c>
      <c r="G3290" s="290" t="s">
        <v>7</v>
      </c>
      <c r="H3290" s="293">
        <v>5.8</v>
      </c>
      <c r="I3290" s="293">
        <f t="shared" si="514"/>
        <v>14.76425600283787</v>
      </c>
      <c r="J3290" s="293">
        <v>85.632684816459644</v>
      </c>
      <c r="K3290" s="275">
        <f t="shared" ref="K3290:K3333" si="519">J3290</f>
        <v>85.632684816459644</v>
      </c>
      <c r="L3290" s="275">
        <f t="shared" si="518"/>
        <v>85.632684816459644</v>
      </c>
      <c r="N3290" s="334">
        <v>82.33912001582658</v>
      </c>
      <c r="O3290" s="332">
        <f t="shared" si="517"/>
        <v>85.632684816459644</v>
      </c>
      <c r="P3290" s="360"/>
      <c r="Q3290" s="360"/>
    </row>
    <row r="3291" spans="2:20" ht="16.2" customHeight="1">
      <c r="B3291" s="303">
        <v>112901392</v>
      </c>
      <c r="C3291" s="307" t="s">
        <v>333</v>
      </c>
      <c r="D3291" s="294" t="s">
        <v>81</v>
      </c>
      <c r="E3291" s="294" t="s">
        <v>3089</v>
      </c>
      <c r="F3291" s="290">
        <v>1</v>
      </c>
      <c r="G3291" s="290" t="s">
        <v>7</v>
      </c>
      <c r="H3291" s="293">
        <v>5.8</v>
      </c>
      <c r="I3291" s="293">
        <f t="shared" si="514"/>
        <v>14.255964253710077</v>
      </c>
      <c r="J3291" s="293">
        <v>82.684592671518445</v>
      </c>
      <c r="K3291" s="275">
        <f t="shared" si="519"/>
        <v>82.684592671518445</v>
      </c>
      <c r="L3291" s="275">
        <f t="shared" si="518"/>
        <v>82.684592671518445</v>
      </c>
      <c r="N3291" s="334">
        <v>79.504416030306189</v>
      </c>
      <c r="O3291" s="332">
        <f t="shared" si="517"/>
        <v>82.684592671518445</v>
      </c>
      <c r="P3291" s="360"/>
      <c r="Q3291" s="360"/>
    </row>
    <row r="3292" spans="2:20" ht="16.2" customHeight="1">
      <c r="B3292" s="303">
        <v>112901242</v>
      </c>
      <c r="C3292" s="307" t="s">
        <v>333</v>
      </c>
      <c r="D3292" s="294" t="s">
        <v>81</v>
      </c>
      <c r="E3292" s="294" t="s">
        <v>3079</v>
      </c>
      <c r="F3292" s="290">
        <v>1</v>
      </c>
      <c r="G3292" s="290" t="s">
        <v>7</v>
      </c>
      <c r="H3292" s="293">
        <v>5.8</v>
      </c>
      <c r="I3292" s="293">
        <f t="shared" si="514"/>
        <v>14.626109362713335</v>
      </c>
      <c r="J3292" s="293">
        <v>84.831434303737339</v>
      </c>
      <c r="K3292" s="275">
        <f t="shared" si="519"/>
        <v>84.831434303737339</v>
      </c>
      <c r="L3292" s="275">
        <f t="shared" si="518"/>
        <v>84.831434303737339</v>
      </c>
      <c r="N3292" s="334">
        <v>81.568686830516668</v>
      </c>
      <c r="O3292" s="332">
        <f t="shared" si="517"/>
        <v>84.831434303737339</v>
      </c>
      <c r="P3292" s="360"/>
      <c r="Q3292" s="360"/>
    </row>
    <row r="3293" spans="2:20" ht="16.2" customHeight="1">
      <c r="B3293" s="303">
        <v>112901182</v>
      </c>
      <c r="C3293" s="307" t="s">
        <v>333</v>
      </c>
      <c r="D3293" s="294" t="s">
        <v>81</v>
      </c>
      <c r="E3293" s="294" t="s">
        <v>3077</v>
      </c>
      <c r="F3293" s="290">
        <v>1</v>
      </c>
      <c r="G3293" s="290" t="s">
        <v>7</v>
      </c>
      <c r="H3293" s="293">
        <v>5.8</v>
      </c>
      <c r="I3293" s="293">
        <f t="shared" si="514"/>
        <v>14.241342132198689</v>
      </c>
      <c r="J3293" s="293">
        <v>82.599784366752388</v>
      </c>
      <c r="K3293" s="275">
        <f t="shared" si="519"/>
        <v>82.599784366752388</v>
      </c>
      <c r="L3293" s="275">
        <f t="shared" si="518"/>
        <v>82.599784366752388</v>
      </c>
      <c r="N3293" s="334">
        <v>79.422869583415761</v>
      </c>
      <c r="O3293" s="332">
        <f t="shared" si="517"/>
        <v>82.599784366752388</v>
      </c>
      <c r="P3293" s="360"/>
      <c r="Q3293" s="360"/>
    </row>
    <row r="3294" spans="2:20" ht="16.2" customHeight="1">
      <c r="B3294" s="303">
        <v>112901072</v>
      </c>
      <c r="C3294" s="307" t="s">
        <v>333</v>
      </c>
      <c r="D3294" s="294" t="s">
        <v>81</v>
      </c>
      <c r="E3294" s="294" t="s">
        <v>3069</v>
      </c>
      <c r="F3294" s="290">
        <v>1</v>
      </c>
      <c r="G3294" s="290" t="s">
        <v>7</v>
      </c>
      <c r="H3294" s="293">
        <v>5.8</v>
      </c>
      <c r="I3294" s="293">
        <f t="shared" si="514"/>
        <v>14.409676033869184</v>
      </c>
      <c r="J3294" s="293">
        <v>83.576120996441261</v>
      </c>
      <c r="K3294" s="275">
        <f t="shared" si="519"/>
        <v>83.576120996441261</v>
      </c>
      <c r="L3294" s="275">
        <f t="shared" si="518"/>
        <v>83.576120996441261</v>
      </c>
      <c r="N3294" s="334">
        <v>78.071195870946028</v>
      </c>
      <c r="O3294" s="332">
        <f t="shared" si="517"/>
        <v>81.194043705783869</v>
      </c>
      <c r="P3294" s="360"/>
      <c r="Q3294" s="360"/>
      <c r="S3294" s="357"/>
      <c r="T3294" s="357"/>
    </row>
    <row r="3295" spans="2:20" ht="16.2" customHeight="1">
      <c r="B3295" s="303">
        <v>112901412</v>
      </c>
      <c r="C3295" s="307" t="s">
        <v>333</v>
      </c>
      <c r="D3295" s="294" t="s">
        <v>81</v>
      </c>
      <c r="E3295" s="294" t="s">
        <v>3091</v>
      </c>
      <c r="F3295" s="290">
        <v>1</v>
      </c>
      <c r="G3295" s="290" t="s">
        <v>7</v>
      </c>
      <c r="H3295" s="293">
        <v>5.8</v>
      </c>
      <c r="I3295" s="293">
        <f t="shared" si="514"/>
        <v>14.845594986812584</v>
      </c>
      <c r="J3295" s="293">
        <v>86.104450923512985</v>
      </c>
      <c r="K3295" s="275">
        <f t="shared" si="519"/>
        <v>86.104450923512985</v>
      </c>
      <c r="L3295" s="275">
        <f t="shared" si="518"/>
        <v>86.104450923512985</v>
      </c>
      <c r="N3295" s="334">
        <v>82.792741272608637</v>
      </c>
      <c r="O3295" s="332">
        <f t="shared" si="517"/>
        <v>86.104450923512985</v>
      </c>
      <c r="P3295" s="360"/>
      <c r="Q3295" s="360"/>
    </row>
    <row r="3296" spans="2:20" ht="16.2" customHeight="1">
      <c r="B3296" s="303">
        <v>110901012</v>
      </c>
      <c r="C3296" s="313" t="s">
        <v>2911</v>
      </c>
      <c r="D3296" s="290" t="s">
        <v>4</v>
      </c>
      <c r="E3296" s="290" t="s">
        <v>3061</v>
      </c>
      <c r="F3296" s="290">
        <v>1</v>
      </c>
      <c r="G3296" s="290" t="s">
        <v>7</v>
      </c>
      <c r="H3296" s="293">
        <v>5.8</v>
      </c>
      <c r="I3296" s="293">
        <f t="shared" si="514"/>
        <v>13.446575970564648</v>
      </c>
      <c r="J3296" s="293">
        <v>77.990140629274961</v>
      </c>
      <c r="K3296" s="275">
        <f t="shared" si="519"/>
        <v>77.990140629274961</v>
      </c>
      <c r="L3296" s="275">
        <f t="shared" si="518"/>
        <v>77.990140629274961</v>
      </c>
      <c r="N3296" s="334">
        <v>74.990519835841312</v>
      </c>
      <c r="O3296" s="332">
        <f t="shared" si="517"/>
        <v>77.990140629274961</v>
      </c>
      <c r="P3296" s="360"/>
      <c r="Q3296" s="360"/>
    </row>
    <row r="3297" spans="2:20" ht="16.2" customHeight="1">
      <c r="B3297" s="303">
        <v>110901282</v>
      </c>
      <c r="C3297" s="313" t="s">
        <v>2912</v>
      </c>
      <c r="D3297" s="294" t="s">
        <v>81</v>
      </c>
      <c r="E3297" s="294" t="s">
        <v>3083</v>
      </c>
      <c r="F3297" s="290">
        <v>1</v>
      </c>
      <c r="G3297" s="290" t="s">
        <v>7</v>
      </c>
      <c r="H3297" s="293">
        <v>5.8</v>
      </c>
      <c r="I3297" s="293">
        <f t="shared" si="514"/>
        <v>13.725648851360914</v>
      </c>
      <c r="J3297" s="293">
        <v>79.608763337893294</v>
      </c>
      <c r="K3297" s="275">
        <f t="shared" si="519"/>
        <v>79.608763337893294</v>
      </c>
      <c r="L3297" s="275">
        <f t="shared" si="518"/>
        <v>79.608763337893294</v>
      </c>
      <c r="N3297" s="334">
        <v>76.546887824897397</v>
      </c>
      <c r="O3297" s="332">
        <f t="shared" si="517"/>
        <v>79.608763337893294</v>
      </c>
      <c r="P3297" s="360"/>
      <c r="Q3297" s="360"/>
    </row>
    <row r="3298" spans="2:20" ht="16.2" customHeight="1">
      <c r="B3298" s="303">
        <v>110901092</v>
      </c>
      <c r="C3298" s="313" t="s">
        <v>2913</v>
      </c>
      <c r="D3298" s="290" t="s">
        <v>81</v>
      </c>
      <c r="E3298" s="290" t="s">
        <v>3065</v>
      </c>
      <c r="F3298" s="290">
        <v>1</v>
      </c>
      <c r="G3298" s="290" t="s">
        <v>7</v>
      </c>
      <c r="H3298" s="293">
        <v>5.8</v>
      </c>
      <c r="I3298" s="293">
        <f t="shared" si="514"/>
        <v>13.725648851360914</v>
      </c>
      <c r="J3298" s="293">
        <v>79.608763337893294</v>
      </c>
      <c r="K3298" s="275">
        <f t="shared" si="519"/>
        <v>79.608763337893294</v>
      </c>
      <c r="L3298" s="275">
        <f t="shared" si="518"/>
        <v>79.608763337893294</v>
      </c>
      <c r="N3298" s="334">
        <v>76.546887824897397</v>
      </c>
      <c r="O3298" s="332">
        <f t="shared" si="517"/>
        <v>79.608763337893294</v>
      </c>
      <c r="P3298" s="360"/>
      <c r="Q3298" s="360"/>
    </row>
    <row r="3299" spans="2:20" ht="16.2" customHeight="1">
      <c r="B3299" s="303">
        <v>110901102</v>
      </c>
      <c r="C3299" s="313" t="s">
        <v>2914</v>
      </c>
      <c r="D3299" s="294" t="s">
        <v>81</v>
      </c>
      <c r="E3299" s="294" t="s">
        <v>3067</v>
      </c>
      <c r="F3299" s="290">
        <v>1</v>
      </c>
      <c r="G3299" s="290" t="s">
        <v>7</v>
      </c>
      <c r="H3299" s="293">
        <v>5.8</v>
      </c>
      <c r="I3299" s="293">
        <f t="shared" si="514"/>
        <v>13.446575970564648</v>
      </c>
      <c r="J3299" s="293">
        <v>77.990140629274961</v>
      </c>
      <c r="K3299" s="275">
        <f t="shared" si="519"/>
        <v>77.990140629274961</v>
      </c>
      <c r="L3299" s="275">
        <f t="shared" si="518"/>
        <v>77.990140629274961</v>
      </c>
      <c r="N3299" s="334">
        <v>74.990519835841312</v>
      </c>
      <c r="O3299" s="332">
        <f t="shared" si="517"/>
        <v>77.990140629274961</v>
      </c>
      <c r="P3299" s="360"/>
      <c r="Q3299" s="360"/>
    </row>
    <row r="3300" spans="2:20" ht="16.2" customHeight="1">
      <c r="B3300" s="303">
        <v>110901112</v>
      </c>
      <c r="C3300" s="313" t="s">
        <v>2915</v>
      </c>
      <c r="D3300" s="294" t="s">
        <v>81</v>
      </c>
      <c r="E3300" s="294" t="s">
        <v>3071</v>
      </c>
      <c r="F3300" s="290">
        <v>1</v>
      </c>
      <c r="G3300" s="290" t="s">
        <v>7</v>
      </c>
      <c r="H3300" s="293">
        <v>5.8</v>
      </c>
      <c r="I3300" s="293">
        <f t="shared" si="514"/>
        <v>13.446575970564648</v>
      </c>
      <c r="J3300" s="293">
        <v>77.990140629274961</v>
      </c>
      <c r="K3300" s="275">
        <f t="shared" si="519"/>
        <v>77.990140629274961</v>
      </c>
      <c r="L3300" s="275">
        <f t="shared" si="518"/>
        <v>77.990140629274961</v>
      </c>
      <c r="N3300" s="334">
        <v>74.990519835841312</v>
      </c>
      <c r="O3300" s="332">
        <f t="shared" si="517"/>
        <v>77.990140629274961</v>
      </c>
      <c r="P3300" s="360"/>
      <c r="Q3300" s="360"/>
    </row>
    <row r="3301" spans="2:20" ht="16.2" customHeight="1">
      <c r="B3301" s="303">
        <v>110901122</v>
      </c>
      <c r="C3301" s="313" t="s">
        <v>2916</v>
      </c>
      <c r="D3301" s="294" t="s">
        <v>81</v>
      </c>
      <c r="E3301" s="294" t="s">
        <v>3073</v>
      </c>
      <c r="F3301" s="290">
        <v>1</v>
      </c>
      <c r="G3301" s="290" t="s">
        <v>7</v>
      </c>
      <c r="H3301" s="293">
        <v>5.8</v>
      </c>
      <c r="I3301" s="293">
        <f t="shared" si="514"/>
        <v>13.725648851360914</v>
      </c>
      <c r="J3301" s="293">
        <v>79.608763337893294</v>
      </c>
      <c r="K3301" s="275">
        <f t="shared" si="519"/>
        <v>79.608763337893294</v>
      </c>
      <c r="L3301" s="275">
        <f t="shared" si="518"/>
        <v>79.608763337893294</v>
      </c>
      <c r="N3301" s="334">
        <v>76.546887824897397</v>
      </c>
      <c r="O3301" s="332">
        <f t="shared" si="517"/>
        <v>79.608763337893294</v>
      </c>
      <c r="P3301" s="360"/>
      <c r="Q3301" s="360"/>
    </row>
    <row r="3302" spans="2:20" ht="16.2" customHeight="1">
      <c r="B3302" s="303">
        <v>110901142</v>
      </c>
      <c r="C3302" s="313" t="s">
        <v>2917</v>
      </c>
      <c r="D3302" s="294" t="s">
        <v>81</v>
      </c>
      <c r="E3302" s="294" t="s">
        <v>3075</v>
      </c>
      <c r="F3302" s="290">
        <v>1</v>
      </c>
      <c r="G3302" s="290" t="s">
        <v>7</v>
      </c>
      <c r="H3302" s="293">
        <v>5.8</v>
      </c>
      <c r="I3302" s="293">
        <f t="shared" ref="I3302:I3356" si="520">J3302/H3302</f>
        <v>13.725648851360914</v>
      </c>
      <c r="J3302" s="293">
        <v>79.608763337893294</v>
      </c>
      <c r="K3302" s="275">
        <f t="shared" si="519"/>
        <v>79.608763337893294</v>
      </c>
      <c r="L3302" s="275">
        <f t="shared" si="518"/>
        <v>79.608763337893294</v>
      </c>
      <c r="N3302" s="334">
        <v>76.546887824897397</v>
      </c>
      <c r="O3302" s="332">
        <f t="shared" si="517"/>
        <v>79.608763337893294</v>
      </c>
      <c r="P3302" s="360"/>
      <c r="Q3302" s="360"/>
    </row>
    <row r="3303" spans="2:20" ht="16.2" customHeight="1">
      <c r="B3303" s="303">
        <v>110901272</v>
      </c>
      <c r="C3303" s="313" t="s">
        <v>2918</v>
      </c>
      <c r="D3303" s="294" t="s">
        <v>81</v>
      </c>
      <c r="E3303" s="294" t="s">
        <v>3081</v>
      </c>
      <c r="F3303" s="290">
        <v>1</v>
      </c>
      <c r="G3303" s="290" t="s">
        <v>7</v>
      </c>
      <c r="H3303" s="293">
        <v>5.8</v>
      </c>
      <c r="I3303" s="293">
        <f t="shared" si="520"/>
        <v>13.725648851360914</v>
      </c>
      <c r="J3303" s="293">
        <v>79.608763337893294</v>
      </c>
      <c r="K3303" s="275">
        <f t="shared" si="519"/>
        <v>79.608763337893294</v>
      </c>
      <c r="L3303" s="275">
        <f t="shared" si="518"/>
        <v>79.608763337893294</v>
      </c>
      <c r="N3303" s="334">
        <v>76.546887824897397</v>
      </c>
      <c r="O3303" s="332">
        <f t="shared" si="517"/>
        <v>79.608763337893294</v>
      </c>
      <c r="P3303" s="360"/>
      <c r="Q3303" s="360"/>
    </row>
    <row r="3304" spans="2:20" ht="16.2" customHeight="1">
      <c r="B3304" s="303">
        <v>110901372</v>
      </c>
      <c r="C3304" s="313" t="s">
        <v>2919</v>
      </c>
      <c r="D3304" s="294" t="s">
        <v>81</v>
      </c>
      <c r="E3304" s="294" t="s">
        <v>3087</v>
      </c>
      <c r="F3304" s="290">
        <v>1</v>
      </c>
      <c r="G3304" s="290" t="s">
        <v>7</v>
      </c>
      <c r="H3304" s="293">
        <v>5.8</v>
      </c>
      <c r="I3304" s="293">
        <f t="shared" si="520"/>
        <v>14.046976178121614</v>
      </c>
      <c r="J3304" s="293">
        <v>81.472461833105356</v>
      </c>
      <c r="K3304" s="275">
        <f t="shared" si="519"/>
        <v>81.472461833105356</v>
      </c>
      <c r="L3304" s="275">
        <f t="shared" si="518"/>
        <v>81.472461833105356</v>
      </c>
      <c r="N3304" s="334">
        <v>78.338905608755141</v>
      </c>
      <c r="O3304" s="332">
        <f t="shared" si="517"/>
        <v>81.472461833105356</v>
      </c>
      <c r="P3304" s="360"/>
      <c r="Q3304" s="360"/>
    </row>
    <row r="3305" spans="2:20" ht="16.2" customHeight="1">
      <c r="B3305" s="303">
        <v>110901362</v>
      </c>
      <c r="C3305" s="313" t="s">
        <v>2920</v>
      </c>
      <c r="D3305" s="294" t="s">
        <v>81</v>
      </c>
      <c r="E3305" s="294" t="s">
        <v>3085</v>
      </c>
      <c r="F3305" s="290">
        <v>1</v>
      </c>
      <c r="G3305" s="290" t="s">
        <v>7</v>
      </c>
      <c r="H3305" s="293">
        <v>5.8</v>
      </c>
      <c r="I3305" s="293">
        <f t="shared" si="520"/>
        <v>14.046976178121614</v>
      </c>
      <c r="J3305" s="293">
        <v>81.472461833105356</v>
      </c>
      <c r="K3305" s="275">
        <f t="shared" si="519"/>
        <v>81.472461833105356</v>
      </c>
      <c r="L3305" s="275">
        <f t="shared" si="518"/>
        <v>81.472461833105356</v>
      </c>
      <c r="N3305" s="334">
        <v>78.338905608755141</v>
      </c>
      <c r="O3305" s="332">
        <f t="shared" si="517"/>
        <v>81.472461833105356</v>
      </c>
      <c r="P3305" s="360"/>
      <c r="Q3305" s="360"/>
    </row>
    <row r="3306" spans="2:20" ht="16.2" customHeight="1">
      <c r="B3306" s="303">
        <v>110901392</v>
      </c>
      <c r="C3306" s="313" t="s">
        <v>2921</v>
      </c>
      <c r="D3306" s="294" t="s">
        <v>81</v>
      </c>
      <c r="E3306" s="294" t="s">
        <v>3089</v>
      </c>
      <c r="F3306" s="290">
        <v>1</v>
      </c>
      <c r="G3306" s="290" t="s">
        <v>7</v>
      </c>
      <c r="H3306" s="293">
        <v>5.8</v>
      </c>
      <c r="I3306" s="293">
        <f t="shared" si="520"/>
        <v>13.590606821076468</v>
      </c>
      <c r="J3306" s="293">
        <v>78.825519562243514</v>
      </c>
      <c r="K3306" s="275">
        <f t="shared" si="519"/>
        <v>78.825519562243514</v>
      </c>
      <c r="L3306" s="275">
        <f t="shared" si="518"/>
        <v>78.825519562243514</v>
      </c>
      <c r="N3306" s="334">
        <v>75.793768809849524</v>
      </c>
      <c r="O3306" s="332">
        <f t="shared" si="517"/>
        <v>78.825519562243514</v>
      </c>
      <c r="P3306" s="360"/>
      <c r="Q3306" s="360"/>
    </row>
    <row r="3307" spans="2:20" ht="16.2" customHeight="1">
      <c r="B3307" s="303">
        <v>110901242</v>
      </c>
      <c r="C3307" s="313" t="s">
        <v>2922</v>
      </c>
      <c r="D3307" s="294" t="s">
        <v>81</v>
      </c>
      <c r="E3307" s="294" t="s">
        <v>3079</v>
      </c>
      <c r="F3307" s="290">
        <v>1</v>
      </c>
      <c r="G3307" s="290" t="s">
        <v>7</v>
      </c>
      <c r="H3307" s="293">
        <v>5.8</v>
      </c>
      <c r="I3307" s="293">
        <f t="shared" si="520"/>
        <v>14.046976178121614</v>
      </c>
      <c r="J3307" s="293">
        <v>81.472461833105356</v>
      </c>
      <c r="K3307" s="275">
        <f t="shared" si="519"/>
        <v>81.472461833105356</v>
      </c>
      <c r="L3307" s="275">
        <f t="shared" si="518"/>
        <v>81.472461833105356</v>
      </c>
      <c r="N3307" s="334">
        <v>78.338905608755141</v>
      </c>
      <c r="O3307" s="332">
        <f t="shared" si="517"/>
        <v>81.472461833105356</v>
      </c>
      <c r="P3307" s="360"/>
      <c r="Q3307" s="360"/>
    </row>
    <row r="3308" spans="2:20" ht="16.2" customHeight="1">
      <c r="B3308" s="303">
        <v>110901182</v>
      </c>
      <c r="C3308" s="313" t="s">
        <v>2923</v>
      </c>
      <c r="D3308" s="294" t="s">
        <v>81</v>
      </c>
      <c r="E3308" s="294" t="s">
        <v>3077</v>
      </c>
      <c r="F3308" s="290">
        <v>1</v>
      </c>
      <c r="G3308" s="290" t="s">
        <v>7</v>
      </c>
      <c r="H3308" s="293">
        <v>5.8</v>
      </c>
      <c r="I3308" s="293">
        <f t="shared" si="520"/>
        <v>13.590606821076468</v>
      </c>
      <c r="J3308" s="293">
        <v>78.825519562243514</v>
      </c>
      <c r="K3308" s="275">
        <f t="shared" si="519"/>
        <v>78.825519562243514</v>
      </c>
      <c r="L3308" s="275">
        <f t="shared" si="518"/>
        <v>78.825519562243514</v>
      </c>
      <c r="N3308" s="334">
        <v>75.793768809849524</v>
      </c>
      <c r="O3308" s="332">
        <f t="shared" si="517"/>
        <v>78.825519562243514</v>
      </c>
      <c r="P3308" s="360"/>
      <c r="Q3308" s="360"/>
    </row>
    <row r="3309" spans="2:20" ht="16.2" customHeight="1">
      <c r="B3309" s="303">
        <v>110901072</v>
      </c>
      <c r="C3309" s="313" t="s">
        <v>2924</v>
      </c>
      <c r="D3309" s="294" t="s">
        <v>81</v>
      </c>
      <c r="E3309" s="294" t="s">
        <v>3069</v>
      </c>
      <c r="F3309" s="290">
        <v>1</v>
      </c>
      <c r="G3309" s="290" t="s">
        <v>7</v>
      </c>
      <c r="H3309" s="293">
        <v>5.8</v>
      </c>
      <c r="I3309" s="293">
        <f t="shared" si="520"/>
        <v>13.348935452202724</v>
      </c>
      <c r="J3309" s="293">
        <v>77.423825622775794</v>
      </c>
      <c r="K3309" s="275">
        <f t="shared" si="519"/>
        <v>77.423825622775794</v>
      </c>
      <c r="L3309" s="275">
        <f t="shared" si="518"/>
        <v>77.423825622775794</v>
      </c>
      <c r="N3309" s="334">
        <v>76.15145006839947</v>
      </c>
      <c r="O3309" s="332">
        <f t="shared" si="517"/>
        <v>79.197508071135445</v>
      </c>
      <c r="P3309" s="360"/>
      <c r="Q3309" s="360"/>
      <c r="S3309" s="357"/>
      <c r="T3309" s="357"/>
    </row>
    <row r="3310" spans="2:20" ht="16.2" customHeight="1">
      <c r="B3310" s="303">
        <v>110901412</v>
      </c>
      <c r="C3310" s="313" t="s">
        <v>2925</v>
      </c>
      <c r="D3310" s="294" t="s">
        <v>81</v>
      </c>
      <c r="E3310" s="294" t="s">
        <v>3091</v>
      </c>
      <c r="F3310" s="290">
        <v>1</v>
      </c>
      <c r="G3310" s="290" t="s">
        <v>7</v>
      </c>
      <c r="H3310" s="293">
        <v>5.8</v>
      </c>
      <c r="I3310" s="293">
        <f t="shared" si="520"/>
        <v>14.1418867871126</v>
      </c>
      <c r="J3310" s="293">
        <v>82.022943365253084</v>
      </c>
      <c r="K3310" s="275">
        <f t="shared" si="519"/>
        <v>82.022943365253084</v>
      </c>
      <c r="L3310" s="275">
        <f t="shared" si="518"/>
        <v>82.022943365253084</v>
      </c>
      <c r="N3310" s="334">
        <v>78.86821477428181</v>
      </c>
      <c r="O3310" s="332">
        <f t="shared" si="517"/>
        <v>82.022943365253084</v>
      </c>
      <c r="P3310" s="360"/>
      <c r="Q3310" s="360"/>
    </row>
    <row r="3311" spans="2:20" ht="16.2" customHeight="1">
      <c r="B3311" s="303">
        <v>111271012</v>
      </c>
      <c r="C3311" s="313" t="s">
        <v>2926</v>
      </c>
      <c r="D3311" s="290" t="s">
        <v>4</v>
      </c>
      <c r="E3311" s="290" t="s">
        <v>3061</v>
      </c>
      <c r="F3311" s="290">
        <v>1</v>
      </c>
      <c r="G3311" s="290" t="s">
        <v>7</v>
      </c>
      <c r="H3311" s="293">
        <v>5.8</v>
      </c>
      <c r="I3311" s="293">
        <f t="shared" si="520"/>
        <v>11.220627149944811</v>
      </c>
      <c r="J3311" s="293">
        <v>65.079637469679895</v>
      </c>
      <c r="K3311" s="275">
        <f t="shared" si="519"/>
        <v>65.079637469679895</v>
      </c>
      <c r="L3311" s="275">
        <f t="shared" si="518"/>
        <v>65.079637469679895</v>
      </c>
      <c r="N3311" s="334">
        <v>62.576574490076815</v>
      </c>
      <c r="O3311" s="332">
        <f t="shared" si="517"/>
        <v>65.079637469679895</v>
      </c>
      <c r="P3311" s="360"/>
      <c r="Q3311" s="360"/>
    </row>
    <row r="3312" spans="2:20" ht="16.2" customHeight="1">
      <c r="B3312" s="303">
        <v>111271282</v>
      </c>
      <c r="C3312" s="313" t="s">
        <v>2927</v>
      </c>
      <c r="D3312" s="294" t="s">
        <v>81</v>
      </c>
      <c r="E3312" s="294" t="s">
        <v>3083</v>
      </c>
      <c r="F3312" s="290">
        <v>1</v>
      </c>
      <c r="G3312" s="290" t="s">
        <v>7</v>
      </c>
      <c r="H3312" s="293">
        <v>5.8</v>
      </c>
      <c r="I3312" s="293">
        <f t="shared" si="520"/>
        <v>11.535996978815982</v>
      </c>
      <c r="J3312" s="293">
        <v>66.908782477132689</v>
      </c>
      <c r="K3312" s="275">
        <f t="shared" si="519"/>
        <v>66.908782477132689</v>
      </c>
      <c r="L3312" s="275">
        <f t="shared" si="518"/>
        <v>66.908782477132689</v>
      </c>
      <c r="N3312" s="334">
        <v>64.335367766473738</v>
      </c>
      <c r="O3312" s="332">
        <f t="shared" si="517"/>
        <v>66.908782477132689</v>
      </c>
      <c r="P3312" s="360"/>
      <c r="Q3312" s="360"/>
    </row>
    <row r="3313" spans="2:20" ht="16.2" customHeight="1">
      <c r="B3313" s="303">
        <v>111271092</v>
      </c>
      <c r="C3313" s="313" t="s">
        <v>2928</v>
      </c>
      <c r="D3313" s="290" t="s">
        <v>81</v>
      </c>
      <c r="E3313" s="290" t="s">
        <v>3065</v>
      </c>
      <c r="F3313" s="290">
        <v>1</v>
      </c>
      <c r="G3313" s="290" t="s">
        <v>7</v>
      </c>
      <c r="H3313" s="293">
        <v>5.8</v>
      </c>
      <c r="I3313" s="293">
        <f t="shared" si="520"/>
        <v>11.302372609123076</v>
      </c>
      <c r="J3313" s="293">
        <v>65.553761132913834</v>
      </c>
      <c r="K3313" s="275">
        <f t="shared" si="519"/>
        <v>65.553761132913834</v>
      </c>
      <c r="L3313" s="275">
        <f t="shared" si="518"/>
        <v>65.553761132913834</v>
      </c>
      <c r="N3313" s="334">
        <v>63.032462627801763</v>
      </c>
      <c r="O3313" s="332">
        <f t="shared" si="517"/>
        <v>65.553761132913834</v>
      </c>
      <c r="P3313" s="360"/>
      <c r="Q3313" s="360"/>
    </row>
    <row r="3314" spans="2:20" ht="16.2" customHeight="1">
      <c r="B3314" s="303">
        <v>111271102</v>
      </c>
      <c r="C3314" s="313" t="s">
        <v>2929</v>
      </c>
      <c r="D3314" s="294" t="s">
        <v>81</v>
      </c>
      <c r="E3314" s="294" t="s">
        <v>3067</v>
      </c>
      <c r="F3314" s="290">
        <v>1</v>
      </c>
      <c r="G3314" s="290" t="s">
        <v>7</v>
      </c>
      <c r="H3314" s="293">
        <v>5.8</v>
      </c>
      <c r="I3314" s="293">
        <f t="shared" si="520"/>
        <v>11.220627149944811</v>
      </c>
      <c r="J3314" s="293">
        <v>65.079637469679895</v>
      </c>
      <c r="K3314" s="275">
        <f t="shared" si="519"/>
        <v>65.079637469679895</v>
      </c>
      <c r="L3314" s="275">
        <f t="shared" si="518"/>
        <v>65.079637469679895</v>
      </c>
      <c r="N3314" s="334">
        <v>62.576574490076815</v>
      </c>
      <c r="O3314" s="332">
        <f t="shared" si="517"/>
        <v>65.079637469679895</v>
      </c>
      <c r="P3314" s="360"/>
      <c r="Q3314" s="360"/>
    </row>
    <row r="3315" spans="2:20" ht="16.2" customHeight="1">
      <c r="B3315" s="303">
        <v>111271112</v>
      </c>
      <c r="C3315" s="313" t="s">
        <v>2930</v>
      </c>
      <c r="D3315" s="294" t="s">
        <v>81</v>
      </c>
      <c r="E3315" s="294" t="s">
        <v>3071</v>
      </c>
      <c r="F3315" s="290">
        <v>1</v>
      </c>
      <c r="G3315" s="290" t="s">
        <v>7</v>
      </c>
      <c r="H3315" s="293">
        <v>5.8</v>
      </c>
      <c r="I3315" s="293">
        <f t="shared" si="520"/>
        <v>11.146132329532527</v>
      </c>
      <c r="J3315" s="293">
        <v>64.647567511288656</v>
      </c>
      <c r="K3315" s="275">
        <f t="shared" si="519"/>
        <v>64.647567511288656</v>
      </c>
      <c r="L3315" s="275">
        <f t="shared" si="518"/>
        <v>64.647567511288656</v>
      </c>
      <c r="N3315" s="334">
        <v>62.161122607008316</v>
      </c>
      <c r="O3315" s="332">
        <f t="shared" si="517"/>
        <v>64.647567511288656</v>
      </c>
      <c r="P3315" s="360"/>
      <c r="Q3315" s="360"/>
    </row>
    <row r="3316" spans="2:20" ht="16.2" customHeight="1">
      <c r="B3316" s="303">
        <v>111271122</v>
      </c>
      <c r="C3316" s="313" t="s">
        <v>2931</v>
      </c>
      <c r="D3316" s="294" t="s">
        <v>81</v>
      </c>
      <c r="E3316" s="294" t="s">
        <v>3073</v>
      </c>
      <c r="F3316" s="290">
        <v>1</v>
      </c>
      <c r="G3316" s="290" t="s">
        <v>7</v>
      </c>
      <c r="H3316" s="293">
        <v>5.8</v>
      </c>
      <c r="I3316" s="293">
        <f t="shared" si="520"/>
        <v>11.637494935723383</v>
      </c>
      <c r="J3316" s="293">
        <v>67.497470627195625</v>
      </c>
      <c r="K3316" s="275">
        <f t="shared" si="519"/>
        <v>67.497470627195625</v>
      </c>
      <c r="L3316" s="275">
        <f t="shared" si="518"/>
        <v>67.497470627195625</v>
      </c>
      <c r="N3316" s="334">
        <v>64.901414064611174</v>
      </c>
      <c r="O3316" s="332">
        <f t="shared" si="517"/>
        <v>67.497470627195625</v>
      </c>
      <c r="P3316" s="360"/>
      <c r="Q3316" s="360"/>
    </row>
    <row r="3317" spans="2:20" ht="16.2" customHeight="1">
      <c r="B3317" s="303">
        <v>111271142</v>
      </c>
      <c r="C3317" s="313" t="s">
        <v>2932</v>
      </c>
      <c r="D3317" s="294" t="s">
        <v>81</v>
      </c>
      <c r="E3317" s="294" t="s">
        <v>3075</v>
      </c>
      <c r="F3317" s="290">
        <v>1</v>
      </c>
      <c r="G3317" s="290" t="s">
        <v>7</v>
      </c>
      <c r="H3317" s="293">
        <v>5.8</v>
      </c>
      <c r="I3317" s="293">
        <f t="shared" si="520"/>
        <v>11.302372609123076</v>
      </c>
      <c r="J3317" s="293">
        <v>65.553761132913834</v>
      </c>
      <c r="K3317" s="275">
        <f t="shared" si="519"/>
        <v>65.553761132913834</v>
      </c>
      <c r="L3317" s="275">
        <f t="shared" si="518"/>
        <v>65.553761132913834</v>
      </c>
      <c r="N3317" s="334">
        <v>63.032462627801763</v>
      </c>
      <c r="O3317" s="332">
        <f t="shared" si="517"/>
        <v>65.553761132913834</v>
      </c>
      <c r="P3317" s="360"/>
      <c r="Q3317" s="360"/>
    </row>
    <row r="3318" spans="2:20" ht="16.2" customHeight="1">
      <c r="B3318" s="303">
        <v>111271272</v>
      </c>
      <c r="C3318" s="313" t="s">
        <v>2933</v>
      </c>
      <c r="D3318" s="294" t="s">
        <v>81</v>
      </c>
      <c r="E3318" s="294" t="s">
        <v>3081</v>
      </c>
      <c r="F3318" s="290">
        <v>1</v>
      </c>
      <c r="G3318" s="290" t="s">
        <v>7</v>
      </c>
      <c r="H3318" s="293">
        <v>5.8</v>
      </c>
      <c r="I3318" s="293">
        <f t="shared" si="520"/>
        <v>11.302372609123076</v>
      </c>
      <c r="J3318" s="293">
        <v>65.553761132913834</v>
      </c>
      <c r="K3318" s="275">
        <f t="shared" si="519"/>
        <v>65.553761132913834</v>
      </c>
      <c r="L3318" s="275">
        <f t="shared" si="518"/>
        <v>65.553761132913834</v>
      </c>
      <c r="N3318" s="334">
        <v>63.032462627801763</v>
      </c>
      <c r="O3318" s="332">
        <f t="shared" si="517"/>
        <v>65.553761132913834</v>
      </c>
      <c r="P3318" s="360"/>
      <c r="Q3318" s="360"/>
    </row>
    <row r="3319" spans="2:20" ht="16.2" customHeight="1">
      <c r="B3319" s="303">
        <v>111271372</v>
      </c>
      <c r="C3319" s="313" t="s">
        <v>2934</v>
      </c>
      <c r="D3319" s="294" t="s">
        <v>81</v>
      </c>
      <c r="E3319" s="294" t="s">
        <v>3087</v>
      </c>
      <c r="F3319" s="290">
        <v>1</v>
      </c>
      <c r="G3319" s="290" t="s">
        <v>7</v>
      </c>
      <c r="H3319" s="293">
        <v>5.8</v>
      </c>
      <c r="I3319" s="293">
        <f t="shared" si="520"/>
        <v>11.06857246636917</v>
      </c>
      <c r="J3319" s="293">
        <v>64.197720304941186</v>
      </c>
      <c r="K3319" s="275">
        <f t="shared" si="519"/>
        <v>64.197720304941186</v>
      </c>
      <c r="L3319" s="275">
        <f t="shared" si="518"/>
        <v>64.197720304941186</v>
      </c>
      <c r="N3319" s="334">
        <v>61.728577216289594</v>
      </c>
      <c r="O3319" s="332">
        <f t="shared" si="517"/>
        <v>64.197720304941186</v>
      </c>
      <c r="P3319" s="360"/>
      <c r="Q3319" s="360"/>
    </row>
    <row r="3320" spans="2:20" ht="16.2" customHeight="1">
      <c r="B3320" s="303">
        <v>111271362</v>
      </c>
      <c r="C3320" s="313" t="s">
        <v>2935</v>
      </c>
      <c r="D3320" s="294" t="s">
        <v>81</v>
      </c>
      <c r="E3320" s="294" t="s">
        <v>3085</v>
      </c>
      <c r="F3320" s="290">
        <v>1</v>
      </c>
      <c r="G3320" s="290" t="s">
        <v>7</v>
      </c>
      <c r="H3320" s="293">
        <v>5.8</v>
      </c>
      <c r="I3320" s="293">
        <f t="shared" si="520"/>
        <v>11.06857246636917</v>
      </c>
      <c r="J3320" s="293">
        <v>64.197720304941186</v>
      </c>
      <c r="K3320" s="275">
        <f t="shared" si="519"/>
        <v>64.197720304941186</v>
      </c>
      <c r="L3320" s="275">
        <f t="shared" si="518"/>
        <v>64.197720304941186</v>
      </c>
      <c r="N3320" s="334">
        <v>61.728577216289594</v>
      </c>
      <c r="O3320" s="332">
        <f t="shared" si="517"/>
        <v>64.197720304941186</v>
      </c>
      <c r="P3320" s="360"/>
      <c r="Q3320" s="360"/>
    </row>
    <row r="3321" spans="2:20" ht="16.2" customHeight="1">
      <c r="B3321" s="303">
        <v>111271392</v>
      </c>
      <c r="C3321" s="313" t="s">
        <v>2936</v>
      </c>
      <c r="D3321" s="294" t="s">
        <v>81</v>
      </c>
      <c r="E3321" s="294" t="s">
        <v>3089</v>
      </c>
      <c r="F3321" s="290">
        <v>1</v>
      </c>
      <c r="G3321" s="290" t="s">
        <v>7</v>
      </c>
      <c r="H3321" s="293">
        <v>5.8</v>
      </c>
      <c r="I3321" s="293">
        <f t="shared" si="520"/>
        <v>10.7861930438832</v>
      </c>
      <c r="J3321" s="293">
        <v>62.55991965452256</v>
      </c>
      <c r="K3321" s="275">
        <f t="shared" si="519"/>
        <v>62.55991965452256</v>
      </c>
      <c r="L3321" s="275">
        <f t="shared" si="518"/>
        <v>62.55991965452256</v>
      </c>
      <c r="N3321" s="334">
        <v>60.153768898579379</v>
      </c>
      <c r="O3321" s="332">
        <f t="shared" si="517"/>
        <v>62.55991965452256</v>
      </c>
      <c r="P3321" s="360"/>
      <c r="Q3321" s="360"/>
    </row>
    <row r="3322" spans="2:20" ht="16.2" customHeight="1">
      <c r="B3322" s="303">
        <v>111271242</v>
      </c>
      <c r="C3322" s="313" t="s">
        <v>2937</v>
      </c>
      <c r="D3322" s="294" t="s">
        <v>81</v>
      </c>
      <c r="E3322" s="294" t="s">
        <v>3079</v>
      </c>
      <c r="F3322" s="290">
        <v>1</v>
      </c>
      <c r="G3322" s="290" t="s">
        <v>7</v>
      </c>
      <c r="H3322" s="293">
        <v>5.8</v>
      </c>
      <c r="I3322" s="293">
        <f t="shared" si="520"/>
        <v>10.930425826244633</v>
      </c>
      <c r="J3322" s="293">
        <v>63.396469792218873</v>
      </c>
      <c r="K3322" s="275">
        <f t="shared" si="519"/>
        <v>63.396469792218873</v>
      </c>
      <c r="L3322" s="275">
        <f t="shared" si="518"/>
        <v>63.396469792218873</v>
      </c>
      <c r="N3322" s="334">
        <v>60.958144030979682</v>
      </c>
      <c r="O3322" s="332">
        <f t="shared" si="517"/>
        <v>63.396469792218873</v>
      </c>
      <c r="P3322" s="360"/>
      <c r="Q3322" s="360"/>
    </row>
    <row r="3323" spans="2:20" ht="16.2" customHeight="1">
      <c r="B3323" s="303">
        <v>111271182</v>
      </c>
      <c r="C3323" s="313" t="s">
        <v>2938</v>
      </c>
      <c r="D3323" s="294" t="s">
        <v>81</v>
      </c>
      <c r="E3323" s="294" t="s">
        <v>3077</v>
      </c>
      <c r="F3323" s="290">
        <v>1</v>
      </c>
      <c r="G3323" s="290" t="s">
        <v>7</v>
      </c>
      <c r="H3323" s="293">
        <v>5.8</v>
      </c>
      <c r="I3323" s="293">
        <f t="shared" si="520"/>
        <v>10.778063539812257</v>
      </c>
      <c r="J3323" s="293">
        <v>62.512768530911082</v>
      </c>
      <c r="K3323" s="275">
        <f t="shared" si="519"/>
        <v>62.512768530911082</v>
      </c>
      <c r="L3323" s="275">
        <f t="shared" si="518"/>
        <v>62.512768530911082</v>
      </c>
      <c r="N3323" s="334">
        <v>60.10843127972219</v>
      </c>
      <c r="O3323" s="332">
        <f t="shared" ref="O3323:O3374" si="521">N3323*1.04</f>
        <v>62.512768530911082</v>
      </c>
      <c r="P3323" s="360"/>
      <c r="Q3323" s="360"/>
    </row>
    <row r="3324" spans="2:20" ht="16.2" customHeight="1">
      <c r="B3324" s="303">
        <v>111271072</v>
      </c>
      <c r="C3324" s="313" t="s">
        <v>2939</v>
      </c>
      <c r="D3324" s="294" t="s">
        <v>81</v>
      </c>
      <c r="E3324" s="294" t="s">
        <v>3069</v>
      </c>
      <c r="F3324" s="290">
        <v>1</v>
      </c>
      <c r="G3324" s="290" t="s">
        <v>7</v>
      </c>
      <c r="H3324" s="293">
        <v>5.8</v>
      </c>
      <c r="I3324" s="293">
        <f t="shared" si="520"/>
        <v>10.62928580193889</v>
      </c>
      <c r="J3324" s="293">
        <v>61.649857651245554</v>
      </c>
      <c r="K3324" s="275">
        <f t="shared" si="519"/>
        <v>61.649857651245554</v>
      </c>
      <c r="L3324" s="275">
        <f t="shared" si="518"/>
        <v>61.649857651245554</v>
      </c>
      <c r="N3324" s="334">
        <v>70.819014865368828</v>
      </c>
      <c r="O3324" s="332">
        <f t="shared" si="521"/>
        <v>73.651775459983583</v>
      </c>
      <c r="P3324" s="360"/>
      <c r="Q3324" s="360"/>
      <c r="S3324" s="357"/>
      <c r="T3324" s="357"/>
    </row>
    <row r="3325" spans="2:20" ht="16.2" customHeight="1">
      <c r="B3325" s="303">
        <v>111271412</v>
      </c>
      <c r="C3325" s="313" t="s">
        <v>2940</v>
      </c>
      <c r="D3325" s="294" t="s">
        <v>81</v>
      </c>
      <c r="E3325" s="294" t="s">
        <v>3091</v>
      </c>
      <c r="F3325" s="290">
        <v>1</v>
      </c>
      <c r="G3325" s="290" t="s">
        <v>7</v>
      </c>
      <c r="H3325" s="293">
        <v>5.8</v>
      </c>
      <c r="I3325" s="293">
        <f t="shared" si="520"/>
        <v>11.424512914880889</v>
      </c>
      <c r="J3325" s="293">
        <v>66.262174906309156</v>
      </c>
      <c r="K3325" s="275">
        <f t="shared" si="519"/>
        <v>66.262174906309156</v>
      </c>
      <c r="L3325" s="275">
        <f t="shared" si="518"/>
        <v>66.262174906309156</v>
      </c>
      <c r="N3325" s="334">
        <v>63.713629717604952</v>
      </c>
      <c r="O3325" s="332">
        <f t="shared" si="521"/>
        <v>66.262174906309156</v>
      </c>
      <c r="P3325" s="360"/>
      <c r="Q3325" s="360"/>
    </row>
    <row r="3326" spans="2:20" ht="16.2" customHeight="1">
      <c r="B3326" s="303">
        <v>111251832</v>
      </c>
      <c r="C3326" s="307" t="s">
        <v>241</v>
      </c>
      <c r="D3326" s="290"/>
      <c r="E3326" s="290"/>
      <c r="F3326" s="290">
        <v>1</v>
      </c>
      <c r="G3326" s="290" t="s">
        <v>7</v>
      </c>
      <c r="H3326" s="293">
        <v>5.8</v>
      </c>
      <c r="I3326" s="293" t="e">
        <f t="shared" si="520"/>
        <v>#N/A</v>
      </c>
      <c r="J3326" s="293" t="e">
        <v>#N/A</v>
      </c>
      <c r="K3326" s="275" t="e">
        <f t="shared" si="519"/>
        <v>#N/A</v>
      </c>
      <c r="L3326" s="275" t="e">
        <f t="shared" si="518"/>
        <v>#N/A</v>
      </c>
      <c r="N3326" s="334" t="e">
        <v>#N/A</v>
      </c>
      <c r="O3326" s="332" t="e">
        <f t="shared" si="521"/>
        <v>#N/A</v>
      </c>
      <c r="P3326" s="360"/>
      <c r="Q3326" s="360"/>
    </row>
    <row r="3327" spans="2:20" ht="16.2" customHeight="1">
      <c r="B3327" s="303">
        <v>111251012</v>
      </c>
      <c r="C3327" s="313" t="s">
        <v>241</v>
      </c>
      <c r="D3327" s="290" t="s">
        <v>4</v>
      </c>
      <c r="E3327" s="290" t="s">
        <v>3061</v>
      </c>
      <c r="F3327" s="290">
        <v>1</v>
      </c>
      <c r="G3327" s="290" t="s">
        <v>7</v>
      </c>
      <c r="H3327" s="293">
        <v>5.8</v>
      </c>
      <c r="I3327" s="293">
        <f t="shared" si="520"/>
        <v>9.4117795367102222</v>
      </c>
      <c r="J3327" s="293">
        <v>54.588321312919284</v>
      </c>
      <c r="K3327" s="275">
        <f t="shared" si="519"/>
        <v>54.588321312919284</v>
      </c>
      <c r="L3327" s="275">
        <f t="shared" si="518"/>
        <v>54.588321312919284</v>
      </c>
      <c r="N3327" s="334">
        <v>52.488770493191616</v>
      </c>
      <c r="O3327" s="332">
        <f t="shared" si="521"/>
        <v>54.588321312919284</v>
      </c>
      <c r="P3327" s="360"/>
      <c r="Q3327" s="360"/>
    </row>
    <row r="3328" spans="2:20" ht="16.2" customHeight="1">
      <c r="B3328" s="303">
        <v>111251282</v>
      </c>
      <c r="C3328" s="313" t="s">
        <v>241</v>
      </c>
      <c r="D3328" s="294" t="s">
        <v>81</v>
      </c>
      <c r="E3328" s="294" t="s">
        <v>3083</v>
      </c>
      <c r="F3328" s="290">
        <v>1</v>
      </c>
      <c r="G3328" s="290" t="s">
        <v>7</v>
      </c>
      <c r="H3328" s="293">
        <v>5.8</v>
      </c>
      <c r="I3328" s="293">
        <f t="shared" si="520"/>
        <v>11.888839427127694</v>
      </c>
      <c r="J3328" s="293">
        <v>68.955268677340626</v>
      </c>
      <c r="K3328" s="275">
        <f t="shared" si="519"/>
        <v>68.955268677340626</v>
      </c>
      <c r="L3328" s="275">
        <f t="shared" si="518"/>
        <v>68.955268677340626</v>
      </c>
      <c r="N3328" s="334">
        <v>66.303142958981368</v>
      </c>
      <c r="O3328" s="332">
        <f t="shared" si="521"/>
        <v>68.955268677340626</v>
      </c>
      <c r="P3328" s="360"/>
      <c r="Q3328" s="360"/>
    </row>
    <row r="3329" spans="2:20" ht="16.2" customHeight="1">
      <c r="B3329" s="303">
        <v>111251092</v>
      </c>
      <c r="C3329" s="313" t="s">
        <v>241</v>
      </c>
      <c r="D3329" s="290" t="s">
        <v>81</v>
      </c>
      <c r="E3329" s="290" t="s">
        <v>3065</v>
      </c>
      <c r="F3329" s="290">
        <v>1</v>
      </c>
      <c r="G3329" s="290" t="s">
        <v>7</v>
      </c>
      <c r="H3329" s="293">
        <v>5.8</v>
      </c>
      <c r="I3329" s="293">
        <f t="shared" si="520"/>
        <v>9.8340084008490933</v>
      </c>
      <c r="J3329" s="293">
        <v>57.037248724924744</v>
      </c>
      <c r="K3329" s="275">
        <f t="shared" si="519"/>
        <v>57.037248724924744</v>
      </c>
      <c r="L3329" s="275">
        <f t="shared" si="518"/>
        <v>57.037248724924744</v>
      </c>
      <c r="N3329" s="334">
        <v>54.843508389350717</v>
      </c>
      <c r="O3329" s="332">
        <f t="shared" si="521"/>
        <v>57.037248724924744</v>
      </c>
      <c r="P3329" s="360"/>
      <c r="Q3329" s="360"/>
    </row>
    <row r="3330" spans="2:20" ht="16.2" customHeight="1">
      <c r="B3330" s="303">
        <v>111251102</v>
      </c>
      <c r="C3330" s="313" t="s">
        <v>241</v>
      </c>
      <c r="D3330" s="294" t="s">
        <v>81</v>
      </c>
      <c r="E3330" s="294" t="s">
        <v>3067</v>
      </c>
      <c r="F3330" s="290">
        <v>1</v>
      </c>
      <c r="G3330" s="290" t="s">
        <v>7</v>
      </c>
      <c r="H3330" s="293">
        <v>5.8</v>
      </c>
      <c r="I3330" s="293">
        <f t="shared" si="520"/>
        <v>9.5560672481532141</v>
      </c>
      <c r="J3330" s="293">
        <v>55.425190039288637</v>
      </c>
      <c r="K3330" s="275">
        <f t="shared" si="519"/>
        <v>55.425190039288637</v>
      </c>
      <c r="L3330" s="275">
        <f t="shared" si="518"/>
        <v>55.425190039288637</v>
      </c>
      <c r="N3330" s="334">
        <v>53.293451960854455</v>
      </c>
      <c r="O3330" s="332">
        <f t="shared" si="521"/>
        <v>55.425190039288637</v>
      </c>
      <c r="P3330" s="360"/>
      <c r="Q3330" s="360"/>
    </row>
    <row r="3331" spans="2:20" ht="16.2" customHeight="1">
      <c r="B3331" s="303">
        <v>111251112</v>
      </c>
      <c r="C3331" s="313" t="s">
        <v>241</v>
      </c>
      <c r="D3331" s="294" t="s">
        <v>81</v>
      </c>
      <c r="E3331" s="294" t="s">
        <v>3071</v>
      </c>
      <c r="F3331" s="290">
        <v>1</v>
      </c>
      <c r="G3331" s="290" t="s">
        <v>7</v>
      </c>
      <c r="H3331" s="293">
        <v>5.8</v>
      </c>
      <c r="I3331" s="293">
        <f t="shared" si="520"/>
        <v>9.4038038340676469</v>
      </c>
      <c r="J3331" s="293">
        <v>54.542062237592354</v>
      </c>
      <c r="K3331" s="275">
        <f t="shared" si="519"/>
        <v>54.542062237592354</v>
      </c>
      <c r="L3331" s="275">
        <f t="shared" ref="L3331:L3374" si="522">+J3331-K3331*$B$2</f>
        <v>54.542062237592354</v>
      </c>
      <c r="N3331" s="334">
        <v>52.444290613069569</v>
      </c>
      <c r="O3331" s="332">
        <f t="shared" si="521"/>
        <v>54.542062237592354</v>
      </c>
      <c r="P3331" s="360"/>
      <c r="Q3331" s="360"/>
    </row>
    <row r="3332" spans="2:20" ht="16.2" customHeight="1">
      <c r="B3332" s="303">
        <v>111251122</v>
      </c>
      <c r="C3332" s="313" t="s">
        <v>241</v>
      </c>
      <c r="D3332" s="294" t="s">
        <v>81</v>
      </c>
      <c r="E3332" s="294" t="s">
        <v>3073</v>
      </c>
      <c r="F3332" s="290">
        <v>1</v>
      </c>
      <c r="G3332" s="290" t="s">
        <v>7</v>
      </c>
      <c r="H3332" s="293">
        <v>5.8</v>
      </c>
      <c r="I3332" s="293">
        <f t="shared" si="520"/>
        <v>11.867713702359547</v>
      </c>
      <c r="J3332" s="293">
        <v>68.832739473685365</v>
      </c>
      <c r="K3332" s="275">
        <f t="shared" si="519"/>
        <v>68.832739473685365</v>
      </c>
      <c r="L3332" s="275">
        <f t="shared" si="522"/>
        <v>68.832739473685365</v>
      </c>
      <c r="N3332" s="334">
        <v>66.185326417005157</v>
      </c>
      <c r="O3332" s="332">
        <f t="shared" si="521"/>
        <v>68.832739473685365</v>
      </c>
      <c r="P3332" s="360"/>
      <c r="Q3332" s="360"/>
    </row>
    <row r="3333" spans="2:20" ht="16.2" customHeight="1">
      <c r="B3333" s="303">
        <v>111251142</v>
      </c>
      <c r="C3333" s="313" t="s">
        <v>241</v>
      </c>
      <c r="D3333" s="294" t="s">
        <v>81</v>
      </c>
      <c r="E3333" s="294" t="s">
        <v>3075</v>
      </c>
      <c r="F3333" s="290">
        <v>1</v>
      </c>
      <c r="G3333" s="290" t="s">
        <v>7</v>
      </c>
      <c r="H3333" s="293">
        <v>5.8</v>
      </c>
      <c r="I3333" s="293">
        <f t="shared" si="520"/>
        <v>9.5419504741921806</v>
      </c>
      <c r="J3333" s="293">
        <v>55.343312750314645</v>
      </c>
      <c r="K3333" s="275">
        <f t="shared" si="519"/>
        <v>55.343312750314645</v>
      </c>
      <c r="L3333" s="275">
        <f t="shared" si="522"/>
        <v>55.343312750314645</v>
      </c>
      <c r="N3333" s="334">
        <v>53.214723798379467</v>
      </c>
      <c r="O3333" s="332">
        <f t="shared" si="521"/>
        <v>55.343312750314645</v>
      </c>
      <c r="P3333" s="360"/>
      <c r="Q3333" s="360"/>
    </row>
    <row r="3334" spans="2:20" ht="16.2" customHeight="1">
      <c r="B3334" s="303">
        <v>111251272</v>
      </c>
      <c r="C3334" s="313" t="s">
        <v>241</v>
      </c>
      <c r="D3334" s="294" t="s">
        <v>81</v>
      </c>
      <c r="E3334" s="294" t="s">
        <v>3081</v>
      </c>
      <c r="F3334" s="290">
        <v>1</v>
      </c>
      <c r="G3334" s="290" t="s">
        <v>7</v>
      </c>
      <c r="H3334" s="293">
        <v>5.8</v>
      </c>
      <c r="I3334" s="293">
        <f t="shared" si="520"/>
        <v>9.5419504741921806</v>
      </c>
      <c r="J3334" s="293">
        <v>55.343312750314645</v>
      </c>
      <c r="K3334" s="275">
        <f t="shared" ref="K3334:K3376" si="523">J3334</f>
        <v>55.343312750314645</v>
      </c>
      <c r="L3334" s="275">
        <f t="shared" si="522"/>
        <v>55.343312750314645</v>
      </c>
      <c r="N3334" s="334">
        <v>53.214723798379467</v>
      </c>
      <c r="O3334" s="332">
        <f t="shared" si="521"/>
        <v>55.343312750314645</v>
      </c>
      <c r="P3334" s="360"/>
      <c r="Q3334" s="360"/>
    </row>
    <row r="3335" spans="2:20" ht="16.2" customHeight="1">
      <c r="B3335" s="303">
        <v>111251372</v>
      </c>
      <c r="C3335" s="313" t="s">
        <v>241</v>
      </c>
      <c r="D3335" s="294" t="s">
        <v>81</v>
      </c>
      <c r="E3335" s="294" t="s">
        <v>3087</v>
      </c>
      <c r="F3335" s="290">
        <v>1</v>
      </c>
      <c r="G3335" s="290" t="s">
        <v>7</v>
      </c>
      <c r="H3335" s="293">
        <v>5.8</v>
      </c>
      <c r="I3335" s="293">
        <f t="shared" si="520"/>
        <v>9.7678628008340027</v>
      </c>
      <c r="J3335" s="293">
        <v>56.653604244837219</v>
      </c>
      <c r="K3335" s="275">
        <f t="shared" si="523"/>
        <v>56.653604244837219</v>
      </c>
      <c r="L3335" s="275">
        <f t="shared" si="522"/>
        <v>56.653604244837219</v>
      </c>
      <c r="N3335" s="334">
        <v>54.47461946618963</v>
      </c>
      <c r="O3335" s="332">
        <f t="shared" si="521"/>
        <v>56.653604244837219</v>
      </c>
      <c r="P3335" s="360"/>
      <c r="Q3335" s="360"/>
    </row>
    <row r="3336" spans="2:20" ht="16.2" customHeight="1">
      <c r="B3336" s="303">
        <v>111251362</v>
      </c>
      <c r="C3336" s="313" t="s">
        <v>241</v>
      </c>
      <c r="D3336" s="294" t="s">
        <v>81</v>
      </c>
      <c r="E3336" s="294" t="s">
        <v>3085</v>
      </c>
      <c r="F3336" s="290">
        <v>1</v>
      </c>
      <c r="G3336" s="290" t="s">
        <v>7</v>
      </c>
      <c r="H3336" s="293">
        <v>5.8</v>
      </c>
      <c r="I3336" s="293">
        <f t="shared" si="520"/>
        <v>9.7678628008340027</v>
      </c>
      <c r="J3336" s="293">
        <v>56.653604244837219</v>
      </c>
      <c r="K3336" s="275">
        <f t="shared" si="523"/>
        <v>56.653604244837219</v>
      </c>
      <c r="L3336" s="275">
        <f t="shared" si="522"/>
        <v>56.653604244837219</v>
      </c>
      <c r="N3336" s="334">
        <v>54.47461946618963</v>
      </c>
      <c r="O3336" s="332">
        <f t="shared" si="521"/>
        <v>56.653604244837219</v>
      </c>
      <c r="P3336" s="360"/>
      <c r="Q3336" s="360"/>
    </row>
    <row r="3337" spans="2:20" ht="16.2" customHeight="1">
      <c r="B3337" s="303">
        <v>111251392</v>
      </c>
      <c r="C3337" s="313" t="s">
        <v>241</v>
      </c>
      <c r="D3337" s="294" t="s">
        <v>81</v>
      </c>
      <c r="E3337" s="294" t="s">
        <v>3089</v>
      </c>
      <c r="F3337" s="290">
        <v>1</v>
      </c>
      <c r="G3337" s="290" t="s">
        <v>7</v>
      </c>
      <c r="H3337" s="293">
        <v>5.8</v>
      </c>
      <c r="I3337" s="293">
        <f t="shared" si="520"/>
        <v>9.5419504741921806</v>
      </c>
      <c r="J3337" s="293">
        <v>55.343312750314645</v>
      </c>
      <c r="K3337" s="275">
        <f t="shared" si="523"/>
        <v>55.343312750314645</v>
      </c>
      <c r="L3337" s="275">
        <f t="shared" si="522"/>
        <v>55.343312750314645</v>
      </c>
      <c r="N3337" s="334">
        <v>53.214723798379467</v>
      </c>
      <c r="O3337" s="332">
        <f t="shared" si="521"/>
        <v>55.343312750314645</v>
      </c>
      <c r="P3337" s="360"/>
      <c r="Q3337" s="360"/>
    </row>
    <row r="3338" spans="2:20" ht="16.2" customHeight="1">
      <c r="B3338" s="303">
        <v>111251242</v>
      </c>
      <c r="C3338" s="313" t="s">
        <v>241</v>
      </c>
      <c r="D3338" s="294" t="s">
        <v>81</v>
      </c>
      <c r="E3338" s="294" t="s">
        <v>3079</v>
      </c>
      <c r="F3338" s="290">
        <v>1</v>
      </c>
      <c r="G3338" s="290" t="s">
        <v>7</v>
      </c>
      <c r="H3338" s="293">
        <v>5.8</v>
      </c>
      <c r="I3338" s="293">
        <f t="shared" si="520"/>
        <v>9.7678628008340027</v>
      </c>
      <c r="J3338" s="293">
        <v>56.653604244837219</v>
      </c>
      <c r="K3338" s="275">
        <f t="shared" si="523"/>
        <v>56.653604244837219</v>
      </c>
      <c r="L3338" s="275">
        <f t="shared" si="522"/>
        <v>56.653604244837219</v>
      </c>
      <c r="N3338" s="334">
        <v>54.47461946618963</v>
      </c>
      <c r="O3338" s="332">
        <f t="shared" si="521"/>
        <v>56.653604244837219</v>
      </c>
      <c r="P3338" s="360"/>
      <c r="Q3338" s="360"/>
    </row>
    <row r="3339" spans="2:20" ht="16.2" customHeight="1">
      <c r="B3339" s="303">
        <v>111251182</v>
      </c>
      <c r="C3339" s="313" t="s">
        <v>241</v>
      </c>
      <c r="D3339" s="294" t="s">
        <v>81</v>
      </c>
      <c r="E3339" s="294" t="s">
        <v>3077</v>
      </c>
      <c r="F3339" s="290">
        <v>1</v>
      </c>
      <c r="G3339" s="290" t="s">
        <v>7</v>
      </c>
      <c r="H3339" s="293">
        <v>5.8</v>
      </c>
      <c r="I3339" s="293">
        <f t="shared" si="520"/>
        <v>9.5354578567517354</v>
      </c>
      <c r="J3339" s="293">
        <v>55.305655569160066</v>
      </c>
      <c r="K3339" s="275">
        <f t="shared" si="523"/>
        <v>55.305655569160066</v>
      </c>
      <c r="L3339" s="275">
        <f t="shared" si="522"/>
        <v>55.305655569160066</v>
      </c>
      <c r="N3339" s="334">
        <v>53.178514970346214</v>
      </c>
      <c r="O3339" s="332">
        <f t="shared" si="521"/>
        <v>55.305655569160066</v>
      </c>
      <c r="P3339" s="360"/>
      <c r="Q3339" s="360"/>
    </row>
    <row r="3340" spans="2:20" ht="16.2" customHeight="1">
      <c r="B3340" s="303">
        <v>111251072</v>
      </c>
      <c r="C3340" s="313" t="s">
        <v>241</v>
      </c>
      <c r="D3340" s="294" t="s">
        <v>81</v>
      </c>
      <c r="E3340" s="294" t="s">
        <v>3069</v>
      </c>
      <c r="F3340" s="290">
        <v>1</v>
      </c>
      <c r="G3340" s="290" t="s">
        <v>7</v>
      </c>
      <c r="H3340" s="293">
        <v>5.8</v>
      </c>
      <c r="I3340" s="293">
        <f t="shared" si="520"/>
        <v>9.0393575898883292</v>
      </c>
      <c r="J3340" s="293">
        <v>52.428274021352308</v>
      </c>
      <c r="K3340" s="275">
        <f t="shared" si="523"/>
        <v>52.428274021352308</v>
      </c>
      <c r="L3340" s="275">
        <f t="shared" si="522"/>
        <v>52.428274021352308</v>
      </c>
      <c r="N3340" s="334">
        <v>62.394366275912866</v>
      </c>
      <c r="O3340" s="332">
        <f t="shared" si="521"/>
        <v>64.890140926949385</v>
      </c>
      <c r="P3340" s="360"/>
      <c r="Q3340" s="360"/>
      <c r="S3340" s="357"/>
      <c r="T3340" s="357"/>
    </row>
    <row r="3341" spans="2:20" ht="16.2" customHeight="1">
      <c r="B3341" s="303">
        <v>111251412</v>
      </c>
      <c r="C3341" s="313" t="s">
        <v>241</v>
      </c>
      <c r="D3341" s="294" t="s">
        <v>81</v>
      </c>
      <c r="E3341" s="294" t="s">
        <v>3091</v>
      </c>
      <c r="F3341" s="290">
        <v>1</v>
      </c>
      <c r="G3341" s="290" t="s">
        <v>7</v>
      </c>
      <c r="H3341" s="293">
        <v>5.8</v>
      </c>
      <c r="I3341" s="293">
        <f t="shared" si="520"/>
        <v>11.72184403336761</v>
      </c>
      <c r="J3341" s="293">
        <v>67.986695393532131</v>
      </c>
      <c r="K3341" s="275">
        <f t="shared" si="523"/>
        <v>67.986695393532131</v>
      </c>
      <c r="L3341" s="275">
        <f t="shared" si="522"/>
        <v>67.986695393532131</v>
      </c>
      <c r="N3341" s="334">
        <v>65.371822493780897</v>
      </c>
      <c r="O3341" s="332">
        <f t="shared" si="521"/>
        <v>67.986695393532131</v>
      </c>
      <c r="P3341" s="360"/>
      <c r="Q3341" s="360"/>
    </row>
    <row r="3342" spans="2:20" ht="16.2" customHeight="1">
      <c r="B3342" s="303">
        <v>111231012</v>
      </c>
      <c r="C3342" s="313" t="s">
        <v>75</v>
      </c>
      <c r="D3342" s="290" t="s">
        <v>4</v>
      </c>
      <c r="E3342" s="290" t="s">
        <v>3061</v>
      </c>
      <c r="F3342" s="290">
        <v>1</v>
      </c>
      <c r="G3342" s="290" t="s">
        <v>7</v>
      </c>
      <c r="H3342" s="293">
        <v>5.8</v>
      </c>
      <c r="I3342" s="293">
        <f t="shared" si="520"/>
        <v>7.1501295325402152</v>
      </c>
      <c r="J3342" s="293">
        <v>41.470751288733247</v>
      </c>
      <c r="K3342" s="275">
        <f t="shared" si="523"/>
        <v>41.470751288733247</v>
      </c>
      <c r="L3342" s="275">
        <f t="shared" si="522"/>
        <v>41.470751288733247</v>
      </c>
      <c r="N3342" s="334">
        <v>39.875722393012737</v>
      </c>
      <c r="O3342" s="332">
        <f t="shared" si="521"/>
        <v>41.470751288733247</v>
      </c>
      <c r="P3342" s="360"/>
      <c r="Q3342" s="360"/>
    </row>
    <row r="3343" spans="2:20" ht="16.2" customHeight="1">
      <c r="B3343" s="303">
        <v>111231282</v>
      </c>
      <c r="C3343" s="313" t="s">
        <v>75</v>
      </c>
      <c r="D3343" s="294" t="s">
        <v>81</v>
      </c>
      <c r="E3343" s="294" t="s">
        <v>3083</v>
      </c>
      <c r="F3343" s="290">
        <v>1</v>
      </c>
      <c r="G3343" s="290" t="s">
        <v>7</v>
      </c>
      <c r="H3343" s="293">
        <v>5.8</v>
      </c>
      <c r="I3343" s="293">
        <f t="shared" si="520"/>
        <v>7.4811761212887413</v>
      </c>
      <c r="J3343" s="293">
        <v>43.390821503474697</v>
      </c>
      <c r="K3343" s="275">
        <f t="shared" si="523"/>
        <v>43.390821503474697</v>
      </c>
      <c r="L3343" s="275">
        <f t="shared" si="522"/>
        <v>43.390821503474697</v>
      </c>
      <c r="N3343" s="334">
        <v>41.721943753341051</v>
      </c>
      <c r="O3343" s="332">
        <f t="shared" si="521"/>
        <v>43.390821503474697</v>
      </c>
      <c r="P3343" s="360"/>
      <c r="Q3343" s="360"/>
    </row>
    <row r="3344" spans="2:20" ht="16.2" customHeight="1">
      <c r="B3344" s="303">
        <v>111231092</v>
      </c>
      <c r="C3344" s="313" t="s">
        <v>75</v>
      </c>
      <c r="D3344" s="290" t="s">
        <v>81</v>
      </c>
      <c r="E3344" s="290" t="s">
        <v>3065</v>
      </c>
      <c r="F3344" s="290">
        <v>1</v>
      </c>
      <c r="G3344" s="290" t="s">
        <v>7</v>
      </c>
      <c r="H3344" s="293">
        <v>5.8</v>
      </c>
      <c r="I3344" s="293">
        <f t="shared" si="520"/>
        <v>7.2475407657795188</v>
      </c>
      <c r="J3344" s="293">
        <v>42.035736441521209</v>
      </c>
      <c r="K3344" s="275">
        <f t="shared" si="523"/>
        <v>42.035736441521209</v>
      </c>
      <c r="L3344" s="275">
        <f t="shared" si="522"/>
        <v>42.035736441521209</v>
      </c>
      <c r="N3344" s="334">
        <v>40.418977347616547</v>
      </c>
      <c r="O3344" s="332">
        <f t="shared" si="521"/>
        <v>42.035736441521209</v>
      </c>
      <c r="P3344" s="360"/>
      <c r="Q3344" s="360"/>
    </row>
    <row r="3345" spans="2:20" ht="16.2" customHeight="1">
      <c r="B3345" s="303">
        <v>111231102</v>
      </c>
      <c r="C3345" s="313" t="s">
        <v>75</v>
      </c>
      <c r="D3345" s="294" t="s">
        <v>81</v>
      </c>
      <c r="E3345" s="294" t="s">
        <v>3067</v>
      </c>
      <c r="F3345" s="290">
        <v>1</v>
      </c>
      <c r="G3345" s="290" t="s">
        <v>7</v>
      </c>
      <c r="H3345" s="293">
        <v>5.8</v>
      </c>
      <c r="I3345" s="293">
        <f t="shared" si="520"/>
        <v>7.1501295325402152</v>
      </c>
      <c r="J3345" s="293">
        <v>41.470751288733247</v>
      </c>
      <c r="K3345" s="275">
        <f t="shared" si="523"/>
        <v>41.470751288733247</v>
      </c>
      <c r="L3345" s="275">
        <f t="shared" si="522"/>
        <v>41.470751288733247</v>
      </c>
      <c r="N3345" s="334">
        <v>39.875722393012737</v>
      </c>
      <c r="O3345" s="332">
        <f t="shared" si="521"/>
        <v>41.470751288733247</v>
      </c>
      <c r="P3345" s="360"/>
      <c r="Q3345" s="360"/>
    </row>
    <row r="3346" spans="2:20" ht="16.2" customHeight="1">
      <c r="B3346" s="303">
        <v>111231112</v>
      </c>
      <c r="C3346" s="313" t="s">
        <v>75</v>
      </c>
      <c r="D3346" s="294" t="s">
        <v>81</v>
      </c>
      <c r="E3346" s="294" t="s">
        <v>3071</v>
      </c>
      <c r="F3346" s="290">
        <v>1</v>
      </c>
      <c r="G3346" s="290" t="s">
        <v>7</v>
      </c>
      <c r="H3346" s="293">
        <v>5.8</v>
      </c>
      <c r="I3346" s="293">
        <f t="shared" si="520"/>
        <v>7.1603792991593957</v>
      </c>
      <c r="J3346" s="293">
        <v>41.530199935124493</v>
      </c>
      <c r="K3346" s="275">
        <f t="shared" si="523"/>
        <v>41.530199935124493</v>
      </c>
      <c r="L3346" s="275">
        <f t="shared" si="522"/>
        <v>41.530199935124493</v>
      </c>
      <c r="N3346" s="334">
        <v>39.932884553004321</v>
      </c>
      <c r="O3346" s="332">
        <f t="shared" si="521"/>
        <v>41.530199935124493</v>
      </c>
      <c r="P3346" s="360"/>
      <c r="Q3346" s="360"/>
    </row>
    <row r="3347" spans="2:20" ht="16.2" customHeight="1">
      <c r="B3347" s="303">
        <v>111231122</v>
      </c>
      <c r="C3347" s="313" t="s">
        <v>75</v>
      </c>
      <c r="D3347" s="294" t="s">
        <v>81</v>
      </c>
      <c r="E3347" s="294" t="s">
        <v>3073</v>
      </c>
      <c r="F3347" s="290">
        <v>1</v>
      </c>
      <c r="G3347" s="290" t="s">
        <v>7</v>
      </c>
      <c r="H3347" s="293">
        <v>5.8</v>
      </c>
      <c r="I3347" s="293">
        <f t="shared" si="520"/>
        <v>7.4664286076699646</v>
      </c>
      <c r="J3347" s="293">
        <v>43.305285924485794</v>
      </c>
      <c r="K3347" s="275">
        <f t="shared" si="523"/>
        <v>43.305285924485794</v>
      </c>
      <c r="L3347" s="275">
        <f t="shared" si="522"/>
        <v>43.305285924485794</v>
      </c>
      <c r="N3347" s="334">
        <v>41.63969800431326</v>
      </c>
      <c r="O3347" s="332">
        <f t="shared" si="521"/>
        <v>43.305285924485794</v>
      </c>
      <c r="P3347" s="360"/>
      <c r="Q3347" s="360"/>
    </row>
    <row r="3348" spans="2:20" ht="16.2" customHeight="1">
      <c r="B3348" s="303">
        <v>111231142</v>
      </c>
      <c r="C3348" s="313" t="s">
        <v>75</v>
      </c>
      <c r="D3348" s="294" t="s">
        <v>81</v>
      </c>
      <c r="E3348" s="294" t="s">
        <v>3075</v>
      </c>
      <c r="F3348" s="290">
        <v>1</v>
      </c>
      <c r="G3348" s="290" t="s">
        <v>7</v>
      </c>
      <c r="H3348" s="293">
        <v>5.8</v>
      </c>
      <c r="I3348" s="293">
        <f t="shared" si="520"/>
        <v>7.2475407657795188</v>
      </c>
      <c r="J3348" s="293">
        <v>42.035736441521209</v>
      </c>
      <c r="K3348" s="275">
        <f t="shared" si="523"/>
        <v>42.035736441521209</v>
      </c>
      <c r="L3348" s="275">
        <f t="shared" si="522"/>
        <v>42.035736441521209</v>
      </c>
      <c r="N3348" s="334">
        <v>40.418977347616547</v>
      </c>
      <c r="O3348" s="332">
        <f t="shared" si="521"/>
        <v>42.035736441521209</v>
      </c>
      <c r="P3348" s="360"/>
      <c r="Q3348" s="360"/>
    </row>
    <row r="3349" spans="2:20" ht="16.2" customHeight="1">
      <c r="B3349" s="303">
        <v>111231272</v>
      </c>
      <c r="C3349" s="313" t="s">
        <v>75</v>
      </c>
      <c r="D3349" s="294" t="s">
        <v>81</v>
      </c>
      <c r="E3349" s="294" t="s">
        <v>3081</v>
      </c>
      <c r="F3349" s="290">
        <v>1</v>
      </c>
      <c r="G3349" s="290" t="s">
        <v>7</v>
      </c>
      <c r="H3349" s="293">
        <v>5.8</v>
      </c>
      <c r="I3349" s="293">
        <f t="shared" si="520"/>
        <v>7.2475407657795188</v>
      </c>
      <c r="J3349" s="293">
        <v>42.035736441521209</v>
      </c>
      <c r="K3349" s="275">
        <f t="shared" si="523"/>
        <v>42.035736441521209</v>
      </c>
      <c r="L3349" s="275">
        <f t="shared" si="522"/>
        <v>42.035736441521209</v>
      </c>
      <c r="N3349" s="334">
        <v>40.418977347616547</v>
      </c>
      <c r="O3349" s="332">
        <f t="shared" si="521"/>
        <v>42.035736441521209</v>
      </c>
      <c r="P3349" s="360"/>
      <c r="Q3349" s="360"/>
    </row>
    <row r="3350" spans="2:20" ht="16.2" customHeight="1">
      <c r="B3350" s="303">
        <v>111231372</v>
      </c>
      <c r="C3350" s="313" t="s">
        <v>75</v>
      </c>
      <c r="D3350" s="294" t="s">
        <v>81</v>
      </c>
      <c r="E3350" s="294" t="s">
        <v>3087</v>
      </c>
      <c r="F3350" s="290">
        <v>1</v>
      </c>
      <c r="G3350" s="290" t="s">
        <v>7</v>
      </c>
      <c r="H3350" s="293">
        <v>5.8</v>
      </c>
      <c r="I3350" s="293">
        <f t="shared" si="520"/>
        <v>7.3048098262144459</v>
      </c>
      <c r="J3350" s="293">
        <v>42.367896992043782</v>
      </c>
      <c r="K3350" s="275">
        <f t="shared" si="523"/>
        <v>42.367896992043782</v>
      </c>
      <c r="L3350" s="275">
        <f t="shared" si="522"/>
        <v>42.367896992043782</v>
      </c>
      <c r="N3350" s="334">
        <v>40.738362492349786</v>
      </c>
      <c r="O3350" s="332">
        <f t="shared" si="521"/>
        <v>42.367896992043782</v>
      </c>
      <c r="P3350" s="360"/>
      <c r="Q3350" s="360"/>
    </row>
    <row r="3351" spans="2:20" ht="16.2" customHeight="1">
      <c r="B3351" s="303">
        <v>111231362</v>
      </c>
      <c r="C3351" s="313" t="s">
        <v>75</v>
      </c>
      <c r="D3351" s="294" t="s">
        <v>81</v>
      </c>
      <c r="E3351" s="294" t="s">
        <v>3085</v>
      </c>
      <c r="F3351" s="290">
        <v>1</v>
      </c>
      <c r="G3351" s="290" t="s">
        <v>7</v>
      </c>
      <c r="H3351" s="293">
        <v>5.8</v>
      </c>
      <c r="I3351" s="293">
        <f t="shared" si="520"/>
        <v>7.3048098262144459</v>
      </c>
      <c r="J3351" s="293">
        <v>42.367896992043782</v>
      </c>
      <c r="K3351" s="275">
        <f t="shared" si="523"/>
        <v>42.367896992043782</v>
      </c>
      <c r="L3351" s="275">
        <f t="shared" si="522"/>
        <v>42.367896992043782</v>
      </c>
      <c r="N3351" s="334">
        <v>40.738362492349786</v>
      </c>
      <c r="O3351" s="332">
        <f t="shared" si="521"/>
        <v>42.367896992043782</v>
      </c>
      <c r="P3351" s="360"/>
      <c r="Q3351" s="360"/>
    </row>
    <row r="3352" spans="2:20" ht="16.2" customHeight="1">
      <c r="B3352" s="303">
        <v>111231392</v>
      </c>
      <c r="C3352" s="313" t="s">
        <v>75</v>
      </c>
      <c r="D3352" s="294" t="s">
        <v>81</v>
      </c>
      <c r="E3352" s="294" t="s">
        <v>3089</v>
      </c>
      <c r="F3352" s="290">
        <v>1</v>
      </c>
      <c r="G3352" s="290" t="s">
        <v>7</v>
      </c>
      <c r="H3352" s="293">
        <v>5.8</v>
      </c>
      <c r="I3352" s="293">
        <f t="shared" si="520"/>
        <v>7.1622688595650743</v>
      </c>
      <c r="J3352" s="293">
        <v>41.541159385477428</v>
      </c>
      <c r="K3352" s="275">
        <f t="shared" si="523"/>
        <v>41.541159385477428</v>
      </c>
      <c r="L3352" s="275">
        <f t="shared" si="522"/>
        <v>41.541159385477428</v>
      </c>
      <c r="N3352" s="334">
        <v>39.943422486035985</v>
      </c>
      <c r="O3352" s="332">
        <f t="shared" si="521"/>
        <v>41.541159385477428</v>
      </c>
      <c r="P3352" s="360"/>
      <c r="Q3352" s="360"/>
    </row>
    <row r="3353" spans="2:20" ht="16.2" customHeight="1">
      <c r="B3353" s="303">
        <v>111231242</v>
      </c>
      <c r="C3353" s="313" t="s">
        <v>75</v>
      </c>
      <c r="D3353" s="294" t="s">
        <v>81</v>
      </c>
      <c r="E3353" s="294" t="s">
        <v>3079</v>
      </c>
      <c r="F3353" s="290">
        <v>1</v>
      </c>
      <c r="G3353" s="290" t="s">
        <v>7</v>
      </c>
      <c r="H3353" s="293">
        <v>5.8</v>
      </c>
      <c r="I3353" s="293">
        <f t="shared" si="520"/>
        <v>7.3048098262144459</v>
      </c>
      <c r="J3353" s="293">
        <v>42.367896992043782</v>
      </c>
      <c r="K3353" s="275">
        <f t="shared" si="523"/>
        <v>42.367896992043782</v>
      </c>
      <c r="L3353" s="275">
        <f t="shared" si="522"/>
        <v>42.367896992043782</v>
      </c>
      <c r="N3353" s="334">
        <v>40.738362492349786</v>
      </c>
      <c r="O3353" s="332">
        <f t="shared" si="521"/>
        <v>42.367896992043782</v>
      </c>
      <c r="P3353" s="360"/>
      <c r="Q3353" s="360"/>
    </row>
    <row r="3354" spans="2:20" ht="16.2" customHeight="1">
      <c r="B3354" s="303">
        <v>111231182</v>
      </c>
      <c r="C3354" s="313" t="s">
        <v>75</v>
      </c>
      <c r="D3354" s="294" t="s">
        <v>81</v>
      </c>
      <c r="E3354" s="294" t="s">
        <v>3077</v>
      </c>
      <c r="F3354" s="290">
        <v>1</v>
      </c>
      <c r="G3354" s="290" t="s">
        <v>7</v>
      </c>
      <c r="H3354" s="293">
        <v>5.8</v>
      </c>
      <c r="I3354" s="293">
        <f t="shared" si="520"/>
        <v>7.1581711500806664</v>
      </c>
      <c r="J3354" s="293">
        <v>41.517392670467864</v>
      </c>
      <c r="K3354" s="275">
        <f t="shared" si="523"/>
        <v>41.517392670467864</v>
      </c>
      <c r="L3354" s="275">
        <f t="shared" si="522"/>
        <v>41.517392670467864</v>
      </c>
      <c r="N3354" s="334">
        <v>39.920569875449864</v>
      </c>
      <c r="O3354" s="332">
        <f t="shared" si="521"/>
        <v>41.517392670467864</v>
      </c>
      <c r="P3354" s="360"/>
      <c r="Q3354" s="360"/>
    </row>
    <row r="3355" spans="2:20" ht="16.2" customHeight="1">
      <c r="B3355" s="303">
        <v>111231072</v>
      </c>
      <c r="C3355" s="313" t="s">
        <v>75</v>
      </c>
      <c r="D3355" s="294" t="s">
        <v>81</v>
      </c>
      <c r="E3355" s="294" t="s">
        <v>3069</v>
      </c>
      <c r="F3355" s="290">
        <v>1</v>
      </c>
      <c r="G3355" s="290" t="s">
        <v>7</v>
      </c>
      <c r="H3355" s="293">
        <v>5.8</v>
      </c>
      <c r="I3355" s="293">
        <f t="shared" si="520"/>
        <v>7.0943244569885877</v>
      </c>
      <c r="J3355" s="293">
        <v>41.147081850533809</v>
      </c>
      <c r="K3355" s="275">
        <f t="shared" si="523"/>
        <v>41.147081850533809</v>
      </c>
      <c r="L3355" s="275">
        <f t="shared" si="522"/>
        <v>41.147081850533809</v>
      </c>
      <c r="N3355" s="334">
        <v>46.089120523287377</v>
      </c>
      <c r="O3355" s="332">
        <f t="shared" si="521"/>
        <v>47.932685344218875</v>
      </c>
      <c r="P3355" s="360"/>
      <c r="Q3355" s="360"/>
      <c r="S3355" s="357"/>
      <c r="T3355" s="357"/>
    </row>
    <row r="3356" spans="2:20" ht="16.2" customHeight="1">
      <c r="B3356" s="303">
        <v>111231412</v>
      </c>
      <c r="C3356" s="313" t="s">
        <v>75</v>
      </c>
      <c r="D3356" s="294" t="s">
        <v>81</v>
      </c>
      <c r="E3356" s="294" t="s">
        <v>3091</v>
      </c>
      <c r="F3356" s="290">
        <v>1</v>
      </c>
      <c r="G3356" s="290" t="s">
        <v>7</v>
      </c>
      <c r="H3356" s="293">
        <v>5.8</v>
      </c>
      <c r="I3356" s="293">
        <f t="shared" si="520"/>
        <v>7.4217758124892672</v>
      </c>
      <c r="J3356" s="293">
        <v>43.046299712437751</v>
      </c>
      <c r="K3356" s="275">
        <f t="shared" si="523"/>
        <v>43.046299712437751</v>
      </c>
      <c r="L3356" s="275">
        <f t="shared" si="522"/>
        <v>43.046299712437751</v>
      </c>
      <c r="N3356" s="334">
        <v>41.390672800420916</v>
      </c>
      <c r="O3356" s="332">
        <f t="shared" si="521"/>
        <v>43.046299712437751</v>
      </c>
      <c r="P3356" s="360"/>
      <c r="Q3356" s="360"/>
    </row>
    <row r="3357" spans="2:20" ht="16.2" customHeight="1">
      <c r="B3357" s="303">
        <v>612151372</v>
      </c>
      <c r="C3357" s="313" t="s">
        <v>2941</v>
      </c>
      <c r="D3357" s="294" t="s">
        <v>81</v>
      </c>
      <c r="E3357" s="294" t="s">
        <v>3087</v>
      </c>
      <c r="F3357" s="290">
        <v>1</v>
      </c>
      <c r="G3357" s="290" t="s">
        <v>7</v>
      </c>
      <c r="H3357" s="293">
        <v>5.8</v>
      </c>
      <c r="I3357" s="293">
        <f t="shared" ref="I3357:I3394" si="524">J3357/H3357</f>
        <v>6.9366970932289265</v>
      </c>
      <c r="J3357" s="293">
        <v>40.232843140727773</v>
      </c>
      <c r="K3357" s="275">
        <f t="shared" si="523"/>
        <v>40.232843140727773</v>
      </c>
      <c r="L3357" s="275">
        <f t="shared" si="522"/>
        <v>40.232843140727773</v>
      </c>
      <c r="N3357" s="334">
        <v>38.685426096853625</v>
      </c>
      <c r="O3357" s="332">
        <f t="shared" si="521"/>
        <v>40.232843140727773</v>
      </c>
      <c r="P3357" s="360"/>
      <c r="Q3357" s="360"/>
    </row>
    <row r="3358" spans="2:20" ht="16.2" customHeight="1">
      <c r="B3358" s="303">
        <v>612151832</v>
      </c>
      <c r="C3358" s="313" t="e">
        <v>#N/A</v>
      </c>
      <c r="D3358" s="290"/>
      <c r="E3358" s="290"/>
      <c r="F3358" s="290">
        <v>1</v>
      </c>
      <c r="G3358" s="290" t="s">
        <v>7</v>
      </c>
      <c r="H3358" s="293">
        <v>5.8</v>
      </c>
      <c r="I3358" s="293" t="e">
        <f t="shared" si="524"/>
        <v>#N/A</v>
      </c>
      <c r="J3358" s="293" t="e">
        <v>#N/A</v>
      </c>
      <c r="K3358" s="275" t="e">
        <f t="shared" si="523"/>
        <v>#N/A</v>
      </c>
      <c r="L3358" s="275" t="e">
        <f t="shared" si="522"/>
        <v>#N/A</v>
      </c>
      <c r="N3358" s="334" t="e">
        <v>#N/A</v>
      </c>
      <c r="O3358" s="332" t="e">
        <f t="shared" si="521"/>
        <v>#N/A</v>
      </c>
      <c r="P3358" s="360"/>
      <c r="Q3358" s="360"/>
    </row>
    <row r="3359" spans="2:20" ht="16.2" customHeight="1">
      <c r="B3359" s="303">
        <v>612151012</v>
      </c>
      <c r="C3359" s="313" t="s">
        <v>2942</v>
      </c>
      <c r="D3359" s="290" t="s">
        <v>4</v>
      </c>
      <c r="E3359" s="290" t="s">
        <v>3061</v>
      </c>
      <c r="F3359" s="290">
        <v>1</v>
      </c>
      <c r="G3359" s="290" t="s">
        <v>7</v>
      </c>
      <c r="H3359" s="293">
        <v>5.8</v>
      </c>
      <c r="I3359" s="293">
        <f t="shared" si="524"/>
        <v>6.5065913987942832</v>
      </c>
      <c r="J3359" s="293">
        <v>37.738230113006843</v>
      </c>
      <c r="K3359" s="275">
        <f t="shared" si="523"/>
        <v>37.738230113006843</v>
      </c>
      <c r="L3359" s="275">
        <f t="shared" si="522"/>
        <v>37.738230113006843</v>
      </c>
      <c r="N3359" s="334">
        <v>36.286759724045041</v>
      </c>
      <c r="O3359" s="332">
        <f t="shared" si="521"/>
        <v>37.738230113006843</v>
      </c>
      <c r="P3359" s="360"/>
      <c r="Q3359" s="360"/>
    </row>
    <row r="3360" spans="2:20" ht="16.2" customHeight="1">
      <c r="B3360" s="303">
        <v>612151092</v>
      </c>
      <c r="C3360" s="313" t="s">
        <v>2943</v>
      </c>
      <c r="D3360" s="290" t="s">
        <v>81</v>
      </c>
      <c r="E3360" s="290" t="s">
        <v>3065</v>
      </c>
      <c r="F3360" s="290">
        <v>1</v>
      </c>
      <c r="G3360" s="290" t="s">
        <v>7</v>
      </c>
      <c r="H3360" s="293">
        <v>5.8</v>
      </c>
      <c r="I3360" s="293">
        <f t="shared" si="524"/>
        <v>6.6812109490749574</v>
      </c>
      <c r="J3360" s="293">
        <v>38.751023504634752</v>
      </c>
      <c r="K3360" s="275">
        <f t="shared" si="523"/>
        <v>38.751023504634752</v>
      </c>
      <c r="L3360" s="275">
        <f t="shared" si="522"/>
        <v>38.751023504634752</v>
      </c>
      <c r="N3360" s="334">
        <v>37.260599523687262</v>
      </c>
      <c r="O3360" s="332">
        <f t="shared" si="521"/>
        <v>38.751023504634752</v>
      </c>
      <c r="P3360" s="360"/>
      <c r="Q3360" s="360"/>
    </row>
    <row r="3361" spans="2:20" ht="16.2" customHeight="1">
      <c r="B3361" s="303">
        <v>612151102</v>
      </c>
      <c r="C3361" s="313" t="s">
        <v>2944</v>
      </c>
      <c r="D3361" s="294" t="s">
        <v>81</v>
      </c>
      <c r="E3361" s="294" t="s">
        <v>3067</v>
      </c>
      <c r="F3361" s="290">
        <v>1</v>
      </c>
      <c r="G3361" s="290" t="s">
        <v>7</v>
      </c>
      <c r="H3361" s="293">
        <v>5.8</v>
      </c>
      <c r="I3361" s="293">
        <f t="shared" si="524"/>
        <v>6.5065913987942832</v>
      </c>
      <c r="J3361" s="293">
        <v>37.738230113006843</v>
      </c>
      <c r="K3361" s="275">
        <f t="shared" si="523"/>
        <v>37.738230113006843</v>
      </c>
      <c r="L3361" s="275">
        <f t="shared" si="522"/>
        <v>37.738230113006843</v>
      </c>
      <c r="N3361" s="334">
        <v>36.286759724045041</v>
      </c>
      <c r="O3361" s="332">
        <f t="shared" si="521"/>
        <v>37.738230113006843</v>
      </c>
      <c r="P3361" s="360"/>
      <c r="Q3361" s="360"/>
    </row>
    <row r="3362" spans="2:20" ht="16.2" customHeight="1">
      <c r="B3362" s="303">
        <v>612151142</v>
      </c>
      <c r="C3362" s="313" t="s">
        <v>2945</v>
      </c>
      <c r="D3362" s="294" t="s">
        <v>81</v>
      </c>
      <c r="E3362" s="294" t="s">
        <v>3075</v>
      </c>
      <c r="F3362" s="290">
        <v>1</v>
      </c>
      <c r="G3362" s="290" t="s">
        <v>7</v>
      </c>
      <c r="H3362" s="293">
        <v>5.8</v>
      </c>
      <c r="I3362" s="293">
        <f t="shared" si="524"/>
        <v>6.6812109490749574</v>
      </c>
      <c r="J3362" s="293">
        <v>38.751023504634752</v>
      </c>
      <c r="K3362" s="275">
        <f t="shared" si="523"/>
        <v>38.751023504634752</v>
      </c>
      <c r="L3362" s="275">
        <f t="shared" si="522"/>
        <v>38.751023504634752</v>
      </c>
      <c r="N3362" s="334">
        <v>37.260599523687262</v>
      </c>
      <c r="O3362" s="332">
        <f t="shared" si="521"/>
        <v>38.751023504634752</v>
      </c>
      <c r="P3362" s="360"/>
      <c r="Q3362" s="360"/>
    </row>
    <row r="3363" spans="2:20" ht="16.2" customHeight="1">
      <c r="B3363" s="303">
        <v>612151282</v>
      </c>
      <c r="C3363" s="313" t="s">
        <v>2946</v>
      </c>
      <c r="D3363" s="294" t="s">
        <v>81</v>
      </c>
      <c r="E3363" s="294" t="s">
        <v>3083</v>
      </c>
      <c r="F3363" s="290">
        <v>1</v>
      </c>
      <c r="G3363" s="290" t="s">
        <v>7</v>
      </c>
      <c r="H3363" s="293">
        <v>5.8</v>
      </c>
      <c r="I3363" s="293">
        <f t="shared" si="524"/>
        <v>7.0260886805604068</v>
      </c>
      <c r="J3363" s="293">
        <v>40.751314347250357</v>
      </c>
      <c r="K3363" s="275">
        <f t="shared" si="523"/>
        <v>40.751314347250357</v>
      </c>
      <c r="L3363" s="275">
        <f t="shared" si="522"/>
        <v>40.751314347250357</v>
      </c>
      <c r="N3363" s="334">
        <v>39.18395610312534</v>
      </c>
      <c r="O3363" s="332">
        <f t="shared" si="521"/>
        <v>40.751314347250357</v>
      </c>
      <c r="P3363" s="360"/>
      <c r="Q3363" s="360"/>
    </row>
    <row r="3364" spans="2:20" ht="16.2" customHeight="1">
      <c r="B3364" s="303">
        <v>612151242</v>
      </c>
      <c r="C3364" s="313" t="s">
        <v>2947</v>
      </c>
      <c r="D3364" s="294" t="s">
        <v>81</v>
      </c>
      <c r="E3364" s="294" t="s">
        <v>3079</v>
      </c>
      <c r="F3364" s="290">
        <v>1</v>
      </c>
      <c r="G3364" s="290" t="s">
        <v>7</v>
      </c>
      <c r="H3364" s="293">
        <v>5.8</v>
      </c>
      <c r="I3364" s="293">
        <f t="shared" si="524"/>
        <v>6.9366970932289265</v>
      </c>
      <c r="J3364" s="293">
        <v>40.232843140727773</v>
      </c>
      <c r="K3364" s="275">
        <f t="shared" si="523"/>
        <v>40.232843140727773</v>
      </c>
      <c r="L3364" s="275">
        <f t="shared" si="522"/>
        <v>40.232843140727773</v>
      </c>
      <c r="N3364" s="334">
        <v>38.685426096853625</v>
      </c>
      <c r="O3364" s="332">
        <f t="shared" si="521"/>
        <v>40.232843140727773</v>
      </c>
      <c r="P3364" s="360"/>
      <c r="Q3364" s="360"/>
    </row>
    <row r="3365" spans="2:20" ht="16.2" customHeight="1">
      <c r="B3365" s="303">
        <v>612151182</v>
      </c>
      <c r="C3365" s="313" t="s">
        <v>2948</v>
      </c>
      <c r="D3365" s="294" t="s">
        <v>81</v>
      </c>
      <c r="E3365" s="294" t="s">
        <v>3077</v>
      </c>
      <c r="F3365" s="290">
        <v>1</v>
      </c>
      <c r="G3365" s="290" t="s">
        <v>7</v>
      </c>
      <c r="H3365" s="293">
        <v>5.8</v>
      </c>
      <c r="I3365" s="293">
        <f t="shared" si="524"/>
        <v>6.6738614379621675</v>
      </c>
      <c r="J3365" s="293">
        <v>38.70839634018057</v>
      </c>
      <c r="K3365" s="275">
        <f t="shared" si="523"/>
        <v>38.70839634018057</v>
      </c>
      <c r="L3365" s="275">
        <f t="shared" si="522"/>
        <v>38.70839634018057</v>
      </c>
      <c r="N3365" s="334">
        <v>37.219611865558242</v>
      </c>
      <c r="O3365" s="332">
        <f t="shared" si="521"/>
        <v>38.70839634018057</v>
      </c>
      <c r="P3365" s="360"/>
      <c r="Q3365" s="360"/>
    </row>
    <row r="3366" spans="2:20" ht="16.2" customHeight="1">
      <c r="B3366" s="303">
        <v>612151112</v>
      </c>
      <c r="C3366" s="313" t="s">
        <v>2949</v>
      </c>
      <c r="D3366" s="294" t="s">
        <v>81</v>
      </c>
      <c r="E3366" s="294" t="s">
        <v>3071</v>
      </c>
      <c r="F3366" s="290">
        <v>1</v>
      </c>
      <c r="G3366" s="290" t="s">
        <v>7</v>
      </c>
      <c r="H3366" s="293">
        <v>5.8</v>
      </c>
      <c r="I3366" s="293">
        <f t="shared" si="524"/>
        <v>6.5249706694844098</v>
      </c>
      <c r="J3366" s="293">
        <v>37.844829883009574</v>
      </c>
      <c r="K3366" s="275">
        <f t="shared" si="523"/>
        <v>37.844829883009574</v>
      </c>
      <c r="L3366" s="275">
        <f t="shared" si="522"/>
        <v>37.844829883009574</v>
      </c>
      <c r="N3366" s="334">
        <v>36.389259502893822</v>
      </c>
      <c r="O3366" s="332">
        <f t="shared" si="521"/>
        <v>37.844829883009574</v>
      </c>
      <c r="P3366" s="360"/>
      <c r="Q3366" s="360"/>
    </row>
    <row r="3367" spans="2:20" ht="16.2" customHeight="1">
      <c r="B3367" s="303">
        <v>612151072</v>
      </c>
      <c r="C3367" s="313" t="s">
        <v>2950</v>
      </c>
      <c r="D3367" s="294" t="s">
        <v>81</v>
      </c>
      <c r="E3367" s="294" t="s">
        <v>3069</v>
      </c>
      <c r="F3367" s="290">
        <v>1</v>
      </c>
      <c r="G3367" s="290" t="s">
        <v>7</v>
      </c>
      <c r="H3367" s="293">
        <v>5.8</v>
      </c>
      <c r="I3367" s="293">
        <f t="shared" si="524"/>
        <v>6.7865474291324084</v>
      </c>
      <c r="J3367" s="293">
        <v>39.361975088967966</v>
      </c>
      <c r="K3367" s="275">
        <f t="shared" si="523"/>
        <v>39.361975088967966</v>
      </c>
      <c r="L3367" s="275">
        <f t="shared" si="522"/>
        <v>39.361975088967966</v>
      </c>
      <c r="N3367" s="334">
        <v>36.187200763716724</v>
      </c>
      <c r="O3367" s="332">
        <f t="shared" si="521"/>
        <v>37.634688794265394</v>
      </c>
      <c r="P3367" s="360"/>
      <c r="Q3367" s="360"/>
      <c r="S3367" s="357"/>
      <c r="T3367" s="357"/>
    </row>
    <row r="3368" spans="2:20" ht="16.2" customHeight="1">
      <c r="B3368" s="303">
        <v>612151412</v>
      </c>
      <c r="C3368" s="313" t="s">
        <v>2951</v>
      </c>
      <c r="D3368" s="294" t="s">
        <v>81</v>
      </c>
      <c r="E3368" s="294" t="s">
        <v>3091</v>
      </c>
      <c r="F3368" s="290">
        <v>1</v>
      </c>
      <c r="G3368" s="290" t="s">
        <v>7</v>
      </c>
      <c r="H3368" s="293">
        <v>5.8</v>
      </c>
      <c r="I3368" s="293">
        <f t="shared" si="524"/>
        <v>7.0260886805604068</v>
      </c>
      <c r="J3368" s="293">
        <v>40.751314347250357</v>
      </c>
      <c r="K3368" s="275">
        <f t="shared" si="523"/>
        <v>40.751314347250357</v>
      </c>
      <c r="L3368" s="275">
        <f t="shared" si="522"/>
        <v>40.751314347250357</v>
      </c>
      <c r="N3368" s="334">
        <v>39.18395610312534</v>
      </c>
      <c r="O3368" s="332">
        <f t="shared" si="521"/>
        <v>40.751314347250357</v>
      </c>
      <c r="P3368" s="360"/>
      <c r="Q3368" s="360"/>
    </row>
    <row r="3369" spans="2:20" ht="16.2" customHeight="1">
      <c r="B3369" s="303">
        <v>110201521</v>
      </c>
      <c r="C3369" s="307" t="s">
        <v>68</v>
      </c>
      <c r="D3369" s="290" t="s">
        <v>81</v>
      </c>
      <c r="E3369" s="290" t="s">
        <v>3092</v>
      </c>
      <c r="F3369" s="290">
        <v>1</v>
      </c>
      <c r="G3369" s="290" t="s">
        <v>7</v>
      </c>
      <c r="H3369" s="293">
        <v>5.8</v>
      </c>
      <c r="I3369" s="293">
        <f t="shared" si="524"/>
        <v>11.727621397235721</v>
      </c>
      <c r="J3369" s="293">
        <v>68.020204103967174</v>
      </c>
      <c r="K3369" s="275">
        <f t="shared" si="523"/>
        <v>68.020204103967174</v>
      </c>
      <c r="L3369" s="275">
        <f t="shared" si="522"/>
        <v>68.020204103967174</v>
      </c>
      <c r="N3369" s="334">
        <v>65.404042407660739</v>
      </c>
      <c r="O3369" s="332">
        <f t="shared" si="521"/>
        <v>68.020204103967174</v>
      </c>
      <c r="P3369" s="360"/>
      <c r="Q3369" s="360"/>
    </row>
    <row r="3370" spans="2:20" ht="16.2" customHeight="1">
      <c r="B3370" s="303">
        <v>110201522</v>
      </c>
      <c r="C3370" s="307" t="s">
        <v>68</v>
      </c>
      <c r="D3370" s="290" t="s">
        <v>81</v>
      </c>
      <c r="E3370" s="290" t="s">
        <v>3093</v>
      </c>
      <c r="F3370" s="290">
        <v>1</v>
      </c>
      <c r="G3370" s="290" t="s">
        <v>7</v>
      </c>
      <c r="H3370" s="293">
        <v>5.8</v>
      </c>
      <c r="I3370" s="293">
        <f t="shared" si="524"/>
        <v>11.762333034577106</v>
      </c>
      <c r="J3370" s="293">
        <v>68.221531600547209</v>
      </c>
      <c r="K3370" s="275">
        <f t="shared" si="523"/>
        <v>68.221531600547209</v>
      </c>
      <c r="L3370" s="275">
        <f t="shared" si="522"/>
        <v>68.221531600547209</v>
      </c>
      <c r="N3370" s="334">
        <v>65.597626538987697</v>
      </c>
      <c r="O3370" s="332">
        <f t="shared" si="521"/>
        <v>68.221531600547209</v>
      </c>
      <c r="P3370" s="360"/>
      <c r="Q3370" s="360"/>
    </row>
    <row r="3371" spans="2:20" ht="16.2" customHeight="1">
      <c r="B3371" s="303">
        <v>110211521</v>
      </c>
      <c r="C3371" s="307" t="s">
        <v>69</v>
      </c>
      <c r="D3371" s="290" t="s">
        <v>81</v>
      </c>
      <c r="E3371" s="290" t="s">
        <v>3092</v>
      </c>
      <c r="F3371" s="290">
        <v>1</v>
      </c>
      <c r="G3371" s="290" t="s">
        <v>7</v>
      </c>
      <c r="H3371" s="293">
        <v>5.8</v>
      </c>
      <c r="I3371" s="293">
        <f t="shared" si="524"/>
        <v>12.24350903344498</v>
      </c>
      <c r="J3371" s="293">
        <v>71.012352393980876</v>
      </c>
      <c r="K3371" s="275">
        <f t="shared" si="523"/>
        <v>71.012352393980876</v>
      </c>
      <c r="L3371" s="275">
        <f t="shared" si="522"/>
        <v>71.012352393980876</v>
      </c>
      <c r="N3371" s="334">
        <v>68.281108071135449</v>
      </c>
      <c r="O3371" s="332">
        <f t="shared" si="521"/>
        <v>71.012352393980876</v>
      </c>
      <c r="P3371" s="360"/>
      <c r="Q3371" s="360"/>
    </row>
    <row r="3372" spans="2:20" ht="16.2" customHeight="1">
      <c r="B3372" s="303">
        <v>110211522</v>
      </c>
      <c r="C3372" s="307" t="s">
        <v>69</v>
      </c>
      <c r="D3372" s="290" t="s">
        <v>81</v>
      </c>
      <c r="E3372" s="290" t="s">
        <v>3093</v>
      </c>
      <c r="F3372" s="290">
        <v>1</v>
      </c>
      <c r="G3372" s="290" t="s">
        <v>7</v>
      </c>
      <c r="H3372" s="293">
        <v>5.8</v>
      </c>
      <c r="I3372" s="293">
        <f t="shared" si="524"/>
        <v>12.365253644039814</v>
      </c>
      <c r="J3372" s="293">
        <v>71.718471135430917</v>
      </c>
      <c r="K3372" s="275">
        <f t="shared" si="523"/>
        <v>71.718471135430917</v>
      </c>
      <c r="L3372" s="275">
        <f t="shared" si="522"/>
        <v>71.718471135430917</v>
      </c>
      <c r="N3372" s="334">
        <v>68.960068399452808</v>
      </c>
      <c r="O3372" s="332">
        <f t="shared" si="521"/>
        <v>71.718471135430917</v>
      </c>
      <c r="P3372" s="360"/>
      <c r="Q3372" s="360"/>
    </row>
    <row r="3373" spans="2:20" ht="16.2" customHeight="1">
      <c r="B3373" s="303">
        <v>110221521</v>
      </c>
      <c r="C3373" s="307" t="s">
        <v>70</v>
      </c>
      <c r="D3373" s="290" t="s">
        <v>81</v>
      </c>
      <c r="E3373" s="290" t="s">
        <v>3092</v>
      </c>
      <c r="F3373" s="290">
        <v>1</v>
      </c>
      <c r="G3373" s="290" t="s">
        <v>7</v>
      </c>
      <c r="H3373" s="293">
        <v>5.8</v>
      </c>
      <c r="I3373" s="293">
        <f t="shared" si="524"/>
        <v>12.151155620548144</v>
      </c>
      <c r="J3373" s="293">
        <v>70.476702599179234</v>
      </c>
      <c r="K3373" s="275">
        <f t="shared" si="523"/>
        <v>70.476702599179234</v>
      </c>
      <c r="L3373" s="275">
        <f t="shared" si="522"/>
        <v>70.476702599179234</v>
      </c>
      <c r="N3373" s="334">
        <v>67.766060191518491</v>
      </c>
      <c r="O3373" s="332">
        <f t="shared" si="521"/>
        <v>70.476702599179234</v>
      </c>
      <c r="P3373" s="360"/>
      <c r="Q3373" s="360"/>
    </row>
    <row r="3374" spans="2:20" ht="16.2" customHeight="1">
      <c r="B3374" s="303">
        <v>110221522</v>
      </c>
      <c r="C3374" s="307" t="s">
        <v>70</v>
      </c>
      <c r="D3374" s="290" t="s">
        <v>81</v>
      </c>
      <c r="E3374" s="290" t="s">
        <v>3093</v>
      </c>
      <c r="F3374" s="290">
        <v>1</v>
      </c>
      <c r="G3374" s="290" t="s">
        <v>7</v>
      </c>
      <c r="H3374" s="293">
        <v>5.8</v>
      </c>
      <c r="I3374" s="293">
        <f t="shared" si="524"/>
        <v>10.701391009009861</v>
      </c>
      <c r="J3374" s="293">
        <v>62.068067852257187</v>
      </c>
      <c r="K3374" s="275">
        <f t="shared" si="523"/>
        <v>62.068067852257187</v>
      </c>
      <c r="L3374" s="275">
        <f t="shared" si="522"/>
        <v>62.068067852257187</v>
      </c>
      <c r="N3374" s="334">
        <v>59.680834473324218</v>
      </c>
      <c r="O3374" s="332">
        <f t="shared" si="521"/>
        <v>62.068067852257187</v>
      </c>
      <c r="P3374" s="360"/>
      <c r="Q3374" s="360"/>
    </row>
    <row r="3375" spans="2:20" ht="16.2" customHeight="1">
      <c r="B3375" s="303">
        <v>110231521</v>
      </c>
      <c r="C3375" s="307" t="s">
        <v>71</v>
      </c>
      <c r="D3375" s="290" t="s">
        <v>81</v>
      </c>
      <c r="E3375" s="290" t="s">
        <v>3092</v>
      </c>
      <c r="F3375" s="290">
        <v>1</v>
      </c>
      <c r="G3375" s="290" t="s">
        <v>7</v>
      </c>
      <c r="H3375" s="293">
        <v>5.8</v>
      </c>
      <c r="I3375" s="293">
        <f t="shared" si="524"/>
        <v>10.154504269069296</v>
      </c>
      <c r="J3375" s="293">
        <v>58.896124760601914</v>
      </c>
      <c r="K3375" s="275">
        <f t="shared" si="523"/>
        <v>58.896124760601914</v>
      </c>
      <c r="L3375" s="275">
        <f t="shared" ref="L3375:L3408" si="525">+J3375-K3375*$B$2</f>
        <v>58.896124760601914</v>
      </c>
      <c r="N3375" s="334">
        <v>56.630889192886457</v>
      </c>
      <c r="O3375" s="332">
        <f t="shared" ref="O3375:O3407" si="526">N3375*1.04</f>
        <v>58.896124760601914</v>
      </c>
      <c r="P3375" s="360"/>
      <c r="Q3375" s="360"/>
    </row>
    <row r="3376" spans="2:20" ht="16.2" customHeight="1">
      <c r="B3376" s="303">
        <v>110231522</v>
      </c>
      <c r="C3376" s="307" t="s">
        <v>71</v>
      </c>
      <c r="D3376" s="290" t="s">
        <v>81</v>
      </c>
      <c r="E3376" s="290" t="s">
        <v>3093</v>
      </c>
      <c r="F3376" s="290">
        <v>1</v>
      </c>
      <c r="G3376" s="290" t="s">
        <v>7</v>
      </c>
      <c r="H3376" s="293">
        <v>5.8</v>
      </c>
      <c r="I3376" s="293">
        <f t="shared" si="524"/>
        <v>10.20158611255248</v>
      </c>
      <c r="J3376" s="293">
        <v>59.169199452804385</v>
      </c>
      <c r="K3376" s="275">
        <f t="shared" si="523"/>
        <v>59.169199452804385</v>
      </c>
      <c r="L3376" s="275">
        <f t="shared" si="525"/>
        <v>59.169199452804385</v>
      </c>
      <c r="N3376" s="334">
        <v>56.89346101231191</v>
      </c>
      <c r="O3376" s="332">
        <f t="shared" si="526"/>
        <v>59.169199452804385</v>
      </c>
      <c r="P3376" s="360"/>
      <c r="Q3376" s="360"/>
    </row>
    <row r="3377" spans="2:17" ht="16.2" customHeight="1">
      <c r="B3377" s="303">
        <v>110241521</v>
      </c>
      <c r="C3377" s="307" t="s">
        <v>72</v>
      </c>
      <c r="D3377" s="290" t="s">
        <v>81</v>
      </c>
      <c r="E3377" s="290" t="s">
        <v>3092</v>
      </c>
      <c r="F3377" s="290">
        <v>1</v>
      </c>
      <c r="G3377" s="290" t="s">
        <v>7</v>
      </c>
      <c r="H3377" s="293">
        <v>5.8</v>
      </c>
      <c r="I3377" s="293">
        <f t="shared" si="524"/>
        <v>14.068666352186428</v>
      </c>
      <c r="J3377" s="293">
        <v>81.598264842681274</v>
      </c>
      <c r="K3377" s="275">
        <f t="shared" ref="K3377:K3410" si="527">J3377</f>
        <v>81.598264842681274</v>
      </c>
      <c r="L3377" s="275">
        <f t="shared" si="525"/>
        <v>81.598264842681274</v>
      </c>
      <c r="N3377" s="334">
        <v>78.459870041039679</v>
      </c>
      <c r="O3377" s="332">
        <f t="shared" si="526"/>
        <v>81.598264842681274</v>
      </c>
      <c r="P3377" s="360"/>
      <c r="Q3377" s="360"/>
    </row>
    <row r="3378" spans="2:17" ht="16.2" customHeight="1">
      <c r="B3378" s="303">
        <v>110241522</v>
      </c>
      <c r="C3378" s="307" t="s">
        <v>72</v>
      </c>
      <c r="D3378" s="290" t="s">
        <v>81</v>
      </c>
      <c r="E3378" s="290" t="s">
        <v>3093</v>
      </c>
      <c r="F3378" s="290">
        <v>1</v>
      </c>
      <c r="G3378" s="290" t="s">
        <v>7</v>
      </c>
      <c r="H3378" s="293">
        <v>5.8</v>
      </c>
      <c r="I3378" s="293">
        <f t="shared" si="524"/>
        <v>12.624711542997312</v>
      </c>
      <c r="J3378" s="293">
        <v>73.223326949384415</v>
      </c>
      <c r="K3378" s="275">
        <f t="shared" si="527"/>
        <v>73.223326949384415</v>
      </c>
      <c r="L3378" s="275">
        <f t="shared" si="525"/>
        <v>73.223326949384415</v>
      </c>
      <c r="N3378" s="334">
        <v>70.407045143638854</v>
      </c>
      <c r="O3378" s="332">
        <f t="shared" si="526"/>
        <v>73.223326949384415</v>
      </c>
      <c r="P3378" s="360"/>
      <c r="Q3378" s="360"/>
    </row>
    <row r="3379" spans="2:17" ht="16.2" customHeight="1">
      <c r="B3379" s="303">
        <v>110251521</v>
      </c>
      <c r="C3379" s="307" t="s">
        <v>73</v>
      </c>
      <c r="D3379" s="290" t="s">
        <v>81</v>
      </c>
      <c r="E3379" s="290" t="s">
        <v>3092</v>
      </c>
      <c r="F3379" s="290">
        <v>1</v>
      </c>
      <c r="G3379" s="290" t="s">
        <v>7</v>
      </c>
      <c r="H3379" s="293">
        <v>5.8</v>
      </c>
      <c r="I3379" s="293">
        <f t="shared" si="524"/>
        <v>10.520153875182793</v>
      </c>
      <c r="J3379" s="293">
        <v>61.0168924760602</v>
      </c>
      <c r="K3379" s="275">
        <f t="shared" si="527"/>
        <v>61.0168924760602</v>
      </c>
      <c r="L3379" s="275">
        <f t="shared" si="525"/>
        <v>61.0168924760602</v>
      </c>
      <c r="N3379" s="334">
        <v>58.670088919288652</v>
      </c>
      <c r="O3379" s="332">
        <f t="shared" si="526"/>
        <v>61.0168924760602</v>
      </c>
      <c r="P3379" s="360"/>
      <c r="Q3379" s="360"/>
    </row>
    <row r="3380" spans="2:17" ht="16.2" customHeight="1">
      <c r="B3380" s="303">
        <v>110251522</v>
      </c>
      <c r="C3380" s="307" t="s">
        <v>73</v>
      </c>
      <c r="D3380" s="290" t="s">
        <v>81</v>
      </c>
      <c r="E3380" s="290" t="s">
        <v>3093</v>
      </c>
      <c r="F3380" s="290">
        <v>1</v>
      </c>
      <c r="G3380" s="290" t="s">
        <v>7</v>
      </c>
      <c r="H3380" s="293">
        <v>5.8</v>
      </c>
      <c r="I3380" s="293">
        <f t="shared" si="524"/>
        <v>9.0923443558658441</v>
      </c>
      <c r="J3380" s="293">
        <v>52.735597264021898</v>
      </c>
      <c r="K3380" s="275">
        <f t="shared" si="527"/>
        <v>52.735597264021898</v>
      </c>
      <c r="L3380" s="275">
        <f t="shared" si="525"/>
        <v>52.735597264021898</v>
      </c>
      <c r="N3380" s="334">
        <v>50.707305061559516</v>
      </c>
      <c r="O3380" s="332">
        <f t="shared" si="526"/>
        <v>52.735597264021898</v>
      </c>
      <c r="P3380" s="360"/>
      <c r="Q3380" s="360"/>
    </row>
    <row r="3381" spans="2:17" ht="16.2" customHeight="1">
      <c r="B3381" s="303">
        <v>110301521</v>
      </c>
      <c r="C3381" s="307" t="s">
        <v>294</v>
      </c>
      <c r="D3381" s="290" t="s">
        <v>81</v>
      </c>
      <c r="E3381" s="290" t="s">
        <v>3092</v>
      </c>
      <c r="F3381" s="290">
        <v>1</v>
      </c>
      <c r="G3381" s="290" t="s">
        <v>7</v>
      </c>
      <c r="H3381" s="293">
        <v>5.8</v>
      </c>
      <c r="I3381" s="293">
        <f t="shared" si="524"/>
        <v>9.8866205009670285</v>
      </c>
      <c r="J3381" s="293">
        <v>57.342398905608761</v>
      </c>
      <c r="K3381" s="275">
        <f t="shared" si="527"/>
        <v>57.342398905608761</v>
      </c>
      <c r="L3381" s="275">
        <f t="shared" si="525"/>
        <v>57.342398905608761</v>
      </c>
      <c r="N3381" s="334">
        <v>55.136922024623807</v>
      </c>
      <c r="O3381" s="332">
        <f t="shared" si="526"/>
        <v>57.342398905608761</v>
      </c>
      <c r="P3381" s="360"/>
      <c r="Q3381" s="360"/>
    </row>
    <row r="3382" spans="2:17" ht="16.2" customHeight="1">
      <c r="B3382" s="303">
        <v>110301522</v>
      </c>
      <c r="C3382" s="307" t="s">
        <v>294</v>
      </c>
      <c r="D3382" s="290" t="s">
        <v>81</v>
      </c>
      <c r="E3382" s="290" t="s">
        <v>3093</v>
      </c>
      <c r="F3382" s="290">
        <v>1</v>
      </c>
      <c r="G3382" s="290" t="s">
        <v>7</v>
      </c>
      <c r="H3382" s="293">
        <v>5.8</v>
      </c>
      <c r="I3382" s="293">
        <f t="shared" si="524"/>
        <v>9.2095338459361322</v>
      </c>
      <c r="J3382" s="293">
        <v>53.415296306429561</v>
      </c>
      <c r="K3382" s="275">
        <f t="shared" si="527"/>
        <v>53.415296306429561</v>
      </c>
      <c r="L3382" s="275">
        <f t="shared" si="525"/>
        <v>53.415296306429561</v>
      </c>
      <c r="N3382" s="334">
        <v>51.360861833105346</v>
      </c>
      <c r="O3382" s="332">
        <f t="shared" si="526"/>
        <v>53.415296306429561</v>
      </c>
      <c r="P3382" s="360"/>
      <c r="Q3382" s="360"/>
    </row>
    <row r="3383" spans="2:17" ht="16.2" customHeight="1">
      <c r="B3383" s="303">
        <v>110311521</v>
      </c>
      <c r="C3383" s="307" t="s">
        <v>295</v>
      </c>
      <c r="D3383" s="290" t="s">
        <v>81</v>
      </c>
      <c r="E3383" s="290" t="s">
        <v>3092</v>
      </c>
      <c r="F3383" s="290">
        <v>1</v>
      </c>
      <c r="G3383" s="290" t="s">
        <v>7</v>
      </c>
      <c r="H3383" s="293">
        <v>5.8</v>
      </c>
      <c r="I3383" s="293">
        <f t="shared" si="524"/>
        <v>12.83041681211378</v>
      </c>
      <c r="J3383" s="293">
        <v>74.416417510259919</v>
      </c>
      <c r="K3383" s="275">
        <f t="shared" si="527"/>
        <v>74.416417510259919</v>
      </c>
      <c r="L3383" s="275">
        <f t="shared" si="525"/>
        <v>74.416417510259919</v>
      </c>
      <c r="N3383" s="334">
        <v>71.554247606019146</v>
      </c>
      <c r="O3383" s="332">
        <f t="shared" si="526"/>
        <v>74.416417510259919</v>
      </c>
      <c r="P3383" s="360"/>
      <c r="Q3383" s="360"/>
    </row>
    <row r="3384" spans="2:17" ht="16.2" customHeight="1">
      <c r="B3384" s="303">
        <v>110311522</v>
      </c>
      <c r="C3384" s="307" t="s">
        <v>295</v>
      </c>
      <c r="D3384" s="290" t="s">
        <v>81</v>
      </c>
      <c r="E3384" s="290" t="s">
        <v>3093</v>
      </c>
      <c r="F3384" s="290">
        <v>1</v>
      </c>
      <c r="G3384" s="290" t="s">
        <v>7</v>
      </c>
      <c r="H3384" s="293">
        <v>5.8</v>
      </c>
      <c r="I3384" s="293">
        <f t="shared" si="524"/>
        <v>12.10681494410114</v>
      </c>
      <c r="J3384" s="293">
        <v>70.219526675786611</v>
      </c>
      <c r="K3384" s="275">
        <f t="shared" si="527"/>
        <v>70.219526675786611</v>
      </c>
      <c r="L3384" s="275">
        <f t="shared" si="525"/>
        <v>70.219526675786611</v>
      </c>
      <c r="N3384" s="334">
        <v>67.518775649794819</v>
      </c>
      <c r="O3384" s="332">
        <f t="shared" si="526"/>
        <v>70.219526675786611</v>
      </c>
      <c r="P3384" s="360"/>
      <c r="Q3384" s="360"/>
    </row>
    <row r="3385" spans="2:17" ht="16.2" customHeight="1">
      <c r="B3385" s="303">
        <v>110321521</v>
      </c>
      <c r="C3385" s="307" t="s">
        <v>289</v>
      </c>
      <c r="D3385" s="290" t="s">
        <v>81</v>
      </c>
      <c r="E3385" s="290" t="s">
        <v>3092</v>
      </c>
      <c r="F3385" s="290">
        <v>1</v>
      </c>
      <c r="G3385" s="290" t="s">
        <v>7</v>
      </c>
      <c r="H3385" s="293">
        <v>5.8</v>
      </c>
      <c r="I3385" s="293">
        <f t="shared" si="524"/>
        <v>14.507047030520312</v>
      </c>
      <c r="J3385" s="293">
        <v>84.140872777017805</v>
      </c>
      <c r="K3385" s="275">
        <f t="shared" si="527"/>
        <v>84.140872777017805</v>
      </c>
      <c r="L3385" s="275">
        <f t="shared" si="525"/>
        <v>84.140872777017805</v>
      </c>
      <c r="N3385" s="334">
        <v>80.904685362517114</v>
      </c>
      <c r="O3385" s="332">
        <f t="shared" si="526"/>
        <v>84.140872777017805</v>
      </c>
      <c r="P3385" s="360"/>
      <c r="Q3385" s="360"/>
    </row>
    <row r="3386" spans="2:17" ht="16.2" customHeight="1">
      <c r="B3386" s="303">
        <v>110321522</v>
      </c>
      <c r="C3386" s="307" t="s">
        <v>289</v>
      </c>
      <c r="D3386" s="290" t="s">
        <v>81</v>
      </c>
      <c r="E3386" s="290" t="s">
        <v>3093</v>
      </c>
      <c r="F3386" s="290">
        <v>1</v>
      </c>
      <c r="G3386" s="290" t="s">
        <v>7</v>
      </c>
      <c r="H3386" s="293">
        <v>5.8</v>
      </c>
      <c r="I3386" s="293">
        <f t="shared" si="524"/>
        <v>13.830457097032879</v>
      </c>
      <c r="J3386" s="293">
        <v>80.216651162790697</v>
      </c>
      <c r="K3386" s="275">
        <f t="shared" si="527"/>
        <v>80.216651162790697</v>
      </c>
      <c r="L3386" s="275">
        <f t="shared" si="525"/>
        <v>80.216651162790697</v>
      </c>
      <c r="N3386" s="334">
        <v>77.131395348837202</v>
      </c>
      <c r="O3386" s="332">
        <f t="shared" si="526"/>
        <v>80.216651162790697</v>
      </c>
      <c r="P3386" s="360"/>
      <c r="Q3386" s="360"/>
    </row>
    <row r="3387" spans="2:17" ht="16.2" customHeight="1">
      <c r="B3387" s="303">
        <v>110331521</v>
      </c>
      <c r="C3387" s="313" t="s">
        <v>3058</v>
      </c>
      <c r="D3387" s="290" t="s">
        <v>81</v>
      </c>
      <c r="E3387" s="290" t="s">
        <v>3092</v>
      </c>
      <c r="F3387" s="290">
        <v>1</v>
      </c>
      <c r="G3387" s="290" t="s">
        <v>7</v>
      </c>
      <c r="H3387" s="293">
        <v>5.8</v>
      </c>
      <c r="I3387" s="293">
        <f t="shared" si="524"/>
        <v>10.965260531157131</v>
      </c>
      <c r="J3387" s="293">
        <v>63.598511080711361</v>
      </c>
      <c r="K3387" s="275">
        <f t="shared" si="527"/>
        <v>63.598511080711361</v>
      </c>
      <c r="L3387" s="275">
        <f t="shared" si="525"/>
        <v>63.598511080711361</v>
      </c>
      <c r="N3387" s="334">
        <v>61.152414500683996</v>
      </c>
      <c r="O3387" s="332">
        <f t="shared" si="526"/>
        <v>63.598511080711361</v>
      </c>
      <c r="P3387" s="360"/>
      <c r="Q3387" s="360"/>
    </row>
    <row r="3388" spans="2:17" ht="16.2" customHeight="1">
      <c r="B3388" s="303">
        <v>110331522</v>
      </c>
      <c r="C3388" s="313" t="s">
        <v>3058</v>
      </c>
      <c r="D3388" s="290" t="s">
        <v>81</v>
      </c>
      <c r="E3388" s="290" t="s">
        <v>3093</v>
      </c>
      <c r="F3388" s="290">
        <v>1</v>
      </c>
      <c r="G3388" s="290" t="s">
        <v>7</v>
      </c>
      <c r="H3388" s="293">
        <v>5.8</v>
      </c>
      <c r="I3388" s="293">
        <f t="shared" si="524"/>
        <v>10.299050238218785</v>
      </c>
      <c r="J3388" s="293">
        <v>59.734491381668953</v>
      </c>
      <c r="K3388" s="275">
        <f t="shared" si="527"/>
        <v>59.734491381668953</v>
      </c>
      <c r="L3388" s="275">
        <f t="shared" si="525"/>
        <v>59.734491381668953</v>
      </c>
      <c r="N3388" s="334">
        <v>57.437010943912455</v>
      </c>
      <c r="O3388" s="332">
        <f t="shared" si="526"/>
        <v>59.734491381668953</v>
      </c>
      <c r="P3388" s="360"/>
      <c r="Q3388" s="360"/>
    </row>
    <row r="3389" spans="2:17" ht="16.2" customHeight="1">
      <c r="B3389" s="303">
        <v>110901521</v>
      </c>
      <c r="C3389" s="313" t="s">
        <v>2696</v>
      </c>
      <c r="D3389" s="290" t="s">
        <v>81</v>
      </c>
      <c r="E3389" s="290" t="s">
        <v>3092</v>
      </c>
      <c r="F3389" s="290">
        <v>1</v>
      </c>
      <c r="G3389" s="290" t="s">
        <v>7</v>
      </c>
      <c r="H3389" s="293">
        <v>5.8</v>
      </c>
      <c r="I3389" s="293">
        <f t="shared" si="524"/>
        <v>14.989072975140338</v>
      </c>
      <c r="J3389" s="293">
        <v>86.936623255813956</v>
      </c>
      <c r="K3389" s="275">
        <f t="shared" si="527"/>
        <v>86.936623255813956</v>
      </c>
      <c r="L3389" s="275">
        <f t="shared" si="525"/>
        <v>86.936623255813956</v>
      </c>
      <c r="N3389" s="334">
        <v>83.592906976744189</v>
      </c>
      <c r="O3389" s="332">
        <f t="shared" si="526"/>
        <v>86.936623255813956</v>
      </c>
      <c r="P3389" s="360"/>
      <c r="Q3389" s="360"/>
    </row>
    <row r="3390" spans="2:17" ht="16.2" customHeight="1">
      <c r="B3390" s="303">
        <v>110901522</v>
      </c>
      <c r="C3390" s="313" t="s">
        <v>2697</v>
      </c>
      <c r="D3390" s="290" t="s">
        <v>81</v>
      </c>
      <c r="E3390" s="290" t="s">
        <v>3093</v>
      </c>
      <c r="F3390" s="290">
        <v>1</v>
      </c>
      <c r="G3390" s="290" t="s">
        <v>7</v>
      </c>
      <c r="H3390" s="293">
        <v>5.8</v>
      </c>
      <c r="I3390" s="293">
        <f t="shared" si="524"/>
        <v>14.182018208406058</v>
      </c>
      <c r="J3390" s="293">
        <v>82.255705608755136</v>
      </c>
      <c r="K3390" s="275">
        <f t="shared" si="527"/>
        <v>82.255705608755136</v>
      </c>
      <c r="L3390" s="275">
        <f t="shared" si="525"/>
        <v>82.255705608755136</v>
      </c>
      <c r="N3390" s="334">
        <v>79.092024623803013</v>
      </c>
      <c r="O3390" s="332">
        <f t="shared" si="526"/>
        <v>82.255705608755136</v>
      </c>
      <c r="P3390" s="360"/>
      <c r="Q3390" s="360"/>
    </row>
    <row r="3391" spans="2:17" ht="16.2" customHeight="1">
      <c r="B3391" s="303">
        <v>111201521</v>
      </c>
      <c r="C3391" s="313" t="s">
        <v>3059</v>
      </c>
      <c r="D3391" s="290" t="s">
        <v>81</v>
      </c>
      <c r="E3391" s="290" t="s">
        <v>3092</v>
      </c>
      <c r="F3391" s="290">
        <v>1</v>
      </c>
      <c r="G3391" s="290" t="s">
        <v>7</v>
      </c>
      <c r="H3391" s="293">
        <v>5.8</v>
      </c>
      <c r="I3391" s="293">
        <f t="shared" si="524"/>
        <v>11.024263691683572</v>
      </c>
      <c r="J3391" s="293">
        <v>63.940729411764714</v>
      </c>
      <c r="K3391" s="275">
        <f t="shared" si="527"/>
        <v>63.940729411764714</v>
      </c>
      <c r="L3391" s="275">
        <f t="shared" si="525"/>
        <v>63.940729411764714</v>
      </c>
      <c r="N3391" s="334">
        <v>61.481470588235297</v>
      </c>
      <c r="O3391" s="332">
        <f t="shared" si="526"/>
        <v>63.940729411764714</v>
      </c>
      <c r="P3391" s="360"/>
      <c r="Q3391" s="360"/>
    </row>
    <row r="3392" spans="2:17" ht="16.2" customHeight="1">
      <c r="B3392" s="303">
        <v>111201522</v>
      </c>
      <c r="C3392" s="313" t="s">
        <v>3059</v>
      </c>
      <c r="D3392" s="290" t="s">
        <v>81</v>
      </c>
      <c r="E3392" s="290" t="s">
        <v>3093</v>
      </c>
      <c r="F3392" s="290">
        <v>1</v>
      </c>
      <c r="G3392" s="290" t="s">
        <v>7</v>
      </c>
      <c r="H3392" s="293">
        <v>5.8</v>
      </c>
      <c r="I3392" s="293">
        <f t="shared" si="524"/>
        <v>9.5663160526439945</v>
      </c>
      <c r="J3392" s="293">
        <v>55.484633105335163</v>
      </c>
      <c r="K3392" s="275">
        <f t="shared" si="527"/>
        <v>55.484633105335163</v>
      </c>
      <c r="L3392" s="275">
        <f t="shared" si="525"/>
        <v>55.484633105335163</v>
      </c>
      <c r="N3392" s="334">
        <v>53.350608755129961</v>
      </c>
      <c r="O3392" s="332">
        <f t="shared" si="526"/>
        <v>55.484633105335163</v>
      </c>
      <c r="P3392" s="360"/>
      <c r="Q3392" s="360"/>
    </row>
    <row r="3393" spans="2:17" ht="16.2" customHeight="1">
      <c r="B3393" s="303">
        <v>111211521</v>
      </c>
      <c r="C3393" s="313" t="s">
        <v>2698</v>
      </c>
      <c r="D3393" s="290" t="s">
        <v>81</v>
      </c>
      <c r="E3393" s="290" t="s">
        <v>3092</v>
      </c>
      <c r="F3393" s="290">
        <v>1</v>
      </c>
      <c r="G3393" s="290" t="s">
        <v>7</v>
      </c>
      <c r="H3393" s="293">
        <v>5.8</v>
      </c>
      <c r="I3393" s="293">
        <f t="shared" si="524"/>
        <v>13.334659087692817</v>
      </c>
      <c r="J3393" s="293">
        <v>77.34102270861834</v>
      </c>
      <c r="K3393" s="275">
        <f t="shared" si="527"/>
        <v>77.34102270861834</v>
      </c>
      <c r="L3393" s="275">
        <f t="shared" si="525"/>
        <v>77.34102270861834</v>
      </c>
      <c r="N3393" s="334">
        <v>74.366367989056087</v>
      </c>
      <c r="O3393" s="332">
        <f t="shared" si="526"/>
        <v>77.34102270861834</v>
      </c>
      <c r="P3393" s="360"/>
      <c r="Q3393" s="360"/>
    </row>
    <row r="3394" spans="2:17" ht="16.2" customHeight="1">
      <c r="B3394" s="303">
        <v>111211522</v>
      </c>
      <c r="C3394" s="313" t="s">
        <v>2699</v>
      </c>
      <c r="D3394" s="290" t="s">
        <v>81</v>
      </c>
      <c r="E3394" s="290" t="s">
        <v>3093</v>
      </c>
      <c r="F3394" s="290">
        <v>1</v>
      </c>
      <c r="G3394" s="290" t="s">
        <v>7</v>
      </c>
      <c r="H3394" s="293">
        <v>5.8</v>
      </c>
      <c r="I3394" s="293">
        <f t="shared" si="524"/>
        <v>11.8319586772961</v>
      </c>
      <c r="J3394" s="293">
        <v>68.625360328317385</v>
      </c>
      <c r="K3394" s="275">
        <f t="shared" si="527"/>
        <v>68.625360328317385</v>
      </c>
      <c r="L3394" s="275">
        <f t="shared" si="525"/>
        <v>68.625360328317385</v>
      </c>
      <c r="N3394" s="334">
        <v>65.985923392612861</v>
      </c>
      <c r="O3394" s="332">
        <f t="shared" si="526"/>
        <v>68.625360328317385</v>
      </c>
      <c r="P3394" s="360"/>
      <c r="Q3394" s="360"/>
    </row>
    <row r="3395" spans="2:17" ht="16.2" customHeight="1">
      <c r="B3395" s="297">
        <v>111211051</v>
      </c>
      <c r="C3395" s="308" t="s">
        <v>3019</v>
      </c>
      <c r="D3395" s="294" t="s">
        <v>4</v>
      </c>
      <c r="E3395" s="294" t="s">
        <v>3062</v>
      </c>
      <c r="F3395" s="290">
        <v>1</v>
      </c>
      <c r="G3395" s="290" t="s">
        <v>7</v>
      </c>
      <c r="H3395" s="293">
        <v>5.8</v>
      </c>
      <c r="I3395" s="293">
        <f t="shared" ref="I3395:I3426" si="528">J3395/H3395</f>
        <v>13.506910344827586</v>
      </c>
      <c r="J3395" s="293">
        <v>78.34008</v>
      </c>
      <c r="K3395" s="275">
        <f t="shared" ref="K3395:K3396" si="529">J3395</f>
        <v>78.34008</v>
      </c>
      <c r="L3395" s="275">
        <f t="shared" ref="L3395:L3396" si="530">+J3395-K3395*$B$2</f>
        <v>78.34008</v>
      </c>
      <c r="N3395" s="334">
        <v>75.326999999999998</v>
      </c>
      <c r="O3395" s="332">
        <f t="shared" si="526"/>
        <v>78.34008</v>
      </c>
      <c r="P3395" s="360"/>
      <c r="Q3395" s="360"/>
    </row>
    <row r="3396" spans="2:17" ht="16.2" customHeight="1">
      <c r="B3396" s="297">
        <v>111211052</v>
      </c>
      <c r="C3396" s="308" t="s">
        <v>3018</v>
      </c>
      <c r="D3396" s="294" t="s">
        <v>81</v>
      </c>
      <c r="E3396" s="294" t="s">
        <v>3063</v>
      </c>
      <c r="F3396" s="290">
        <v>1</v>
      </c>
      <c r="G3396" s="290" t="s">
        <v>7</v>
      </c>
      <c r="H3396" s="293">
        <v>5.8</v>
      </c>
      <c r="I3396" s="293">
        <f t="shared" si="528"/>
        <v>12.320772413793105</v>
      </c>
      <c r="J3396" s="293">
        <v>71.460480000000004</v>
      </c>
      <c r="K3396" s="275">
        <f t="shared" si="529"/>
        <v>71.460480000000004</v>
      </c>
      <c r="L3396" s="275">
        <f t="shared" si="530"/>
        <v>71.460480000000004</v>
      </c>
      <c r="N3396" s="334">
        <v>68.712000000000003</v>
      </c>
      <c r="O3396" s="332">
        <f t="shared" si="526"/>
        <v>71.460480000000004</v>
      </c>
      <c r="P3396" s="360"/>
      <c r="Q3396" s="360"/>
    </row>
    <row r="3397" spans="2:17" ht="16.2" customHeight="1">
      <c r="B3397" s="303">
        <v>111221521</v>
      </c>
      <c r="C3397" s="313" t="s">
        <v>2700</v>
      </c>
      <c r="D3397" s="290" t="s">
        <v>81</v>
      </c>
      <c r="E3397" s="290" t="s">
        <v>3092</v>
      </c>
      <c r="F3397" s="290">
        <v>1</v>
      </c>
      <c r="G3397" s="290" t="s">
        <v>7</v>
      </c>
      <c r="H3397" s="293">
        <v>5.8</v>
      </c>
      <c r="I3397" s="293">
        <f t="shared" si="528"/>
        <v>9.0708749469314593</v>
      </c>
      <c r="J3397" s="293">
        <v>52.611074692202465</v>
      </c>
      <c r="K3397" s="275">
        <f t="shared" si="527"/>
        <v>52.611074692202465</v>
      </c>
      <c r="L3397" s="275">
        <f t="shared" si="525"/>
        <v>52.611074692202465</v>
      </c>
      <c r="N3397" s="334">
        <v>50.587571819425442</v>
      </c>
      <c r="O3397" s="332">
        <f t="shared" si="526"/>
        <v>52.611074692202465</v>
      </c>
      <c r="P3397" s="360"/>
      <c r="Q3397" s="360"/>
    </row>
    <row r="3398" spans="2:17" ht="16.2" customHeight="1">
      <c r="B3398" s="303">
        <v>111221522</v>
      </c>
      <c r="C3398" s="313" t="s">
        <v>2701</v>
      </c>
      <c r="D3398" s="290" t="s">
        <v>81</v>
      </c>
      <c r="E3398" s="290" t="s">
        <v>3093</v>
      </c>
      <c r="F3398" s="290">
        <v>1</v>
      </c>
      <c r="G3398" s="290" t="s">
        <v>7</v>
      </c>
      <c r="H3398" s="293">
        <v>5.8</v>
      </c>
      <c r="I3398" s="293">
        <f t="shared" si="528"/>
        <v>7.1234799754705422</v>
      </c>
      <c r="J3398" s="293">
        <v>41.316183857729143</v>
      </c>
      <c r="K3398" s="275">
        <f t="shared" si="527"/>
        <v>41.316183857729143</v>
      </c>
      <c r="L3398" s="275">
        <f t="shared" si="525"/>
        <v>41.316183857729143</v>
      </c>
      <c r="N3398" s="334">
        <v>39.727099863201097</v>
      </c>
      <c r="O3398" s="332">
        <f t="shared" si="526"/>
        <v>41.316183857729143</v>
      </c>
      <c r="P3398" s="360"/>
      <c r="Q3398" s="360"/>
    </row>
    <row r="3399" spans="2:17" ht="16.2" customHeight="1">
      <c r="B3399" s="303">
        <v>111231521</v>
      </c>
      <c r="C3399" s="313" t="s">
        <v>75</v>
      </c>
      <c r="D3399" s="290" t="s">
        <v>81</v>
      </c>
      <c r="E3399" s="290" t="s">
        <v>3092</v>
      </c>
      <c r="F3399" s="290">
        <v>1</v>
      </c>
      <c r="G3399" s="290" t="s">
        <v>7</v>
      </c>
      <c r="H3399" s="293">
        <v>5.8</v>
      </c>
      <c r="I3399" s="293">
        <f t="shared" si="528"/>
        <v>8.8096472475116769</v>
      </c>
      <c r="J3399" s="293">
        <v>51.095954035567729</v>
      </c>
      <c r="K3399" s="275">
        <f t="shared" si="527"/>
        <v>51.095954035567729</v>
      </c>
      <c r="L3399" s="275">
        <f t="shared" si="525"/>
        <v>51.095954035567729</v>
      </c>
      <c r="N3399" s="334">
        <v>49.130725034199735</v>
      </c>
      <c r="O3399" s="332">
        <f t="shared" si="526"/>
        <v>51.095954035567729</v>
      </c>
      <c r="P3399" s="360"/>
      <c r="Q3399" s="360"/>
    </row>
    <row r="3400" spans="2:17" ht="16.2" customHeight="1">
      <c r="B3400" s="303">
        <v>111231522</v>
      </c>
      <c r="C3400" s="313" t="s">
        <v>75</v>
      </c>
      <c r="D3400" s="290" t="s">
        <v>81</v>
      </c>
      <c r="E3400" s="290" t="s">
        <v>3093</v>
      </c>
      <c r="F3400" s="290">
        <v>1</v>
      </c>
      <c r="G3400" s="290" t="s">
        <v>7</v>
      </c>
      <c r="H3400" s="293">
        <v>5.8</v>
      </c>
      <c r="I3400" s="293">
        <f t="shared" si="528"/>
        <v>7.5148597575357332</v>
      </c>
      <c r="J3400" s="293">
        <v>43.586186593707254</v>
      </c>
      <c r="K3400" s="275">
        <f t="shared" si="527"/>
        <v>43.586186593707254</v>
      </c>
      <c r="L3400" s="275">
        <f t="shared" si="525"/>
        <v>43.586186593707254</v>
      </c>
      <c r="N3400" s="334">
        <v>41.909794801641588</v>
      </c>
      <c r="O3400" s="332">
        <f t="shared" si="526"/>
        <v>43.586186593707254</v>
      </c>
      <c r="P3400" s="360"/>
      <c r="Q3400" s="360"/>
    </row>
    <row r="3401" spans="2:17" ht="16.2" customHeight="1">
      <c r="B3401" s="303">
        <v>111251521</v>
      </c>
      <c r="C3401" s="313" t="s">
        <v>241</v>
      </c>
      <c r="D3401" s="290" t="s">
        <v>81</v>
      </c>
      <c r="E3401" s="290" t="s">
        <v>3092</v>
      </c>
      <c r="F3401" s="290">
        <v>1</v>
      </c>
      <c r="G3401" s="290" t="s">
        <v>7</v>
      </c>
      <c r="H3401" s="293">
        <v>5.8</v>
      </c>
      <c r="I3401" s="293">
        <f t="shared" si="528"/>
        <v>11.166539459408463</v>
      </c>
      <c r="J3401" s="293">
        <v>64.765928864569091</v>
      </c>
      <c r="K3401" s="275">
        <f t="shared" si="527"/>
        <v>64.765928864569091</v>
      </c>
      <c r="L3401" s="275">
        <f t="shared" si="525"/>
        <v>64.765928864569091</v>
      </c>
      <c r="N3401" s="334">
        <v>62.274931600547198</v>
      </c>
      <c r="O3401" s="332">
        <f t="shared" si="526"/>
        <v>64.765928864569091</v>
      </c>
      <c r="P3401" s="360"/>
      <c r="Q3401" s="360"/>
    </row>
    <row r="3402" spans="2:17" ht="16.2" customHeight="1">
      <c r="B3402" s="303">
        <v>111251522</v>
      </c>
      <c r="C3402" s="313" t="s">
        <v>241</v>
      </c>
      <c r="D3402" s="290" t="s">
        <v>81</v>
      </c>
      <c r="E3402" s="290" t="s">
        <v>3093</v>
      </c>
      <c r="F3402" s="290">
        <v>1</v>
      </c>
      <c r="G3402" s="290" t="s">
        <v>7</v>
      </c>
      <c r="H3402" s="293">
        <v>5.8</v>
      </c>
      <c r="I3402" s="293">
        <f t="shared" si="528"/>
        <v>9.5431062785980494</v>
      </c>
      <c r="J3402" s="293">
        <v>55.35001641586868</v>
      </c>
      <c r="K3402" s="275">
        <f t="shared" si="527"/>
        <v>55.35001641586868</v>
      </c>
      <c r="L3402" s="275">
        <f t="shared" si="525"/>
        <v>55.35001641586868</v>
      </c>
      <c r="N3402" s="334">
        <v>53.221169630642962</v>
      </c>
      <c r="O3402" s="332">
        <f t="shared" si="526"/>
        <v>55.35001641586868</v>
      </c>
      <c r="P3402" s="360"/>
      <c r="Q3402" s="360"/>
    </row>
    <row r="3403" spans="2:17" ht="16.2" customHeight="1">
      <c r="B3403" s="303">
        <v>111271521</v>
      </c>
      <c r="C3403" s="313" t="s">
        <v>2702</v>
      </c>
      <c r="D3403" s="290" t="s">
        <v>81</v>
      </c>
      <c r="E3403" s="290" t="s">
        <v>3092</v>
      </c>
      <c r="F3403" s="290">
        <v>1</v>
      </c>
      <c r="G3403" s="290" t="s">
        <v>7</v>
      </c>
      <c r="H3403" s="293">
        <v>5.8</v>
      </c>
      <c r="I3403" s="293">
        <f t="shared" si="528"/>
        <v>12.376490589178736</v>
      </c>
      <c r="J3403" s="293">
        <v>71.78364541723667</v>
      </c>
      <c r="K3403" s="275">
        <f t="shared" si="527"/>
        <v>71.78364541723667</v>
      </c>
      <c r="L3403" s="275">
        <f t="shared" si="525"/>
        <v>71.78364541723667</v>
      </c>
      <c r="N3403" s="334">
        <v>69.022735978112181</v>
      </c>
      <c r="O3403" s="332">
        <f t="shared" si="526"/>
        <v>71.78364541723667</v>
      </c>
      <c r="P3403" s="360"/>
      <c r="Q3403" s="360"/>
    </row>
    <row r="3404" spans="2:17" ht="16.2" customHeight="1">
      <c r="B3404" s="303">
        <v>111271522</v>
      </c>
      <c r="C3404" s="313" t="s">
        <v>2703</v>
      </c>
      <c r="D3404" s="290" t="s">
        <v>81</v>
      </c>
      <c r="E3404" s="290" t="s">
        <v>3093</v>
      </c>
      <c r="F3404" s="290">
        <v>1</v>
      </c>
      <c r="G3404" s="290" t="s">
        <v>7</v>
      </c>
      <c r="H3404" s="293">
        <v>5.8</v>
      </c>
      <c r="I3404" s="293">
        <f t="shared" si="528"/>
        <v>11.207189678758434</v>
      </c>
      <c r="J3404" s="293">
        <v>65.001700136798917</v>
      </c>
      <c r="K3404" s="275">
        <f t="shared" si="527"/>
        <v>65.001700136798917</v>
      </c>
      <c r="L3404" s="275">
        <f t="shared" si="525"/>
        <v>65.001700136798917</v>
      </c>
      <c r="N3404" s="334">
        <v>62.501634746922029</v>
      </c>
      <c r="O3404" s="332">
        <f t="shared" si="526"/>
        <v>65.001700136798917</v>
      </c>
      <c r="P3404" s="360"/>
      <c r="Q3404" s="360"/>
    </row>
    <row r="3405" spans="2:17" ht="16.2" customHeight="1">
      <c r="B3405" s="303">
        <v>112201521</v>
      </c>
      <c r="C3405" s="307" t="s">
        <v>3041</v>
      </c>
      <c r="D3405" s="290" t="s">
        <v>81</v>
      </c>
      <c r="E3405" s="290" t="s">
        <v>3092</v>
      </c>
      <c r="F3405" s="290">
        <v>1</v>
      </c>
      <c r="G3405" s="290" t="s">
        <v>7</v>
      </c>
      <c r="H3405" s="293">
        <v>5.8</v>
      </c>
      <c r="I3405" s="293">
        <f t="shared" si="528"/>
        <v>10.077622812396813</v>
      </c>
      <c r="J3405" s="293">
        <v>58.45021231190151</v>
      </c>
      <c r="K3405" s="275">
        <f t="shared" si="527"/>
        <v>58.45021231190151</v>
      </c>
      <c r="L3405" s="275">
        <f t="shared" si="525"/>
        <v>58.45021231190151</v>
      </c>
      <c r="N3405" s="334">
        <v>56.20212722298222</v>
      </c>
      <c r="O3405" s="332">
        <f t="shared" si="526"/>
        <v>58.45021231190151</v>
      </c>
      <c r="P3405" s="360"/>
      <c r="Q3405" s="360"/>
    </row>
    <row r="3406" spans="2:17" ht="16.2" customHeight="1">
      <c r="B3406" s="303">
        <v>112201522</v>
      </c>
      <c r="C3406" s="307" t="s">
        <v>3041</v>
      </c>
      <c r="D3406" s="290" t="s">
        <v>81</v>
      </c>
      <c r="E3406" s="290" t="s">
        <v>3093</v>
      </c>
      <c r="F3406" s="290">
        <v>1</v>
      </c>
      <c r="G3406" s="290" t="s">
        <v>7</v>
      </c>
      <c r="H3406" s="293">
        <v>5.8</v>
      </c>
      <c r="I3406" s="293">
        <f t="shared" si="528"/>
        <v>9.3500250955233746</v>
      </c>
      <c r="J3406" s="293">
        <v>54.230145554035573</v>
      </c>
      <c r="K3406" s="275">
        <f t="shared" si="527"/>
        <v>54.230145554035573</v>
      </c>
      <c r="L3406" s="275">
        <f t="shared" si="525"/>
        <v>54.230145554035573</v>
      </c>
      <c r="N3406" s="334">
        <v>52.1443707250342</v>
      </c>
      <c r="O3406" s="332">
        <f t="shared" si="526"/>
        <v>54.230145554035573</v>
      </c>
      <c r="P3406" s="360"/>
      <c r="Q3406" s="360"/>
    </row>
    <row r="3407" spans="2:17" ht="16.2" customHeight="1">
      <c r="B3407" s="303">
        <v>112211521</v>
      </c>
      <c r="C3407" s="307" t="s">
        <v>76</v>
      </c>
      <c r="D3407" s="290" t="s">
        <v>81</v>
      </c>
      <c r="E3407" s="290" t="s">
        <v>3092</v>
      </c>
      <c r="F3407" s="290">
        <v>1</v>
      </c>
      <c r="G3407" s="290" t="s">
        <v>7</v>
      </c>
      <c r="H3407" s="293">
        <v>5.8</v>
      </c>
      <c r="I3407" s="293">
        <f t="shared" si="528"/>
        <v>5.9994138402754844</v>
      </c>
      <c r="J3407" s="293">
        <v>34.796600273597811</v>
      </c>
      <c r="K3407" s="275">
        <f t="shared" si="527"/>
        <v>34.796600273597811</v>
      </c>
      <c r="L3407" s="275">
        <f t="shared" si="525"/>
        <v>34.796600273597811</v>
      </c>
      <c r="N3407" s="334">
        <v>33.45826949384405</v>
      </c>
      <c r="O3407" s="332">
        <f t="shared" si="526"/>
        <v>34.796600273597811</v>
      </c>
      <c r="P3407" s="360"/>
      <c r="Q3407" s="360"/>
    </row>
    <row r="3408" spans="2:17" ht="16.2" customHeight="1">
      <c r="B3408" s="303">
        <v>112211522</v>
      </c>
      <c r="C3408" s="307" t="s">
        <v>76</v>
      </c>
      <c r="D3408" s="290" t="s">
        <v>81</v>
      </c>
      <c r="E3408" s="290" t="s">
        <v>3093</v>
      </c>
      <c r="F3408" s="290">
        <v>1</v>
      </c>
      <c r="G3408" s="290" t="s">
        <v>7</v>
      </c>
      <c r="H3408" s="293">
        <v>5.8</v>
      </c>
      <c r="I3408" s="293">
        <f t="shared" si="528"/>
        <v>5.33248606066324</v>
      </c>
      <c r="J3408" s="293">
        <v>30.928419151846793</v>
      </c>
      <c r="K3408" s="275">
        <f t="shared" si="527"/>
        <v>30.928419151846793</v>
      </c>
      <c r="L3408" s="275">
        <f t="shared" si="525"/>
        <v>30.928419151846793</v>
      </c>
      <c r="N3408" s="334">
        <v>29.738864569083454</v>
      </c>
      <c r="O3408" s="332">
        <f t="shared" ref="O3408:O3440" si="531">N3408*1.04</f>
        <v>30.928419151846793</v>
      </c>
      <c r="P3408" s="360"/>
      <c r="Q3408" s="360"/>
    </row>
    <row r="3409" spans="2:17" ht="16.2" customHeight="1">
      <c r="B3409" s="303">
        <v>112231521</v>
      </c>
      <c r="C3409" s="307" t="s">
        <v>332</v>
      </c>
      <c r="D3409" s="290" t="s">
        <v>81</v>
      </c>
      <c r="E3409" s="290" t="s">
        <v>3092</v>
      </c>
      <c r="F3409" s="290">
        <v>1</v>
      </c>
      <c r="G3409" s="290" t="s">
        <v>7</v>
      </c>
      <c r="H3409" s="293">
        <v>5.8</v>
      </c>
      <c r="I3409" s="293">
        <f t="shared" si="528"/>
        <v>8.7190599556582882</v>
      </c>
      <c r="J3409" s="293">
        <v>50.570547742818071</v>
      </c>
      <c r="K3409" s="275">
        <f t="shared" si="527"/>
        <v>50.570547742818071</v>
      </c>
      <c r="L3409" s="275">
        <f t="shared" ref="L3409:L3442" si="532">+J3409-K3409*$B$2</f>
        <v>50.570547742818071</v>
      </c>
      <c r="N3409" s="334">
        <v>48.625526675786602</v>
      </c>
      <c r="O3409" s="332">
        <f t="shared" si="531"/>
        <v>50.570547742818071</v>
      </c>
      <c r="P3409" s="360"/>
      <c r="Q3409" s="360"/>
    </row>
    <row r="3410" spans="2:17" ht="16.2" customHeight="1">
      <c r="B3410" s="303">
        <v>112231522</v>
      </c>
      <c r="C3410" s="307" t="s">
        <v>332</v>
      </c>
      <c r="D3410" s="290" t="s">
        <v>81</v>
      </c>
      <c r="E3410" s="290" t="s">
        <v>3093</v>
      </c>
      <c r="F3410" s="290">
        <v>1</v>
      </c>
      <c r="G3410" s="290" t="s">
        <v>7</v>
      </c>
      <c r="H3410" s="293">
        <v>5.8</v>
      </c>
      <c r="I3410" s="293">
        <f t="shared" si="528"/>
        <v>8.1393638379168838</v>
      </c>
      <c r="J3410" s="293">
        <v>47.208310259917923</v>
      </c>
      <c r="K3410" s="275">
        <f t="shared" si="527"/>
        <v>47.208310259917923</v>
      </c>
      <c r="L3410" s="275">
        <f t="shared" si="532"/>
        <v>47.208310259917923</v>
      </c>
      <c r="N3410" s="334">
        <v>45.392606019151849</v>
      </c>
      <c r="O3410" s="332">
        <f t="shared" si="531"/>
        <v>47.208310259917923</v>
      </c>
      <c r="P3410" s="360"/>
      <c r="Q3410" s="360"/>
    </row>
    <row r="3411" spans="2:17" ht="16.2" customHeight="1">
      <c r="B3411" s="303">
        <v>112421521</v>
      </c>
      <c r="C3411" s="307" t="s">
        <v>3097</v>
      </c>
      <c r="D3411" s="290" t="s">
        <v>81</v>
      </c>
      <c r="E3411" s="290" t="s">
        <v>3092</v>
      </c>
      <c r="F3411" s="290">
        <v>1</v>
      </c>
      <c r="G3411" s="290" t="s">
        <v>7</v>
      </c>
      <c r="H3411" s="293">
        <v>5.8</v>
      </c>
      <c r="I3411" s="293">
        <f t="shared" si="528"/>
        <v>8.7850135383744536</v>
      </c>
      <c r="J3411" s="293">
        <v>50.953078522571829</v>
      </c>
      <c r="K3411" s="275">
        <f t="shared" ref="K3411:K3444" si="533">J3411</f>
        <v>50.953078522571829</v>
      </c>
      <c r="L3411" s="275">
        <f t="shared" si="532"/>
        <v>50.953078522571829</v>
      </c>
      <c r="N3411" s="334">
        <v>48.993344733242139</v>
      </c>
      <c r="O3411" s="332">
        <f t="shared" si="531"/>
        <v>50.953078522571829</v>
      </c>
      <c r="P3411" s="360"/>
      <c r="Q3411" s="360"/>
    </row>
    <row r="3412" spans="2:17" ht="16.2" customHeight="1">
      <c r="B3412" s="303">
        <v>112421522</v>
      </c>
      <c r="C3412" s="307" t="s">
        <v>3097</v>
      </c>
      <c r="D3412" s="290" t="s">
        <v>81</v>
      </c>
      <c r="E3412" s="290" t="s">
        <v>3093</v>
      </c>
      <c r="F3412" s="290">
        <v>1</v>
      </c>
      <c r="G3412" s="290" t="s">
        <v>7</v>
      </c>
      <c r="H3412" s="293">
        <v>5.8</v>
      </c>
      <c r="I3412" s="293">
        <f t="shared" si="528"/>
        <v>9.7570939195245074</v>
      </c>
      <c r="J3412" s="293">
        <v>56.591144733242139</v>
      </c>
      <c r="K3412" s="275">
        <f t="shared" si="533"/>
        <v>56.591144733242139</v>
      </c>
      <c r="L3412" s="275">
        <f t="shared" si="532"/>
        <v>56.591144733242139</v>
      </c>
      <c r="N3412" s="334">
        <v>54.414562243502054</v>
      </c>
      <c r="O3412" s="332">
        <f t="shared" si="531"/>
        <v>56.591144733242139</v>
      </c>
      <c r="P3412" s="360"/>
      <c r="Q3412" s="360"/>
    </row>
    <row r="3413" spans="2:17" ht="16.2" customHeight="1">
      <c r="B3413" s="303">
        <v>112431521</v>
      </c>
      <c r="C3413" s="307" t="s">
        <v>3054</v>
      </c>
      <c r="D3413" s="290" t="s">
        <v>81</v>
      </c>
      <c r="E3413" s="290" t="s">
        <v>3092</v>
      </c>
      <c r="F3413" s="290">
        <v>1</v>
      </c>
      <c r="G3413" s="290" t="s">
        <v>7</v>
      </c>
      <c r="H3413" s="293">
        <v>5.8</v>
      </c>
      <c r="I3413" s="293">
        <f t="shared" si="528"/>
        <v>12.260342374640317</v>
      </c>
      <c r="J3413" s="293">
        <v>71.109985772913831</v>
      </c>
      <c r="K3413" s="275">
        <f t="shared" si="533"/>
        <v>71.109985772913831</v>
      </c>
      <c r="L3413" s="275">
        <f t="shared" si="532"/>
        <v>71.109985772913831</v>
      </c>
      <c r="N3413" s="334">
        <v>68.374986320109457</v>
      </c>
      <c r="O3413" s="332">
        <f t="shared" si="531"/>
        <v>71.109985772913831</v>
      </c>
      <c r="P3413" s="360"/>
      <c r="Q3413" s="360"/>
    </row>
    <row r="3414" spans="2:17" ht="16.2" customHeight="1">
      <c r="B3414" s="303">
        <v>112431522</v>
      </c>
      <c r="C3414" s="307" t="s">
        <v>3054</v>
      </c>
      <c r="D3414" s="290" t="s">
        <v>81</v>
      </c>
      <c r="E3414" s="290" t="s">
        <v>3093</v>
      </c>
      <c r="F3414" s="290">
        <v>1</v>
      </c>
      <c r="G3414" s="290" t="s">
        <v>7</v>
      </c>
      <c r="H3414" s="293">
        <v>5.8</v>
      </c>
      <c r="I3414" s="293">
        <f t="shared" si="528"/>
        <v>12.260342374640317</v>
      </c>
      <c r="J3414" s="293">
        <v>71.109985772913831</v>
      </c>
      <c r="K3414" s="275">
        <f t="shared" si="533"/>
        <v>71.109985772913831</v>
      </c>
      <c r="L3414" s="275">
        <f t="shared" si="532"/>
        <v>71.109985772913831</v>
      </c>
      <c r="N3414" s="334">
        <v>68.374986320109457</v>
      </c>
      <c r="O3414" s="332">
        <f t="shared" si="531"/>
        <v>71.109985772913831</v>
      </c>
      <c r="P3414" s="360"/>
      <c r="Q3414" s="360"/>
    </row>
    <row r="3415" spans="2:17" ht="16.2" customHeight="1">
      <c r="B3415" s="303">
        <v>112441521</v>
      </c>
      <c r="C3415" s="307" t="s">
        <v>314</v>
      </c>
      <c r="D3415" s="290" t="s">
        <v>81</v>
      </c>
      <c r="E3415" s="290" t="s">
        <v>3092</v>
      </c>
      <c r="F3415" s="290">
        <v>1</v>
      </c>
      <c r="G3415" s="290" t="s">
        <v>7</v>
      </c>
      <c r="H3415" s="293">
        <v>5.8</v>
      </c>
      <c r="I3415" s="293">
        <f t="shared" si="528"/>
        <v>9.5834915797915006</v>
      </c>
      <c r="J3415" s="293">
        <v>55.5842511627907</v>
      </c>
      <c r="K3415" s="275">
        <f t="shared" si="533"/>
        <v>55.5842511627907</v>
      </c>
      <c r="L3415" s="275">
        <f t="shared" si="532"/>
        <v>55.5842511627907</v>
      </c>
      <c r="N3415" s="334">
        <v>53.446395348837207</v>
      </c>
      <c r="O3415" s="332">
        <f t="shared" si="531"/>
        <v>55.5842511627907</v>
      </c>
      <c r="P3415" s="360"/>
      <c r="Q3415" s="360"/>
    </row>
    <row r="3416" spans="2:17" ht="16.2" customHeight="1">
      <c r="B3416" s="303">
        <v>112441522</v>
      </c>
      <c r="C3416" s="307" t="s">
        <v>314</v>
      </c>
      <c r="D3416" s="290" t="s">
        <v>81</v>
      </c>
      <c r="E3416" s="290" t="s">
        <v>3093</v>
      </c>
      <c r="F3416" s="290">
        <v>1</v>
      </c>
      <c r="G3416" s="290" t="s">
        <v>7</v>
      </c>
      <c r="H3416" s="293">
        <v>5.8</v>
      </c>
      <c r="I3416" s="293">
        <f t="shared" si="528"/>
        <v>11.048867965470071</v>
      </c>
      <c r="J3416" s="293">
        <v>64.083434199726412</v>
      </c>
      <c r="K3416" s="275">
        <f t="shared" si="533"/>
        <v>64.083434199726412</v>
      </c>
      <c r="L3416" s="275">
        <f t="shared" si="532"/>
        <v>64.083434199726412</v>
      </c>
      <c r="N3416" s="334">
        <v>61.618686730506163</v>
      </c>
      <c r="O3416" s="332">
        <f t="shared" si="531"/>
        <v>64.083434199726412</v>
      </c>
      <c r="P3416" s="360"/>
      <c r="Q3416" s="360"/>
    </row>
    <row r="3417" spans="2:17" ht="16.2" customHeight="1">
      <c r="B3417" s="303">
        <v>112501521</v>
      </c>
      <c r="C3417" s="307" t="s">
        <v>2508</v>
      </c>
      <c r="D3417" s="290" t="s">
        <v>81</v>
      </c>
      <c r="E3417" s="290" t="s">
        <v>3092</v>
      </c>
      <c r="F3417" s="290">
        <v>1</v>
      </c>
      <c r="G3417" s="290" t="s">
        <v>7</v>
      </c>
      <c r="H3417" s="293">
        <v>5.8</v>
      </c>
      <c r="I3417" s="293">
        <f t="shared" si="528"/>
        <v>10.419783008632484</v>
      </c>
      <c r="J3417" s="293">
        <v>60.434741450068401</v>
      </c>
      <c r="K3417" s="275">
        <f t="shared" si="533"/>
        <v>60.434741450068401</v>
      </c>
      <c r="L3417" s="275">
        <f t="shared" si="532"/>
        <v>60.434741450068401</v>
      </c>
      <c r="N3417" s="334">
        <v>58.110328317373458</v>
      </c>
      <c r="O3417" s="332">
        <f t="shared" si="531"/>
        <v>60.434741450068401</v>
      </c>
      <c r="P3417" s="360"/>
      <c r="Q3417" s="360"/>
    </row>
    <row r="3418" spans="2:17" ht="16.2" customHeight="1">
      <c r="B3418" s="303">
        <v>112501522</v>
      </c>
      <c r="C3418" s="307" t="s">
        <v>2508</v>
      </c>
      <c r="D3418" s="290" t="s">
        <v>81</v>
      </c>
      <c r="E3418" s="290" t="s">
        <v>3093</v>
      </c>
      <c r="F3418" s="290">
        <v>1</v>
      </c>
      <c r="G3418" s="290" t="s">
        <v>7</v>
      </c>
      <c r="H3418" s="293">
        <v>5.8</v>
      </c>
      <c r="I3418" s="293">
        <f t="shared" si="528"/>
        <v>10.392018114061985</v>
      </c>
      <c r="J3418" s="293">
        <v>60.273705061559511</v>
      </c>
      <c r="K3418" s="275">
        <f t="shared" si="533"/>
        <v>60.273705061559511</v>
      </c>
      <c r="L3418" s="275">
        <f t="shared" si="532"/>
        <v>60.273705061559511</v>
      </c>
      <c r="N3418" s="334">
        <v>57.955485636114915</v>
      </c>
      <c r="O3418" s="332">
        <f t="shared" si="531"/>
        <v>60.273705061559511</v>
      </c>
      <c r="P3418" s="360"/>
      <c r="Q3418" s="360"/>
    </row>
    <row r="3419" spans="2:17" ht="16.2" customHeight="1">
      <c r="B3419" s="303">
        <v>112511521</v>
      </c>
      <c r="C3419" s="313" t="s">
        <v>2704</v>
      </c>
      <c r="D3419" s="290" t="s">
        <v>81</v>
      </c>
      <c r="E3419" s="290" t="s">
        <v>3092</v>
      </c>
      <c r="F3419" s="290">
        <v>1</v>
      </c>
      <c r="G3419" s="290" t="s">
        <v>7</v>
      </c>
      <c r="H3419" s="293">
        <v>5.8</v>
      </c>
      <c r="I3419" s="293">
        <f t="shared" si="528"/>
        <v>8.6077685739893415</v>
      </c>
      <c r="J3419" s="293">
        <v>49.925057729138175</v>
      </c>
      <c r="K3419" s="275">
        <f t="shared" si="533"/>
        <v>49.925057729138175</v>
      </c>
      <c r="L3419" s="275">
        <f t="shared" si="532"/>
        <v>49.925057729138175</v>
      </c>
      <c r="N3419" s="334">
        <v>48.004863201094395</v>
      </c>
      <c r="O3419" s="332">
        <f t="shared" si="531"/>
        <v>49.925057729138175</v>
      </c>
      <c r="P3419" s="360"/>
      <c r="Q3419" s="360"/>
    </row>
    <row r="3420" spans="2:17" ht="16.2" customHeight="1">
      <c r="B3420" s="303">
        <v>112601521</v>
      </c>
      <c r="C3420" s="307" t="s">
        <v>2509</v>
      </c>
      <c r="D3420" s="290" t="s">
        <v>81</v>
      </c>
      <c r="E3420" s="290" t="s">
        <v>3092</v>
      </c>
      <c r="F3420" s="290">
        <v>1</v>
      </c>
      <c r="G3420" s="290" t="s">
        <v>7</v>
      </c>
      <c r="H3420" s="293">
        <v>5.8</v>
      </c>
      <c r="I3420" s="293">
        <f t="shared" si="528"/>
        <v>15.126962875607342</v>
      </c>
      <c r="J3420" s="293">
        <v>87.736384678522583</v>
      </c>
      <c r="K3420" s="275">
        <f t="shared" si="533"/>
        <v>87.736384678522583</v>
      </c>
      <c r="L3420" s="275">
        <f t="shared" si="532"/>
        <v>87.736384678522583</v>
      </c>
      <c r="N3420" s="334">
        <v>84.361908344733251</v>
      </c>
      <c r="O3420" s="332">
        <f t="shared" si="531"/>
        <v>87.736384678522583</v>
      </c>
      <c r="P3420" s="360"/>
      <c r="Q3420" s="360"/>
    </row>
    <row r="3421" spans="2:17" ht="16.2" customHeight="1">
      <c r="B3421" s="303">
        <v>112601522</v>
      </c>
      <c r="C3421" s="307" t="s">
        <v>2509</v>
      </c>
      <c r="D3421" s="290" t="s">
        <v>81</v>
      </c>
      <c r="E3421" s="290" t="s">
        <v>3093</v>
      </c>
      <c r="F3421" s="290">
        <v>1</v>
      </c>
      <c r="G3421" s="290" t="s">
        <v>7</v>
      </c>
      <c r="H3421" s="293">
        <v>5.8</v>
      </c>
      <c r="I3421" s="293">
        <f t="shared" si="528"/>
        <v>15.126962875607342</v>
      </c>
      <c r="J3421" s="293">
        <v>87.736384678522583</v>
      </c>
      <c r="K3421" s="275">
        <f t="shared" si="533"/>
        <v>87.736384678522583</v>
      </c>
      <c r="L3421" s="275">
        <f t="shared" si="532"/>
        <v>87.736384678522583</v>
      </c>
      <c r="N3421" s="334">
        <v>84.361908344733251</v>
      </c>
      <c r="O3421" s="332">
        <f t="shared" si="531"/>
        <v>87.736384678522583</v>
      </c>
      <c r="P3421" s="360"/>
      <c r="Q3421" s="360"/>
    </row>
    <row r="3422" spans="2:17" ht="16.2" customHeight="1">
      <c r="B3422" s="303">
        <v>112701521</v>
      </c>
      <c r="C3422" s="307" t="s">
        <v>2531</v>
      </c>
      <c r="D3422" s="290" t="s">
        <v>81</v>
      </c>
      <c r="E3422" s="290" t="s">
        <v>3092</v>
      </c>
      <c r="F3422" s="290">
        <v>1</v>
      </c>
      <c r="G3422" s="290" t="s">
        <v>7</v>
      </c>
      <c r="H3422" s="293">
        <v>5.8</v>
      </c>
      <c r="I3422" s="293">
        <f t="shared" si="528"/>
        <v>10.528182367092787</v>
      </c>
      <c r="J3422" s="293">
        <v>61.063457729138165</v>
      </c>
      <c r="K3422" s="275">
        <f t="shared" si="533"/>
        <v>61.063457729138165</v>
      </c>
      <c r="L3422" s="275">
        <f t="shared" si="532"/>
        <v>61.063457729138165</v>
      </c>
      <c r="N3422" s="334">
        <v>58.714863201094389</v>
      </c>
      <c r="O3422" s="332">
        <f t="shared" si="531"/>
        <v>61.063457729138165</v>
      </c>
      <c r="P3422" s="360"/>
      <c r="Q3422" s="360"/>
    </row>
    <row r="3423" spans="2:17" ht="16.2" customHeight="1">
      <c r="B3423" s="303">
        <v>112701522</v>
      </c>
      <c r="C3423" s="307" t="s">
        <v>2531</v>
      </c>
      <c r="D3423" s="290" t="s">
        <v>81</v>
      </c>
      <c r="E3423" s="290" t="s">
        <v>3093</v>
      </c>
      <c r="F3423" s="290">
        <v>1</v>
      </c>
      <c r="G3423" s="290" t="s">
        <v>7</v>
      </c>
      <c r="H3423" s="293">
        <v>5.8</v>
      </c>
      <c r="I3423" s="293">
        <f t="shared" si="528"/>
        <v>11.519255908297563</v>
      </c>
      <c r="J3423" s="293">
        <v>66.811684268125859</v>
      </c>
      <c r="K3423" s="275">
        <f t="shared" si="533"/>
        <v>66.811684268125859</v>
      </c>
      <c r="L3423" s="275">
        <f t="shared" si="532"/>
        <v>66.811684268125859</v>
      </c>
      <c r="N3423" s="334">
        <v>64.242004103967176</v>
      </c>
      <c r="O3423" s="332">
        <f t="shared" si="531"/>
        <v>66.811684268125859</v>
      </c>
      <c r="P3423" s="360"/>
      <c r="Q3423" s="360"/>
    </row>
    <row r="3424" spans="2:17" ht="16.2" customHeight="1">
      <c r="B3424" s="303">
        <v>112711521</v>
      </c>
      <c r="C3424" s="313" t="s">
        <v>2532</v>
      </c>
      <c r="D3424" s="290" t="s">
        <v>81</v>
      </c>
      <c r="E3424" s="290" t="s">
        <v>3092</v>
      </c>
      <c r="F3424" s="290">
        <v>1</v>
      </c>
      <c r="G3424" s="290" t="s">
        <v>7</v>
      </c>
      <c r="H3424" s="293">
        <v>5.8</v>
      </c>
      <c r="I3424" s="293">
        <f t="shared" si="528"/>
        <v>7.2691849615547905</v>
      </c>
      <c r="J3424" s="293">
        <v>42.161272777017786</v>
      </c>
      <c r="K3424" s="275">
        <f t="shared" si="533"/>
        <v>42.161272777017786</v>
      </c>
      <c r="L3424" s="275">
        <f t="shared" si="532"/>
        <v>42.161272777017786</v>
      </c>
      <c r="N3424" s="334">
        <v>40.539685362517098</v>
      </c>
      <c r="O3424" s="332">
        <f t="shared" si="531"/>
        <v>42.161272777017786</v>
      </c>
      <c r="P3424" s="360"/>
      <c r="Q3424" s="360"/>
    </row>
    <row r="3425" spans="2:17" ht="16.2" customHeight="1">
      <c r="B3425" s="303">
        <v>112901521</v>
      </c>
      <c r="C3425" s="307" t="s">
        <v>333</v>
      </c>
      <c r="D3425" s="290" t="s">
        <v>81</v>
      </c>
      <c r="E3425" s="290" t="s">
        <v>3092</v>
      </c>
      <c r="F3425" s="290">
        <v>1</v>
      </c>
      <c r="G3425" s="290" t="s">
        <v>7</v>
      </c>
      <c r="H3425" s="293">
        <v>5.8</v>
      </c>
      <c r="I3425" s="293">
        <f t="shared" si="528"/>
        <v>13.843349780650032</v>
      </c>
      <c r="J3425" s="293">
        <v>80.291428727770182</v>
      </c>
      <c r="K3425" s="275">
        <f t="shared" si="533"/>
        <v>80.291428727770182</v>
      </c>
      <c r="L3425" s="275">
        <f t="shared" si="532"/>
        <v>80.291428727770182</v>
      </c>
      <c r="N3425" s="334">
        <v>77.203296853625176</v>
      </c>
      <c r="O3425" s="332">
        <f t="shared" si="531"/>
        <v>80.291428727770182</v>
      </c>
      <c r="P3425" s="360"/>
      <c r="Q3425" s="360"/>
    </row>
    <row r="3426" spans="2:17" ht="16.2" customHeight="1">
      <c r="B3426" s="303">
        <v>112901522</v>
      </c>
      <c r="C3426" s="307" t="s">
        <v>333</v>
      </c>
      <c r="D3426" s="290" t="s">
        <v>81</v>
      </c>
      <c r="E3426" s="290" t="s">
        <v>3093</v>
      </c>
      <c r="F3426" s="290">
        <v>1</v>
      </c>
      <c r="G3426" s="290" t="s">
        <v>7</v>
      </c>
      <c r="H3426" s="293">
        <v>5.8</v>
      </c>
      <c r="I3426" s="293">
        <f t="shared" si="528"/>
        <v>15.293544884192654</v>
      </c>
      <c r="J3426" s="293">
        <v>88.702560328317389</v>
      </c>
      <c r="K3426" s="275">
        <f t="shared" si="533"/>
        <v>88.702560328317389</v>
      </c>
      <c r="L3426" s="275">
        <f t="shared" si="532"/>
        <v>88.702560328317389</v>
      </c>
      <c r="N3426" s="334">
        <v>85.290923392612868</v>
      </c>
      <c r="O3426" s="332">
        <f t="shared" si="531"/>
        <v>88.702560328317389</v>
      </c>
      <c r="P3426" s="360"/>
      <c r="Q3426" s="360"/>
    </row>
    <row r="3427" spans="2:17" ht="16.2" customHeight="1">
      <c r="B3427" s="303">
        <v>113301521</v>
      </c>
      <c r="C3427" s="313" t="s">
        <v>2705</v>
      </c>
      <c r="D3427" s="290" t="s">
        <v>81</v>
      </c>
      <c r="E3427" s="290" t="s">
        <v>3092</v>
      </c>
      <c r="F3427" s="290">
        <v>1</v>
      </c>
      <c r="G3427" s="290" t="s">
        <v>7</v>
      </c>
      <c r="H3427" s="293">
        <v>5.8</v>
      </c>
      <c r="I3427" s="293">
        <f t="shared" ref="I3427:I3466" si="534">J3427/H3427</f>
        <v>2.7554689372140198</v>
      </c>
      <c r="J3427" s="293">
        <v>15.981719835841314</v>
      </c>
      <c r="K3427" s="275">
        <f t="shared" si="533"/>
        <v>15.981719835841314</v>
      </c>
      <c r="L3427" s="275">
        <f t="shared" si="532"/>
        <v>15.981719835841314</v>
      </c>
      <c r="N3427" s="334">
        <v>15.367038303693571</v>
      </c>
      <c r="O3427" s="332">
        <f t="shared" si="531"/>
        <v>15.981719835841314</v>
      </c>
      <c r="P3427" s="360"/>
      <c r="Q3427" s="360"/>
    </row>
    <row r="3428" spans="2:17" ht="16.2" customHeight="1">
      <c r="B3428" s="303">
        <v>113301522</v>
      </c>
      <c r="C3428" s="313" t="s">
        <v>2705</v>
      </c>
      <c r="D3428" s="290" t="s">
        <v>81</v>
      </c>
      <c r="E3428" s="290" t="s">
        <v>3093</v>
      </c>
      <c r="F3428" s="290">
        <v>1</v>
      </c>
      <c r="G3428" s="290" t="s">
        <v>7</v>
      </c>
      <c r="H3428" s="293">
        <v>5.8</v>
      </c>
      <c r="I3428" s="293">
        <f t="shared" si="534"/>
        <v>2.5214027076748908</v>
      </c>
      <c r="J3428" s="293">
        <v>14.624135704514366</v>
      </c>
      <c r="K3428" s="275">
        <f t="shared" si="533"/>
        <v>14.624135704514366</v>
      </c>
      <c r="L3428" s="275">
        <f t="shared" si="532"/>
        <v>14.624135704514366</v>
      </c>
      <c r="N3428" s="334">
        <v>14.061668946648428</v>
      </c>
      <c r="O3428" s="332">
        <f t="shared" si="531"/>
        <v>14.624135704514366</v>
      </c>
      <c r="P3428" s="360"/>
      <c r="Q3428" s="360"/>
    </row>
    <row r="3429" spans="2:17" ht="16.2" customHeight="1">
      <c r="B3429" s="297">
        <v>113301051</v>
      </c>
      <c r="C3429" s="308" t="s">
        <v>3025</v>
      </c>
      <c r="D3429" s="294" t="s">
        <v>4</v>
      </c>
      <c r="E3429" s="294" t="s">
        <v>3062</v>
      </c>
      <c r="F3429" s="290">
        <v>1</v>
      </c>
      <c r="G3429" s="290" t="s">
        <v>7</v>
      </c>
      <c r="H3429" s="293">
        <v>5.8</v>
      </c>
      <c r="I3429" s="293">
        <f t="shared" si="534"/>
        <v>2.7092896551724142</v>
      </c>
      <c r="J3429" s="293">
        <v>15.713880000000001</v>
      </c>
      <c r="K3429" s="275">
        <f t="shared" ref="K3429:K3430" si="535">J3429</f>
        <v>15.713880000000001</v>
      </c>
      <c r="L3429" s="275">
        <f t="shared" ref="L3429:L3430" si="536">+J3429-K3429*$B$2</f>
        <v>15.713880000000001</v>
      </c>
      <c r="N3429" s="334">
        <v>15.109500000000001</v>
      </c>
      <c r="O3429" s="332">
        <f t="shared" si="531"/>
        <v>15.713880000000001</v>
      </c>
      <c r="P3429" s="360"/>
      <c r="Q3429" s="360"/>
    </row>
    <row r="3430" spans="2:17" ht="16.2" customHeight="1">
      <c r="B3430" s="297">
        <v>113301052</v>
      </c>
      <c r="C3430" s="308" t="s">
        <v>3025</v>
      </c>
      <c r="D3430" s="294" t="s">
        <v>81</v>
      </c>
      <c r="E3430" s="294" t="s">
        <v>3063</v>
      </c>
      <c r="F3430" s="290">
        <v>1</v>
      </c>
      <c r="G3430" s="290" t="s">
        <v>7</v>
      </c>
      <c r="H3430" s="293">
        <v>5.8</v>
      </c>
      <c r="I3430" s="293">
        <f t="shared" si="534"/>
        <v>2.3026137931034487</v>
      </c>
      <c r="J3430" s="293">
        <v>13.355160000000001</v>
      </c>
      <c r="K3430" s="275">
        <f t="shared" si="535"/>
        <v>13.355160000000001</v>
      </c>
      <c r="L3430" s="275">
        <f t="shared" si="536"/>
        <v>13.355160000000001</v>
      </c>
      <c r="N3430" s="334">
        <v>12.841500000000002</v>
      </c>
      <c r="O3430" s="332">
        <f t="shared" si="531"/>
        <v>13.355160000000001</v>
      </c>
      <c r="P3430" s="360"/>
      <c r="Q3430" s="360"/>
    </row>
    <row r="3431" spans="2:17" ht="16.2" customHeight="1">
      <c r="B3431" s="303">
        <v>310161521</v>
      </c>
      <c r="C3431" s="307" t="s">
        <v>3094</v>
      </c>
      <c r="D3431" s="290" t="s">
        <v>81</v>
      </c>
      <c r="E3431" s="290" t="s">
        <v>3092</v>
      </c>
      <c r="F3431" s="290">
        <v>1</v>
      </c>
      <c r="G3431" s="290" t="s">
        <v>7</v>
      </c>
      <c r="H3431" s="293">
        <v>5.8</v>
      </c>
      <c r="I3431" s="293">
        <f t="shared" si="534"/>
        <v>6.2128311712816657</v>
      </c>
      <c r="J3431" s="293">
        <v>36.034420793433661</v>
      </c>
      <c r="K3431" s="275">
        <f t="shared" si="533"/>
        <v>36.034420793433661</v>
      </c>
      <c r="L3431" s="275">
        <f t="shared" si="532"/>
        <v>36.034420793433661</v>
      </c>
      <c r="N3431" s="334">
        <v>34.648481532147748</v>
      </c>
      <c r="O3431" s="332">
        <f t="shared" si="531"/>
        <v>36.034420793433661</v>
      </c>
      <c r="P3431" s="360"/>
      <c r="Q3431" s="360"/>
    </row>
    <row r="3432" spans="2:17" ht="16.2" customHeight="1">
      <c r="B3432" s="303">
        <v>310161522</v>
      </c>
      <c r="C3432" s="307" t="s">
        <v>3094</v>
      </c>
      <c r="D3432" s="290" t="s">
        <v>81</v>
      </c>
      <c r="E3432" s="290" t="s">
        <v>3093</v>
      </c>
      <c r="F3432" s="290">
        <v>1</v>
      </c>
      <c r="G3432" s="290" t="s">
        <v>7</v>
      </c>
      <c r="H3432" s="293">
        <v>5.8</v>
      </c>
      <c r="I3432" s="293">
        <f t="shared" si="534"/>
        <v>5.5942435963960566</v>
      </c>
      <c r="J3432" s="293">
        <v>32.446612859097129</v>
      </c>
      <c r="K3432" s="275">
        <f t="shared" si="533"/>
        <v>32.446612859097129</v>
      </c>
      <c r="L3432" s="275">
        <f t="shared" si="532"/>
        <v>32.446612859097129</v>
      </c>
      <c r="N3432" s="334">
        <v>31.198666210670318</v>
      </c>
      <c r="O3432" s="332">
        <f t="shared" si="531"/>
        <v>32.446612859097129</v>
      </c>
      <c r="P3432" s="360"/>
      <c r="Q3432" s="360"/>
    </row>
    <row r="3433" spans="2:17" ht="16.2" customHeight="1">
      <c r="B3433" s="303">
        <v>310171521</v>
      </c>
      <c r="C3433" s="307" t="s">
        <v>368</v>
      </c>
      <c r="D3433" s="290" t="s">
        <v>81</v>
      </c>
      <c r="E3433" s="290" t="s">
        <v>3092</v>
      </c>
      <c r="F3433" s="290">
        <v>1</v>
      </c>
      <c r="G3433" s="290" t="s">
        <v>7</v>
      </c>
      <c r="H3433" s="293">
        <v>5.8</v>
      </c>
      <c r="I3433" s="293">
        <f t="shared" si="534"/>
        <v>3.9505515354497858</v>
      </c>
      <c r="J3433" s="293">
        <v>22.913198905608755</v>
      </c>
      <c r="K3433" s="275">
        <f t="shared" si="533"/>
        <v>22.913198905608755</v>
      </c>
      <c r="L3433" s="275">
        <f t="shared" si="532"/>
        <v>22.913198905608755</v>
      </c>
      <c r="N3433" s="334">
        <v>22.031922024623803</v>
      </c>
      <c r="O3433" s="332">
        <f t="shared" si="531"/>
        <v>22.913198905608755</v>
      </c>
      <c r="P3433" s="360"/>
      <c r="Q3433" s="360"/>
    </row>
    <row r="3434" spans="2:17" ht="16.2" customHeight="1">
      <c r="B3434" s="303">
        <v>310171522</v>
      </c>
      <c r="C3434" s="307" t="s">
        <v>368</v>
      </c>
      <c r="D3434" s="290" t="s">
        <v>81</v>
      </c>
      <c r="E3434" s="290" t="s">
        <v>3093</v>
      </c>
      <c r="F3434" s="290">
        <v>1</v>
      </c>
      <c r="G3434" s="290" t="s">
        <v>7</v>
      </c>
      <c r="H3434" s="293">
        <v>5.8</v>
      </c>
      <c r="I3434" s="293">
        <f t="shared" si="534"/>
        <v>3.0867748478701831</v>
      </c>
      <c r="J3434" s="293">
        <v>17.903294117647061</v>
      </c>
      <c r="K3434" s="275">
        <f t="shared" si="533"/>
        <v>17.903294117647061</v>
      </c>
      <c r="L3434" s="275">
        <f t="shared" si="532"/>
        <v>17.903294117647061</v>
      </c>
      <c r="N3434" s="334">
        <v>17.214705882352941</v>
      </c>
      <c r="O3434" s="332">
        <f t="shared" si="531"/>
        <v>17.903294117647061</v>
      </c>
      <c r="P3434" s="360"/>
      <c r="Q3434" s="360"/>
    </row>
    <row r="3435" spans="2:17" ht="16.2" customHeight="1">
      <c r="B3435" s="303">
        <v>312321521</v>
      </c>
      <c r="C3435" s="307" t="s">
        <v>88</v>
      </c>
      <c r="D3435" s="290" t="s">
        <v>81</v>
      </c>
      <c r="E3435" s="290" t="s">
        <v>3092</v>
      </c>
      <c r="F3435" s="290">
        <v>1</v>
      </c>
      <c r="G3435" s="290" t="s">
        <v>7</v>
      </c>
      <c r="H3435" s="293">
        <v>5.8</v>
      </c>
      <c r="I3435" s="293">
        <f t="shared" si="534"/>
        <v>1.8483707722062364</v>
      </c>
      <c r="J3435" s="293">
        <v>10.72055047879617</v>
      </c>
      <c r="K3435" s="275">
        <f t="shared" si="533"/>
        <v>10.72055047879617</v>
      </c>
      <c r="L3435" s="275">
        <f t="shared" si="532"/>
        <v>10.72055047879617</v>
      </c>
      <c r="N3435" s="334">
        <v>10.308221614227087</v>
      </c>
      <c r="O3435" s="332">
        <f t="shared" si="531"/>
        <v>10.72055047879617</v>
      </c>
      <c r="P3435" s="360"/>
      <c r="Q3435" s="360"/>
    </row>
    <row r="3436" spans="2:17" ht="16.2" customHeight="1">
      <c r="B3436" s="303">
        <v>312331521</v>
      </c>
      <c r="C3436" s="313" t="s">
        <v>2706</v>
      </c>
      <c r="D3436" s="290" t="s">
        <v>81</v>
      </c>
      <c r="E3436" s="290" t="s">
        <v>3092</v>
      </c>
      <c r="F3436" s="290">
        <v>1</v>
      </c>
      <c r="G3436" s="290" t="s">
        <v>7</v>
      </c>
      <c r="H3436" s="293">
        <v>5.8</v>
      </c>
      <c r="I3436" s="293">
        <f t="shared" si="534"/>
        <v>6.3009385348365488</v>
      </c>
      <c r="J3436" s="293">
        <v>36.545443502051981</v>
      </c>
      <c r="K3436" s="275">
        <f t="shared" si="533"/>
        <v>36.545443502051981</v>
      </c>
      <c r="L3436" s="275">
        <f t="shared" si="532"/>
        <v>36.545443502051981</v>
      </c>
      <c r="N3436" s="334">
        <v>35.139849521203828</v>
      </c>
      <c r="O3436" s="332">
        <f t="shared" si="531"/>
        <v>36.545443502051981</v>
      </c>
      <c r="P3436" s="360"/>
      <c r="Q3436" s="360"/>
    </row>
    <row r="3437" spans="2:17" ht="16.2" customHeight="1">
      <c r="B3437" s="303">
        <v>610151521</v>
      </c>
      <c r="C3437" s="313" t="s">
        <v>3060</v>
      </c>
      <c r="D3437" s="290" t="s">
        <v>81</v>
      </c>
      <c r="E3437" s="290" t="s">
        <v>3092</v>
      </c>
      <c r="F3437" s="290">
        <v>1</v>
      </c>
      <c r="G3437" s="290" t="s">
        <v>7</v>
      </c>
      <c r="H3437" s="293">
        <v>5.8</v>
      </c>
      <c r="I3437" s="293">
        <f t="shared" si="534"/>
        <v>6.2428846643709619</v>
      </c>
      <c r="J3437" s="293">
        <v>36.208731053351578</v>
      </c>
      <c r="K3437" s="275">
        <f t="shared" si="533"/>
        <v>36.208731053351578</v>
      </c>
      <c r="L3437" s="275">
        <f t="shared" si="532"/>
        <v>36.208731053351578</v>
      </c>
      <c r="N3437" s="334">
        <v>34.816087551299596</v>
      </c>
      <c r="O3437" s="332">
        <f t="shared" si="531"/>
        <v>36.208731053351578</v>
      </c>
      <c r="P3437" s="360"/>
      <c r="Q3437" s="360"/>
    </row>
    <row r="3438" spans="2:17" ht="16.2" customHeight="1">
      <c r="B3438" s="303">
        <v>610151522</v>
      </c>
      <c r="C3438" s="313" t="s">
        <v>3060</v>
      </c>
      <c r="D3438" s="290" t="s">
        <v>81</v>
      </c>
      <c r="E3438" s="290" t="s">
        <v>3093</v>
      </c>
      <c r="F3438" s="290">
        <v>1</v>
      </c>
      <c r="G3438" s="290" t="s">
        <v>7</v>
      </c>
      <c r="H3438" s="293">
        <v>5.8</v>
      </c>
      <c r="I3438" s="293">
        <f t="shared" si="534"/>
        <v>5.8461991603377523</v>
      </c>
      <c r="J3438" s="293">
        <v>33.907955129958964</v>
      </c>
      <c r="K3438" s="275">
        <f t="shared" si="533"/>
        <v>33.907955129958964</v>
      </c>
      <c r="L3438" s="275">
        <f t="shared" si="532"/>
        <v>33.907955129958964</v>
      </c>
      <c r="N3438" s="334">
        <v>32.603803009575927</v>
      </c>
      <c r="O3438" s="332">
        <f t="shared" si="531"/>
        <v>33.907955129958964</v>
      </c>
      <c r="P3438" s="360"/>
      <c r="Q3438" s="360"/>
    </row>
    <row r="3439" spans="2:17" ht="16.2" customHeight="1">
      <c r="B3439" s="303">
        <v>610251521</v>
      </c>
      <c r="C3439" s="307" t="s">
        <v>298</v>
      </c>
      <c r="D3439" s="290" t="s">
        <v>81</v>
      </c>
      <c r="E3439" s="290" t="s">
        <v>3092</v>
      </c>
      <c r="F3439" s="290">
        <v>1</v>
      </c>
      <c r="G3439" s="290" t="s">
        <v>7</v>
      </c>
      <c r="H3439" s="293">
        <v>5.8</v>
      </c>
      <c r="I3439" s="293">
        <f t="shared" si="534"/>
        <v>7.4204385112505307</v>
      </c>
      <c r="J3439" s="293">
        <v>43.038543365253076</v>
      </c>
      <c r="K3439" s="275">
        <f t="shared" si="533"/>
        <v>43.038543365253076</v>
      </c>
      <c r="L3439" s="275">
        <f t="shared" si="532"/>
        <v>43.038543365253076</v>
      </c>
      <c r="N3439" s="334">
        <v>41.383214774281804</v>
      </c>
      <c r="O3439" s="332">
        <f t="shared" si="531"/>
        <v>43.038543365253076</v>
      </c>
      <c r="P3439" s="360"/>
      <c r="Q3439" s="360"/>
    </row>
    <row r="3440" spans="2:17" ht="16.2" customHeight="1">
      <c r="B3440" s="303">
        <v>610251522</v>
      </c>
      <c r="C3440" s="307" t="s">
        <v>298</v>
      </c>
      <c r="D3440" s="290" t="s">
        <v>81</v>
      </c>
      <c r="E3440" s="290" t="s">
        <v>3093</v>
      </c>
      <c r="F3440" s="290">
        <v>1</v>
      </c>
      <c r="G3440" s="290" t="s">
        <v>7</v>
      </c>
      <c r="H3440" s="293">
        <v>5.8</v>
      </c>
      <c r="I3440" s="293">
        <f t="shared" si="534"/>
        <v>7.6370569366479577</v>
      </c>
      <c r="J3440" s="293">
        <v>44.294930232558151</v>
      </c>
      <c r="K3440" s="275">
        <f t="shared" si="533"/>
        <v>44.294930232558151</v>
      </c>
      <c r="L3440" s="275">
        <f t="shared" si="532"/>
        <v>44.294930232558151</v>
      </c>
      <c r="N3440" s="334">
        <v>42.591279069767452</v>
      </c>
      <c r="O3440" s="332">
        <f t="shared" si="531"/>
        <v>44.294930232558151</v>
      </c>
      <c r="P3440" s="360"/>
      <c r="Q3440" s="360"/>
    </row>
    <row r="3441" spans="2:17" ht="16.2" customHeight="1">
      <c r="B3441" s="303">
        <v>610261521</v>
      </c>
      <c r="C3441" s="307" t="s">
        <v>299</v>
      </c>
      <c r="D3441" s="290" t="s">
        <v>81</v>
      </c>
      <c r="E3441" s="290" t="s">
        <v>3092</v>
      </c>
      <c r="F3441" s="290">
        <v>1</v>
      </c>
      <c r="G3441" s="290" t="s">
        <v>7</v>
      </c>
      <c r="H3441" s="293">
        <v>5.8</v>
      </c>
      <c r="I3441" s="293">
        <f t="shared" si="534"/>
        <v>7.8799206566347468</v>
      </c>
      <c r="J3441" s="293">
        <v>45.70353980848153</v>
      </c>
      <c r="K3441" s="275">
        <f t="shared" si="533"/>
        <v>45.70353980848153</v>
      </c>
      <c r="L3441" s="275">
        <f t="shared" si="532"/>
        <v>45.70353980848153</v>
      </c>
      <c r="N3441" s="334">
        <v>43.945711354309161</v>
      </c>
      <c r="O3441" s="332">
        <f t="shared" ref="O3441:O3454" si="537">N3441*1.04</f>
        <v>45.70353980848153</v>
      </c>
      <c r="P3441" s="360"/>
      <c r="Q3441" s="360"/>
    </row>
    <row r="3442" spans="2:17" ht="16.2" customHeight="1">
      <c r="B3442" s="303">
        <v>610261522</v>
      </c>
      <c r="C3442" s="307" t="s">
        <v>299</v>
      </c>
      <c r="D3442" s="290" t="s">
        <v>81</v>
      </c>
      <c r="E3442" s="290" t="s">
        <v>3093</v>
      </c>
      <c r="F3442" s="290">
        <v>1</v>
      </c>
      <c r="G3442" s="290" t="s">
        <v>7</v>
      </c>
      <c r="H3442" s="293">
        <v>5.8</v>
      </c>
      <c r="I3442" s="293">
        <f t="shared" si="534"/>
        <v>6.6835576206424836</v>
      </c>
      <c r="J3442" s="293">
        <v>38.764634199726402</v>
      </c>
      <c r="K3442" s="275">
        <f t="shared" si="533"/>
        <v>38.764634199726402</v>
      </c>
      <c r="L3442" s="275">
        <f t="shared" si="532"/>
        <v>38.764634199726402</v>
      </c>
      <c r="N3442" s="334">
        <v>37.273686730506157</v>
      </c>
      <c r="O3442" s="332">
        <f t="shared" si="537"/>
        <v>38.764634199726402</v>
      </c>
      <c r="P3442" s="360"/>
      <c r="Q3442" s="360"/>
    </row>
    <row r="3443" spans="2:17" ht="16.2" customHeight="1">
      <c r="B3443" s="303">
        <v>612151521</v>
      </c>
      <c r="C3443" s="313" t="s">
        <v>2707</v>
      </c>
      <c r="D3443" s="290" t="s">
        <v>81</v>
      </c>
      <c r="E3443" s="290" t="s">
        <v>3092</v>
      </c>
      <c r="F3443" s="290">
        <v>1</v>
      </c>
      <c r="G3443" s="290" t="s">
        <v>7</v>
      </c>
      <c r="H3443" s="293">
        <v>5.8</v>
      </c>
      <c r="I3443" s="293">
        <f t="shared" si="534"/>
        <v>7.2611123166187106</v>
      </c>
      <c r="J3443" s="293">
        <v>42.114451436388521</v>
      </c>
      <c r="K3443" s="275">
        <f t="shared" si="533"/>
        <v>42.114451436388521</v>
      </c>
      <c r="L3443" s="275">
        <f t="shared" ref="L3443:L3451" si="538">+J3443-K3443*$B$2</f>
        <v>42.114451436388521</v>
      </c>
      <c r="N3443" s="334">
        <v>40.494664842681267</v>
      </c>
      <c r="O3443" s="332">
        <f t="shared" si="537"/>
        <v>42.114451436388521</v>
      </c>
      <c r="P3443" s="360"/>
      <c r="Q3443" s="360"/>
    </row>
    <row r="3444" spans="2:17" ht="16.2" customHeight="1">
      <c r="B3444" s="303">
        <v>612151522</v>
      </c>
      <c r="C3444" s="313" t="s">
        <v>2708</v>
      </c>
      <c r="D3444" s="290" t="s">
        <v>81</v>
      </c>
      <c r="E3444" s="290" t="s">
        <v>3093</v>
      </c>
      <c r="F3444" s="290">
        <v>1</v>
      </c>
      <c r="G3444" s="290" t="s">
        <v>7</v>
      </c>
      <c r="H3444" s="293">
        <v>5.8</v>
      </c>
      <c r="I3444" s="293">
        <f t="shared" si="534"/>
        <v>7.2586949384404935</v>
      </c>
      <c r="J3444" s="293">
        <v>42.100430642954862</v>
      </c>
      <c r="K3444" s="275">
        <f t="shared" si="533"/>
        <v>42.100430642954862</v>
      </c>
      <c r="L3444" s="275">
        <f t="shared" si="538"/>
        <v>42.100430642954862</v>
      </c>
      <c r="N3444" s="334">
        <v>40.481183310533517</v>
      </c>
      <c r="O3444" s="332">
        <f t="shared" si="537"/>
        <v>42.100430642954862</v>
      </c>
      <c r="P3444" s="360"/>
      <c r="Q3444" s="360"/>
    </row>
    <row r="3445" spans="2:17" ht="16.2" customHeight="1">
      <c r="B3445" s="303">
        <v>612161521</v>
      </c>
      <c r="C3445" s="307" t="s">
        <v>3098</v>
      </c>
      <c r="D3445" s="290" t="s">
        <v>81</v>
      </c>
      <c r="E3445" s="290" t="s">
        <v>3092</v>
      </c>
      <c r="F3445" s="290">
        <v>1</v>
      </c>
      <c r="G3445" s="290" t="s">
        <v>7</v>
      </c>
      <c r="H3445" s="293">
        <v>5.8</v>
      </c>
      <c r="I3445" s="293">
        <f t="shared" si="534"/>
        <v>5.8439915090334464</v>
      </c>
      <c r="J3445" s="293">
        <v>33.895150752393988</v>
      </c>
      <c r="K3445" s="275">
        <f t="shared" ref="K3445:K3454" si="539">J3445</f>
        <v>33.895150752393988</v>
      </c>
      <c r="L3445" s="275">
        <f t="shared" si="538"/>
        <v>33.895150752393988</v>
      </c>
      <c r="N3445" s="334">
        <v>32.591491108071139</v>
      </c>
      <c r="O3445" s="332">
        <f t="shared" si="537"/>
        <v>33.895150752393988</v>
      </c>
      <c r="P3445" s="360"/>
      <c r="Q3445" s="360"/>
    </row>
    <row r="3446" spans="2:17" ht="16.2" customHeight="1">
      <c r="B3446" s="303">
        <v>612161522</v>
      </c>
      <c r="C3446" s="307" t="s">
        <v>3098</v>
      </c>
      <c r="D3446" s="290" t="s">
        <v>81</v>
      </c>
      <c r="E3446" s="290" t="s">
        <v>3093</v>
      </c>
      <c r="F3446" s="290">
        <v>1</v>
      </c>
      <c r="G3446" s="290" t="s">
        <v>7</v>
      </c>
      <c r="H3446" s="293">
        <v>5.8</v>
      </c>
      <c r="I3446" s="293">
        <f t="shared" si="534"/>
        <v>6.5121813293079862</v>
      </c>
      <c r="J3446" s="293">
        <v>37.770651709986318</v>
      </c>
      <c r="K3446" s="275">
        <f t="shared" si="539"/>
        <v>37.770651709986318</v>
      </c>
      <c r="L3446" s="275">
        <f t="shared" si="538"/>
        <v>37.770651709986318</v>
      </c>
      <c r="N3446" s="334">
        <v>36.317934336525305</v>
      </c>
      <c r="O3446" s="332">
        <f t="shared" si="537"/>
        <v>37.770651709986318</v>
      </c>
      <c r="P3446" s="360"/>
      <c r="Q3446" s="360"/>
    </row>
    <row r="3447" spans="2:17" ht="16.2" customHeight="1">
      <c r="B3447" s="303">
        <v>612251521</v>
      </c>
      <c r="C3447" s="307" t="s">
        <v>2533</v>
      </c>
      <c r="D3447" s="290" t="s">
        <v>81</v>
      </c>
      <c r="E3447" s="290" t="s">
        <v>3092</v>
      </c>
      <c r="F3447" s="290">
        <v>1</v>
      </c>
      <c r="G3447" s="290" t="s">
        <v>7</v>
      </c>
      <c r="H3447" s="293">
        <v>5.8</v>
      </c>
      <c r="I3447" s="293">
        <f t="shared" si="534"/>
        <v>5.8615276192273233</v>
      </c>
      <c r="J3447" s="293">
        <v>33.996860191518472</v>
      </c>
      <c r="K3447" s="275">
        <f t="shared" si="539"/>
        <v>33.996860191518472</v>
      </c>
      <c r="L3447" s="275">
        <f t="shared" si="538"/>
        <v>33.996860191518472</v>
      </c>
      <c r="N3447" s="334">
        <v>32.689288645690837</v>
      </c>
      <c r="O3447" s="332">
        <f t="shared" si="537"/>
        <v>33.996860191518472</v>
      </c>
      <c r="P3447" s="360"/>
      <c r="Q3447" s="360"/>
    </row>
    <row r="3448" spans="2:17" ht="16.2" customHeight="1">
      <c r="B3448" s="303">
        <v>612251522</v>
      </c>
      <c r="C3448" s="307" t="s">
        <v>2533</v>
      </c>
      <c r="D3448" s="290" t="s">
        <v>81</v>
      </c>
      <c r="E3448" s="290" t="s">
        <v>3093</v>
      </c>
      <c r="F3448" s="290">
        <v>1</v>
      </c>
      <c r="G3448" s="290" t="s">
        <v>7</v>
      </c>
      <c r="H3448" s="293">
        <v>5.8</v>
      </c>
      <c r="I3448" s="293">
        <f t="shared" si="534"/>
        <v>5.2167094674277097</v>
      </c>
      <c r="J3448" s="293">
        <v>30.256914911080717</v>
      </c>
      <c r="K3448" s="275">
        <f t="shared" si="539"/>
        <v>30.256914911080717</v>
      </c>
      <c r="L3448" s="275">
        <f t="shared" si="538"/>
        <v>30.256914911080717</v>
      </c>
      <c r="N3448" s="334">
        <v>29.093187414500687</v>
      </c>
      <c r="O3448" s="332">
        <f t="shared" si="537"/>
        <v>30.256914911080717</v>
      </c>
      <c r="P3448" s="360"/>
      <c r="Q3448" s="360"/>
    </row>
    <row r="3449" spans="2:17" ht="16.2" customHeight="1">
      <c r="B3449" s="303">
        <v>913231521</v>
      </c>
      <c r="C3449" s="307" t="s">
        <v>362</v>
      </c>
      <c r="D3449" s="290" t="s">
        <v>81</v>
      </c>
      <c r="E3449" s="290" t="s">
        <v>3092</v>
      </c>
      <c r="F3449" s="290">
        <v>1</v>
      </c>
      <c r="G3449" s="290" t="s">
        <v>7</v>
      </c>
      <c r="H3449" s="293">
        <v>5.8</v>
      </c>
      <c r="I3449" s="293">
        <f t="shared" si="534"/>
        <v>7.7616236614934682</v>
      </c>
      <c r="J3449" s="293">
        <v>45.017417236662112</v>
      </c>
      <c r="K3449" s="275">
        <f t="shared" si="539"/>
        <v>45.017417236662112</v>
      </c>
      <c r="L3449" s="275">
        <f t="shared" si="538"/>
        <v>45.017417236662112</v>
      </c>
      <c r="N3449" s="334">
        <v>43.285978112175108</v>
      </c>
      <c r="O3449" s="332">
        <f t="shared" si="537"/>
        <v>45.017417236662112</v>
      </c>
      <c r="P3449" s="360"/>
      <c r="Q3449" s="360"/>
    </row>
    <row r="3450" spans="2:17" ht="16.2" customHeight="1">
      <c r="B3450" s="303">
        <v>913291521</v>
      </c>
      <c r="C3450" s="313" t="s">
        <v>2709</v>
      </c>
      <c r="D3450" s="290" t="s">
        <v>81</v>
      </c>
      <c r="E3450" s="290" t="s">
        <v>3092</v>
      </c>
      <c r="F3450" s="290">
        <v>1</v>
      </c>
      <c r="G3450" s="290" t="s">
        <v>7</v>
      </c>
      <c r="H3450" s="293">
        <v>5.8</v>
      </c>
      <c r="I3450" s="293">
        <f t="shared" si="534"/>
        <v>6.0488983442615227</v>
      </c>
      <c r="J3450" s="293">
        <v>35.083610396716828</v>
      </c>
      <c r="K3450" s="275">
        <f t="shared" si="539"/>
        <v>35.083610396716828</v>
      </c>
      <c r="L3450" s="275">
        <f t="shared" si="538"/>
        <v>35.083610396716828</v>
      </c>
      <c r="N3450" s="334">
        <v>33.734240766073874</v>
      </c>
      <c r="O3450" s="332">
        <f t="shared" si="537"/>
        <v>35.083610396716828</v>
      </c>
      <c r="P3450" s="360"/>
      <c r="Q3450" s="360"/>
    </row>
    <row r="3451" spans="2:17" ht="16.2" customHeight="1">
      <c r="B3451" s="303">
        <v>913291522</v>
      </c>
      <c r="C3451" s="313" t="s">
        <v>2710</v>
      </c>
      <c r="D3451" s="290" t="s">
        <v>81</v>
      </c>
      <c r="E3451" s="290" t="s">
        <v>3093</v>
      </c>
      <c r="F3451" s="290">
        <v>1</v>
      </c>
      <c r="G3451" s="290" t="s">
        <v>7</v>
      </c>
      <c r="H3451" s="293">
        <v>5.8</v>
      </c>
      <c r="I3451" s="293">
        <f t="shared" si="534"/>
        <v>6.0488983442615227</v>
      </c>
      <c r="J3451" s="293">
        <v>35.083610396716828</v>
      </c>
      <c r="K3451" s="275">
        <f t="shared" si="539"/>
        <v>35.083610396716828</v>
      </c>
      <c r="L3451" s="275">
        <f t="shared" si="538"/>
        <v>35.083610396716828</v>
      </c>
      <c r="N3451" s="334">
        <v>33.734240766073874</v>
      </c>
      <c r="O3451" s="332">
        <f t="shared" si="537"/>
        <v>35.083610396716828</v>
      </c>
      <c r="P3451" s="360"/>
      <c r="Q3451" s="360"/>
    </row>
    <row r="3452" spans="2:17" ht="16.2" customHeight="1">
      <c r="B3452" s="297">
        <v>913291051</v>
      </c>
      <c r="C3452" s="308" t="s">
        <v>3029</v>
      </c>
      <c r="D3452" s="294" t="s">
        <v>4</v>
      </c>
      <c r="E3452" s="294" t="s">
        <v>3062</v>
      </c>
      <c r="F3452" s="290">
        <v>1</v>
      </c>
      <c r="G3452" s="290" t="s">
        <v>7</v>
      </c>
      <c r="H3452" s="293">
        <v>5.8</v>
      </c>
      <c r="I3452" s="293">
        <f t="shared" si="534"/>
        <v>6.2658206896551727</v>
      </c>
      <c r="J3452" s="293">
        <v>36.341760000000001</v>
      </c>
      <c r="K3452" s="275">
        <f t="shared" ref="K3452:K3453" si="540">J3452</f>
        <v>36.341760000000001</v>
      </c>
      <c r="L3452" s="275">
        <f t="shared" ref="L3452:L3453" si="541">+J3452-K3452*$B$2</f>
        <v>36.341760000000001</v>
      </c>
      <c r="N3452" s="334">
        <v>34.944000000000003</v>
      </c>
      <c r="O3452" s="332">
        <f t="shared" si="537"/>
        <v>36.341760000000001</v>
      </c>
      <c r="P3452" s="360"/>
      <c r="Q3452" s="360"/>
    </row>
    <row r="3453" spans="2:17" ht="16.2" customHeight="1">
      <c r="B3453" s="297">
        <v>913291052</v>
      </c>
      <c r="C3453" s="308" t="s">
        <v>3030</v>
      </c>
      <c r="D3453" s="294" t="s">
        <v>81</v>
      </c>
      <c r="E3453" s="294" t="s">
        <v>3063</v>
      </c>
      <c r="F3453" s="290">
        <v>1</v>
      </c>
      <c r="G3453" s="290" t="s">
        <v>7</v>
      </c>
      <c r="H3453" s="293">
        <v>5.8</v>
      </c>
      <c r="I3453" s="293">
        <f t="shared" si="534"/>
        <v>6.2658206896551727</v>
      </c>
      <c r="J3453" s="293">
        <v>36.341760000000001</v>
      </c>
      <c r="K3453" s="275">
        <f t="shared" si="540"/>
        <v>36.341760000000001</v>
      </c>
      <c r="L3453" s="275">
        <f t="shared" si="541"/>
        <v>36.341760000000001</v>
      </c>
      <c r="N3453" s="334">
        <v>34.944000000000003</v>
      </c>
      <c r="O3453" s="332">
        <f t="shared" si="537"/>
        <v>36.341760000000001</v>
      </c>
      <c r="P3453" s="360"/>
      <c r="Q3453" s="360"/>
    </row>
    <row r="3454" spans="2:17" ht="16.2" customHeight="1">
      <c r="B3454" s="303">
        <v>913211521</v>
      </c>
      <c r="C3454" s="307" t="s">
        <v>3106</v>
      </c>
      <c r="D3454" s="290" t="s">
        <v>81</v>
      </c>
      <c r="E3454" s="290" t="s">
        <v>3092</v>
      </c>
      <c r="F3454" s="290">
        <v>1</v>
      </c>
      <c r="G3454" s="290" t="s">
        <v>7</v>
      </c>
      <c r="H3454" s="293">
        <v>5.8</v>
      </c>
      <c r="I3454" s="293">
        <f t="shared" si="534"/>
        <v>3.826006887117317</v>
      </c>
      <c r="J3454" s="293">
        <v>22.190839945280437</v>
      </c>
      <c r="K3454" s="275">
        <f t="shared" si="539"/>
        <v>22.190839945280437</v>
      </c>
      <c r="L3454" s="275">
        <f t="shared" ref="L3454" si="542">+J3454-K3454*$B$2</f>
        <v>22.190839945280437</v>
      </c>
      <c r="N3454" s="334">
        <v>21.337346101231191</v>
      </c>
      <c r="O3454" s="332">
        <f t="shared" si="537"/>
        <v>22.190839945280437</v>
      </c>
      <c r="P3454" s="360"/>
      <c r="Q3454" s="360"/>
    </row>
    <row r="3455" spans="2:17" ht="16.2" customHeight="1">
      <c r="B3455" s="351">
        <v>110351011</v>
      </c>
      <c r="C3455" s="352" t="s">
        <v>3112</v>
      </c>
      <c r="D3455" s="351" t="s">
        <v>4</v>
      </c>
      <c r="E3455" s="351" t="s">
        <v>3050</v>
      </c>
      <c r="F3455" s="351">
        <v>1</v>
      </c>
      <c r="G3455" s="351" t="s">
        <v>7</v>
      </c>
      <c r="H3455" s="351">
        <v>5.8</v>
      </c>
      <c r="I3455" s="293">
        <f t="shared" si="534"/>
        <v>0</v>
      </c>
      <c r="J3455" s="354"/>
      <c r="K3455" s="275">
        <f t="shared" ref="K3455:K3471" si="543">J3455</f>
        <v>0</v>
      </c>
      <c r="L3455" s="275">
        <f t="shared" ref="L3455:L3471" si="544">+J3455-K3455*$B$2</f>
        <v>0</v>
      </c>
      <c r="P3455" s="360"/>
      <c r="Q3455" s="360"/>
    </row>
    <row r="3456" spans="2:17" ht="16.2" customHeight="1">
      <c r="B3456" s="351">
        <v>110351091</v>
      </c>
      <c r="C3456" s="352" t="s">
        <v>3112</v>
      </c>
      <c r="D3456" s="351" t="s">
        <v>81</v>
      </c>
      <c r="E3456" s="351" t="s">
        <v>3064</v>
      </c>
      <c r="F3456" s="351">
        <v>1</v>
      </c>
      <c r="G3456" s="351" t="s">
        <v>7</v>
      </c>
      <c r="H3456" s="351">
        <v>5.8</v>
      </c>
      <c r="I3456" s="293">
        <f t="shared" si="534"/>
        <v>0</v>
      </c>
      <c r="J3456" s="354"/>
      <c r="K3456" s="275">
        <f t="shared" si="543"/>
        <v>0</v>
      </c>
      <c r="L3456" s="275">
        <f t="shared" si="544"/>
        <v>0</v>
      </c>
      <c r="P3456" s="360"/>
      <c r="Q3456" s="360"/>
    </row>
    <row r="3457" spans="2:20" ht="16.2" customHeight="1">
      <c r="B3457" s="351">
        <v>110351101</v>
      </c>
      <c r="C3457" s="352" t="s">
        <v>3112</v>
      </c>
      <c r="D3457" s="351" t="s">
        <v>81</v>
      </c>
      <c r="E3457" s="351" t="s">
        <v>3066</v>
      </c>
      <c r="F3457" s="351">
        <v>1</v>
      </c>
      <c r="G3457" s="351" t="s">
        <v>7</v>
      </c>
      <c r="H3457" s="351">
        <v>5.8</v>
      </c>
      <c r="I3457" s="293">
        <f t="shared" si="534"/>
        <v>0</v>
      </c>
      <c r="J3457" s="354"/>
      <c r="K3457" s="275">
        <f t="shared" si="543"/>
        <v>0</v>
      </c>
      <c r="L3457" s="275">
        <f t="shared" si="544"/>
        <v>0</v>
      </c>
      <c r="P3457" s="360"/>
      <c r="Q3457" s="360"/>
    </row>
    <row r="3458" spans="2:20" ht="16.2" customHeight="1">
      <c r="B3458" s="351">
        <v>110351111</v>
      </c>
      <c r="C3458" s="352" t="s">
        <v>3112</v>
      </c>
      <c r="D3458" s="351" t="s">
        <v>81</v>
      </c>
      <c r="E3458" s="351" t="s">
        <v>3070</v>
      </c>
      <c r="F3458" s="351">
        <v>1</v>
      </c>
      <c r="G3458" s="351" t="s">
        <v>7</v>
      </c>
      <c r="H3458" s="351">
        <v>5.8</v>
      </c>
      <c r="I3458" s="293">
        <f t="shared" si="534"/>
        <v>0</v>
      </c>
      <c r="J3458" s="354"/>
      <c r="K3458" s="275">
        <f t="shared" si="543"/>
        <v>0</v>
      </c>
      <c r="L3458" s="275">
        <f t="shared" si="544"/>
        <v>0</v>
      </c>
      <c r="P3458" s="360"/>
      <c r="Q3458" s="360"/>
    </row>
    <row r="3459" spans="2:20" ht="16.2" customHeight="1">
      <c r="B3459" s="351">
        <v>110351121</v>
      </c>
      <c r="C3459" s="352" t="s">
        <v>3112</v>
      </c>
      <c r="D3459" s="351" t="s">
        <v>81</v>
      </c>
      <c r="E3459" s="351" t="s">
        <v>3072</v>
      </c>
      <c r="F3459" s="351">
        <v>1</v>
      </c>
      <c r="G3459" s="351" t="s">
        <v>7</v>
      </c>
      <c r="H3459" s="351">
        <v>5.8</v>
      </c>
      <c r="I3459" s="293">
        <f t="shared" si="534"/>
        <v>0</v>
      </c>
      <c r="J3459" s="354"/>
      <c r="K3459" s="275">
        <f t="shared" si="543"/>
        <v>0</v>
      </c>
      <c r="L3459" s="275">
        <f t="shared" si="544"/>
        <v>0</v>
      </c>
      <c r="P3459" s="360"/>
      <c r="Q3459" s="360"/>
    </row>
    <row r="3460" spans="2:20" ht="16.2" customHeight="1">
      <c r="B3460" s="351">
        <v>110351141</v>
      </c>
      <c r="C3460" s="352" t="s">
        <v>3112</v>
      </c>
      <c r="D3460" s="351" t="s">
        <v>81</v>
      </c>
      <c r="E3460" s="351" t="s">
        <v>3074</v>
      </c>
      <c r="F3460" s="351">
        <v>1</v>
      </c>
      <c r="G3460" s="351" t="s">
        <v>7</v>
      </c>
      <c r="H3460" s="351">
        <v>5.8</v>
      </c>
      <c r="I3460" s="293">
        <f t="shared" si="534"/>
        <v>0</v>
      </c>
      <c r="J3460" s="354"/>
      <c r="K3460" s="275">
        <f t="shared" si="543"/>
        <v>0</v>
      </c>
      <c r="L3460" s="275">
        <f t="shared" si="544"/>
        <v>0</v>
      </c>
      <c r="P3460" s="360"/>
      <c r="Q3460" s="360"/>
    </row>
    <row r="3461" spans="2:20" ht="16.2" customHeight="1">
      <c r="B3461" s="351">
        <v>110351271</v>
      </c>
      <c r="C3461" s="352" t="s">
        <v>3112</v>
      </c>
      <c r="D3461" s="351" t="s">
        <v>81</v>
      </c>
      <c r="E3461" s="351" t="s">
        <v>3080</v>
      </c>
      <c r="F3461" s="351">
        <v>1</v>
      </c>
      <c r="G3461" s="351" t="s">
        <v>7</v>
      </c>
      <c r="H3461" s="351">
        <v>5.8</v>
      </c>
      <c r="I3461" s="293">
        <f t="shared" si="534"/>
        <v>0</v>
      </c>
      <c r="J3461" s="354"/>
      <c r="K3461" s="275">
        <f t="shared" si="543"/>
        <v>0</v>
      </c>
      <c r="L3461" s="275">
        <f t="shared" si="544"/>
        <v>0</v>
      </c>
      <c r="P3461" s="360"/>
      <c r="Q3461" s="360"/>
    </row>
    <row r="3462" spans="2:20" ht="16.2" customHeight="1">
      <c r="B3462" s="351">
        <v>110351281</v>
      </c>
      <c r="C3462" s="352" t="s">
        <v>3112</v>
      </c>
      <c r="D3462" s="351" t="s">
        <v>81</v>
      </c>
      <c r="E3462" s="351" t="s">
        <v>3082</v>
      </c>
      <c r="F3462" s="351">
        <v>1</v>
      </c>
      <c r="G3462" s="351" t="s">
        <v>7</v>
      </c>
      <c r="H3462" s="351">
        <v>5.8</v>
      </c>
      <c r="I3462" s="293">
        <f t="shared" si="534"/>
        <v>0</v>
      </c>
      <c r="J3462" s="354"/>
      <c r="K3462" s="275">
        <f t="shared" si="543"/>
        <v>0</v>
      </c>
      <c r="L3462" s="275">
        <f t="shared" si="544"/>
        <v>0</v>
      </c>
      <c r="P3462" s="360"/>
      <c r="Q3462" s="360"/>
    </row>
    <row r="3463" spans="2:20" ht="16.2" customHeight="1">
      <c r="B3463" s="351">
        <v>110351371</v>
      </c>
      <c r="C3463" s="352" t="s">
        <v>3112</v>
      </c>
      <c r="D3463" s="351" t="s">
        <v>81</v>
      </c>
      <c r="E3463" s="351" t="s">
        <v>3086</v>
      </c>
      <c r="F3463" s="351">
        <v>1</v>
      </c>
      <c r="G3463" s="351" t="s">
        <v>7</v>
      </c>
      <c r="H3463" s="351">
        <v>5.8</v>
      </c>
      <c r="I3463" s="293">
        <f t="shared" si="534"/>
        <v>0</v>
      </c>
      <c r="J3463" s="354"/>
      <c r="K3463" s="275">
        <f t="shared" si="543"/>
        <v>0</v>
      </c>
      <c r="L3463" s="275">
        <f t="shared" si="544"/>
        <v>0</v>
      </c>
      <c r="P3463" s="360"/>
      <c r="Q3463" s="360"/>
    </row>
    <row r="3464" spans="2:20" ht="16.2" customHeight="1">
      <c r="B3464" s="351">
        <v>110351361</v>
      </c>
      <c r="C3464" s="352" t="s">
        <v>3112</v>
      </c>
      <c r="D3464" s="351" t="s">
        <v>81</v>
      </c>
      <c r="E3464" s="351" t="s">
        <v>3084</v>
      </c>
      <c r="F3464" s="351">
        <v>1</v>
      </c>
      <c r="G3464" s="351" t="s">
        <v>7</v>
      </c>
      <c r="H3464" s="351">
        <v>5.8</v>
      </c>
      <c r="I3464" s="293">
        <f t="shared" si="534"/>
        <v>0</v>
      </c>
      <c r="J3464" s="354"/>
      <c r="K3464" s="275">
        <f t="shared" si="543"/>
        <v>0</v>
      </c>
      <c r="L3464" s="275">
        <f t="shared" si="544"/>
        <v>0</v>
      </c>
      <c r="P3464" s="360"/>
      <c r="Q3464" s="360"/>
    </row>
    <row r="3465" spans="2:20" ht="16.2" customHeight="1">
      <c r="B3465" s="351">
        <v>110351391</v>
      </c>
      <c r="C3465" s="352" t="s">
        <v>3112</v>
      </c>
      <c r="D3465" s="351" t="s">
        <v>81</v>
      </c>
      <c r="E3465" s="351" t="s">
        <v>3088</v>
      </c>
      <c r="F3465" s="351">
        <v>1</v>
      </c>
      <c r="G3465" s="351" t="s">
        <v>7</v>
      </c>
      <c r="H3465" s="351">
        <v>5.8</v>
      </c>
      <c r="I3465" s="293">
        <f t="shared" si="534"/>
        <v>0</v>
      </c>
      <c r="J3465" s="354"/>
      <c r="K3465" s="275">
        <f t="shared" si="543"/>
        <v>0</v>
      </c>
      <c r="L3465" s="275">
        <f t="shared" si="544"/>
        <v>0</v>
      </c>
      <c r="P3465" s="360"/>
      <c r="Q3465" s="360"/>
    </row>
    <row r="3466" spans="2:20" ht="16.2" customHeight="1">
      <c r="B3466" s="351">
        <v>110351241</v>
      </c>
      <c r="C3466" s="352" t="s">
        <v>3112</v>
      </c>
      <c r="D3466" s="351" t="s">
        <v>81</v>
      </c>
      <c r="E3466" s="351" t="s">
        <v>3078</v>
      </c>
      <c r="F3466" s="351">
        <v>1</v>
      </c>
      <c r="G3466" s="351" t="s">
        <v>7</v>
      </c>
      <c r="H3466" s="351">
        <v>5.8</v>
      </c>
      <c r="I3466" s="293">
        <f t="shared" si="534"/>
        <v>0</v>
      </c>
      <c r="J3466" s="354"/>
      <c r="K3466" s="275">
        <f t="shared" si="543"/>
        <v>0</v>
      </c>
      <c r="L3466" s="275">
        <f t="shared" si="544"/>
        <v>0</v>
      </c>
      <c r="P3466" s="360"/>
      <c r="Q3466" s="360"/>
    </row>
    <row r="3467" spans="2:20" ht="16.2" customHeight="1">
      <c r="B3467" s="351">
        <v>110351181</v>
      </c>
      <c r="C3467" s="352" t="s">
        <v>3112</v>
      </c>
      <c r="D3467" s="351" t="s">
        <v>81</v>
      </c>
      <c r="E3467" s="351" t="s">
        <v>3076</v>
      </c>
      <c r="F3467" s="351">
        <v>1</v>
      </c>
      <c r="G3467" s="351" t="s">
        <v>7</v>
      </c>
      <c r="H3467" s="351">
        <v>5.8</v>
      </c>
      <c r="I3467" s="293">
        <f t="shared" ref="I3467:I3486" si="545">J3467/H3467</f>
        <v>0</v>
      </c>
      <c r="J3467" s="354"/>
      <c r="K3467" s="275">
        <f t="shared" si="543"/>
        <v>0</v>
      </c>
      <c r="L3467" s="275">
        <f t="shared" si="544"/>
        <v>0</v>
      </c>
      <c r="P3467" s="360"/>
      <c r="Q3467" s="360"/>
    </row>
    <row r="3468" spans="2:20" ht="16.2" customHeight="1">
      <c r="B3468" s="351">
        <v>110351071</v>
      </c>
      <c r="C3468" s="352" t="s">
        <v>3112</v>
      </c>
      <c r="D3468" s="351" t="s">
        <v>81</v>
      </c>
      <c r="E3468" s="351" t="s">
        <v>3068</v>
      </c>
      <c r="F3468" s="351">
        <v>1</v>
      </c>
      <c r="G3468" s="351" t="s">
        <v>7</v>
      </c>
      <c r="H3468" s="351">
        <v>5.8</v>
      </c>
      <c r="I3468" s="293" t="e">
        <f t="shared" si="545"/>
        <v>#N/A</v>
      </c>
      <c r="J3468" s="293" t="e">
        <v>#N/A</v>
      </c>
      <c r="K3468" s="275" t="e">
        <f t="shared" si="543"/>
        <v>#N/A</v>
      </c>
      <c r="L3468" s="275" t="e">
        <f t="shared" si="544"/>
        <v>#N/A</v>
      </c>
      <c r="P3468" s="360"/>
      <c r="Q3468" s="360"/>
      <c r="S3468" s="357"/>
      <c r="T3468" s="357"/>
    </row>
    <row r="3469" spans="2:20" ht="16.2" customHeight="1">
      <c r="B3469" s="351">
        <v>110351411</v>
      </c>
      <c r="C3469" s="352" t="s">
        <v>3112</v>
      </c>
      <c r="D3469" s="351" t="s">
        <v>81</v>
      </c>
      <c r="E3469" s="351" t="s">
        <v>3090</v>
      </c>
      <c r="F3469" s="351">
        <v>1</v>
      </c>
      <c r="G3469" s="351" t="s">
        <v>7</v>
      </c>
      <c r="H3469" s="351">
        <v>5.8</v>
      </c>
      <c r="I3469" s="293">
        <f t="shared" si="545"/>
        <v>0</v>
      </c>
      <c r="J3469" s="354"/>
      <c r="K3469" s="275">
        <f t="shared" si="543"/>
        <v>0</v>
      </c>
      <c r="L3469" s="275">
        <f t="shared" si="544"/>
        <v>0</v>
      </c>
      <c r="P3469" s="360"/>
      <c r="Q3469" s="360"/>
    </row>
    <row r="3470" spans="2:20" ht="16.2" customHeight="1">
      <c r="B3470" s="351">
        <v>110351051</v>
      </c>
      <c r="C3470" s="352" t="s">
        <v>3112</v>
      </c>
      <c r="D3470" s="351" t="s">
        <v>4</v>
      </c>
      <c r="E3470" s="351" t="s">
        <v>3062</v>
      </c>
      <c r="F3470" s="351">
        <v>1</v>
      </c>
      <c r="G3470" s="351" t="s">
        <v>7</v>
      </c>
      <c r="H3470" s="351">
        <v>5.8</v>
      </c>
      <c r="I3470" s="293">
        <f t="shared" si="545"/>
        <v>0</v>
      </c>
      <c r="J3470" s="354"/>
      <c r="K3470" s="275">
        <f t="shared" si="543"/>
        <v>0</v>
      </c>
      <c r="L3470" s="275">
        <f t="shared" si="544"/>
        <v>0</v>
      </c>
      <c r="P3470" s="360"/>
      <c r="Q3470" s="360"/>
    </row>
    <row r="3471" spans="2:20" ht="16.2" customHeight="1">
      <c r="B3471" s="351">
        <v>110351052</v>
      </c>
      <c r="C3471" s="352" t="s">
        <v>3112</v>
      </c>
      <c r="D3471" s="351" t="s">
        <v>81</v>
      </c>
      <c r="E3471" s="351" t="s">
        <v>3063</v>
      </c>
      <c r="F3471" s="351">
        <v>1</v>
      </c>
      <c r="G3471" s="351" t="s">
        <v>7</v>
      </c>
      <c r="H3471" s="351">
        <v>5.8</v>
      </c>
      <c r="I3471" s="293">
        <f t="shared" si="545"/>
        <v>0</v>
      </c>
      <c r="J3471" s="354"/>
      <c r="K3471" s="275">
        <f t="shared" si="543"/>
        <v>0</v>
      </c>
      <c r="L3471" s="275">
        <f t="shared" si="544"/>
        <v>0</v>
      </c>
      <c r="P3471" s="360"/>
      <c r="Q3471" s="360"/>
    </row>
    <row r="3472" spans="2:20" ht="16.2" customHeight="1">
      <c r="B3472" s="303">
        <v>110351012</v>
      </c>
      <c r="C3472" s="352" t="s">
        <v>3112</v>
      </c>
      <c r="D3472" s="290" t="s">
        <v>4</v>
      </c>
      <c r="E3472" s="290" t="s">
        <v>3061</v>
      </c>
      <c r="F3472" s="290">
        <v>1</v>
      </c>
      <c r="G3472" s="290" t="s">
        <v>7</v>
      </c>
      <c r="H3472" s="293">
        <v>5.8</v>
      </c>
      <c r="I3472" s="293">
        <f t="shared" si="545"/>
        <v>0</v>
      </c>
      <c r="J3472" s="354"/>
      <c r="K3472" s="275">
        <f t="shared" ref="K3472:K3486" si="546">J3472</f>
        <v>0</v>
      </c>
      <c r="L3472" s="275">
        <f t="shared" ref="L3472:L3486" si="547">+J3472-K3472*$B$2</f>
        <v>0</v>
      </c>
      <c r="P3472" s="360"/>
      <c r="Q3472" s="360"/>
    </row>
    <row r="3473" spans="2:20" ht="16.2" customHeight="1">
      <c r="B3473" s="303">
        <v>110351092</v>
      </c>
      <c r="C3473" s="352" t="s">
        <v>3112</v>
      </c>
      <c r="D3473" s="290" t="s">
        <v>81</v>
      </c>
      <c r="E3473" s="290" t="s">
        <v>3065</v>
      </c>
      <c r="F3473" s="290">
        <v>1</v>
      </c>
      <c r="G3473" s="290" t="s">
        <v>7</v>
      </c>
      <c r="H3473" s="293">
        <v>5.8</v>
      </c>
      <c r="I3473" s="293">
        <f t="shared" si="545"/>
        <v>0</v>
      </c>
      <c r="J3473" s="354"/>
      <c r="K3473" s="275">
        <f t="shared" si="546"/>
        <v>0</v>
      </c>
      <c r="L3473" s="275">
        <f t="shared" si="547"/>
        <v>0</v>
      </c>
      <c r="P3473" s="360"/>
      <c r="Q3473" s="360"/>
    </row>
    <row r="3474" spans="2:20" ht="16.2" customHeight="1">
      <c r="B3474" s="303">
        <v>110351102</v>
      </c>
      <c r="C3474" s="352" t="s">
        <v>3112</v>
      </c>
      <c r="D3474" s="294" t="s">
        <v>81</v>
      </c>
      <c r="E3474" s="294" t="s">
        <v>3067</v>
      </c>
      <c r="F3474" s="290">
        <v>1</v>
      </c>
      <c r="G3474" s="290" t="s">
        <v>7</v>
      </c>
      <c r="H3474" s="293">
        <v>5.8</v>
      </c>
      <c r="I3474" s="293">
        <f t="shared" si="545"/>
        <v>0</v>
      </c>
      <c r="J3474" s="354"/>
      <c r="K3474" s="275">
        <f t="shared" si="546"/>
        <v>0</v>
      </c>
      <c r="L3474" s="275">
        <f t="shared" si="547"/>
        <v>0</v>
      </c>
      <c r="P3474" s="360"/>
      <c r="Q3474" s="360"/>
    </row>
    <row r="3475" spans="2:20" ht="16.2" customHeight="1">
      <c r="B3475" s="303">
        <v>110311112</v>
      </c>
      <c r="C3475" s="352" t="s">
        <v>3112</v>
      </c>
      <c r="D3475" s="294" t="s">
        <v>81</v>
      </c>
      <c r="E3475" s="294" t="s">
        <v>3071</v>
      </c>
      <c r="F3475" s="290">
        <v>1</v>
      </c>
      <c r="G3475" s="290" t="s">
        <v>7</v>
      </c>
      <c r="H3475" s="293">
        <v>5.8</v>
      </c>
      <c r="I3475" s="293">
        <f t="shared" si="545"/>
        <v>0</v>
      </c>
      <c r="J3475" s="354"/>
      <c r="K3475" s="275">
        <f t="shared" si="546"/>
        <v>0</v>
      </c>
      <c r="L3475" s="275">
        <f t="shared" si="547"/>
        <v>0</v>
      </c>
      <c r="P3475" s="360"/>
      <c r="Q3475" s="360"/>
    </row>
    <row r="3476" spans="2:20" ht="16.2" customHeight="1">
      <c r="B3476" s="303">
        <v>110351122</v>
      </c>
      <c r="C3476" s="352" t="s">
        <v>3112</v>
      </c>
      <c r="D3476" s="294" t="s">
        <v>81</v>
      </c>
      <c r="E3476" s="294" t="s">
        <v>3073</v>
      </c>
      <c r="F3476" s="290">
        <v>1</v>
      </c>
      <c r="G3476" s="290" t="s">
        <v>7</v>
      </c>
      <c r="H3476" s="293">
        <v>5.8</v>
      </c>
      <c r="I3476" s="293">
        <f t="shared" si="545"/>
        <v>0</v>
      </c>
      <c r="J3476" s="354"/>
      <c r="K3476" s="275">
        <f t="shared" si="546"/>
        <v>0</v>
      </c>
      <c r="L3476" s="275">
        <f t="shared" si="547"/>
        <v>0</v>
      </c>
      <c r="P3476" s="360"/>
      <c r="Q3476" s="360"/>
    </row>
    <row r="3477" spans="2:20" ht="16.2" customHeight="1">
      <c r="B3477" s="303">
        <v>110351142</v>
      </c>
      <c r="C3477" s="352" t="s">
        <v>3112</v>
      </c>
      <c r="D3477" s="294" t="s">
        <v>81</v>
      </c>
      <c r="E3477" s="294" t="s">
        <v>3075</v>
      </c>
      <c r="F3477" s="290">
        <v>1</v>
      </c>
      <c r="G3477" s="290" t="s">
        <v>7</v>
      </c>
      <c r="H3477" s="293">
        <v>5.8</v>
      </c>
      <c r="I3477" s="293">
        <f t="shared" si="545"/>
        <v>0</v>
      </c>
      <c r="J3477" s="354"/>
      <c r="K3477" s="275">
        <f t="shared" si="546"/>
        <v>0</v>
      </c>
      <c r="L3477" s="275">
        <f t="shared" si="547"/>
        <v>0</v>
      </c>
      <c r="P3477" s="360"/>
      <c r="Q3477" s="360"/>
    </row>
    <row r="3478" spans="2:20" ht="16.2" customHeight="1">
      <c r="B3478" s="303">
        <v>110351272</v>
      </c>
      <c r="C3478" s="352" t="s">
        <v>3112</v>
      </c>
      <c r="D3478" s="294" t="s">
        <v>81</v>
      </c>
      <c r="E3478" s="294" t="s">
        <v>3081</v>
      </c>
      <c r="F3478" s="290">
        <v>1</v>
      </c>
      <c r="G3478" s="290" t="s">
        <v>7</v>
      </c>
      <c r="H3478" s="293">
        <v>5.8</v>
      </c>
      <c r="I3478" s="293">
        <f t="shared" si="545"/>
        <v>0</v>
      </c>
      <c r="J3478" s="354"/>
      <c r="K3478" s="275">
        <f t="shared" si="546"/>
        <v>0</v>
      </c>
      <c r="L3478" s="275">
        <f t="shared" si="547"/>
        <v>0</v>
      </c>
      <c r="P3478" s="360"/>
      <c r="Q3478" s="360"/>
    </row>
    <row r="3479" spans="2:20" ht="16.2" customHeight="1">
      <c r="B3479" s="303">
        <v>110351282</v>
      </c>
      <c r="C3479" s="352" t="s">
        <v>3112</v>
      </c>
      <c r="D3479" s="294" t="s">
        <v>81</v>
      </c>
      <c r="E3479" s="294" t="s">
        <v>3083</v>
      </c>
      <c r="F3479" s="290">
        <v>1</v>
      </c>
      <c r="G3479" s="290" t="s">
        <v>7</v>
      </c>
      <c r="H3479" s="293">
        <v>5.8</v>
      </c>
      <c r="I3479" s="293">
        <f t="shared" si="545"/>
        <v>0</v>
      </c>
      <c r="J3479" s="354"/>
      <c r="K3479" s="275">
        <f t="shared" si="546"/>
        <v>0</v>
      </c>
      <c r="L3479" s="275">
        <f t="shared" si="547"/>
        <v>0</v>
      </c>
      <c r="P3479" s="360"/>
      <c r="Q3479" s="360"/>
    </row>
    <row r="3480" spans="2:20" ht="16.2" customHeight="1">
      <c r="B3480" s="303">
        <v>110351372</v>
      </c>
      <c r="C3480" s="352" t="s">
        <v>3112</v>
      </c>
      <c r="D3480" s="294" t="s">
        <v>81</v>
      </c>
      <c r="E3480" s="294" t="s">
        <v>3087</v>
      </c>
      <c r="F3480" s="290">
        <v>1</v>
      </c>
      <c r="G3480" s="290" t="s">
        <v>7</v>
      </c>
      <c r="H3480" s="293">
        <v>5.8</v>
      </c>
      <c r="I3480" s="293">
        <f t="shared" si="545"/>
        <v>0</v>
      </c>
      <c r="J3480" s="354"/>
      <c r="K3480" s="275">
        <f t="shared" si="546"/>
        <v>0</v>
      </c>
      <c r="L3480" s="275">
        <f t="shared" si="547"/>
        <v>0</v>
      </c>
      <c r="P3480" s="360"/>
      <c r="Q3480" s="360"/>
    </row>
    <row r="3481" spans="2:20" ht="16.2" customHeight="1">
      <c r="B3481" s="303">
        <v>110351362</v>
      </c>
      <c r="C3481" s="352" t="s">
        <v>3112</v>
      </c>
      <c r="D3481" s="294" t="s">
        <v>81</v>
      </c>
      <c r="E3481" s="294" t="s">
        <v>3085</v>
      </c>
      <c r="F3481" s="290">
        <v>1</v>
      </c>
      <c r="G3481" s="290" t="s">
        <v>7</v>
      </c>
      <c r="H3481" s="293">
        <v>5.8</v>
      </c>
      <c r="I3481" s="293">
        <f t="shared" si="545"/>
        <v>0</v>
      </c>
      <c r="J3481" s="354"/>
      <c r="K3481" s="275">
        <f t="shared" si="546"/>
        <v>0</v>
      </c>
      <c r="L3481" s="275">
        <f t="shared" si="547"/>
        <v>0</v>
      </c>
      <c r="P3481" s="360"/>
      <c r="Q3481" s="360"/>
    </row>
    <row r="3482" spans="2:20" ht="16.2" customHeight="1">
      <c r="B3482" s="303">
        <v>110351392</v>
      </c>
      <c r="C3482" s="352" t="s">
        <v>3112</v>
      </c>
      <c r="D3482" s="294" t="s">
        <v>81</v>
      </c>
      <c r="E3482" s="294" t="s">
        <v>3089</v>
      </c>
      <c r="F3482" s="290">
        <v>1</v>
      </c>
      <c r="G3482" s="290" t="s">
        <v>7</v>
      </c>
      <c r="H3482" s="293">
        <v>5.8</v>
      </c>
      <c r="I3482" s="293">
        <f t="shared" si="545"/>
        <v>0</v>
      </c>
      <c r="J3482" s="354"/>
      <c r="K3482" s="275">
        <f t="shared" si="546"/>
        <v>0</v>
      </c>
      <c r="L3482" s="275">
        <f t="shared" si="547"/>
        <v>0</v>
      </c>
      <c r="P3482" s="360"/>
      <c r="Q3482" s="360"/>
    </row>
    <row r="3483" spans="2:20" ht="16.2" customHeight="1">
      <c r="B3483" s="303">
        <v>110351242</v>
      </c>
      <c r="C3483" s="352" t="s">
        <v>3112</v>
      </c>
      <c r="D3483" s="294" t="s">
        <v>81</v>
      </c>
      <c r="E3483" s="294" t="s">
        <v>3079</v>
      </c>
      <c r="F3483" s="290">
        <v>1</v>
      </c>
      <c r="G3483" s="290" t="s">
        <v>7</v>
      </c>
      <c r="H3483" s="293">
        <v>5.8</v>
      </c>
      <c r="I3483" s="293">
        <f t="shared" si="545"/>
        <v>0</v>
      </c>
      <c r="J3483" s="354"/>
      <c r="K3483" s="275">
        <f t="shared" si="546"/>
        <v>0</v>
      </c>
      <c r="L3483" s="275">
        <f t="shared" si="547"/>
        <v>0</v>
      </c>
      <c r="P3483" s="360"/>
      <c r="Q3483" s="360"/>
    </row>
    <row r="3484" spans="2:20" ht="16.2" customHeight="1">
      <c r="B3484" s="303">
        <v>110351182</v>
      </c>
      <c r="C3484" s="352" t="s">
        <v>3112</v>
      </c>
      <c r="D3484" s="294" t="s">
        <v>81</v>
      </c>
      <c r="E3484" s="294" t="s">
        <v>3077</v>
      </c>
      <c r="F3484" s="290">
        <v>1</v>
      </c>
      <c r="G3484" s="290" t="s">
        <v>7</v>
      </c>
      <c r="H3484" s="293">
        <v>5.8</v>
      </c>
      <c r="I3484" s="293">
        <f t="shared" si="545"/>
        <v>0</v>
      </c>
      <c r="J3484" s="354"/>
      <c r="K3484" s="275">
        <f t="shared" si="546"/>
        <v>0</v>
      </c>
      <c r="L3484" s="275">
        <f t="shared" si="547"/>
        <v>0</v>
      </c>
      <c r="P3484" s="360"/>
      <c r="Q3484" s="360"/>
    </row>
    <row r="3485" spans="2:20" ht="16.2" customHeight="1">
      <c r="B3485" s="303">
        <v>110351072</v>
      </c>
      <c r="C3485" s="352" t="s">
        <v>3112</v>
      </c>
      <c r="D3485" s="294" t="s">
        <v>81</v>
      </c>
      <c r="E3485" s="294" t="s">
        <v>3069</v>
      </c>
      <c r="F3485" s="290">
        <v>1</v>
      </c>
      <c r="G3485" s="290" t="s">
        <v>7</v>
      </c>
      <c r="H3485" s="293">
        <v>5.8</v>
      </c>
      <c r="I3485" s="293" t="e">
        <f t="shared" si="545"/>
        <v>#N/A</v>
      </c>
      <c r="J3485" s="293" t="e">
        <v>#N/A</v>
      </c>
      <c r="K3485" s="275" t="e">
        <f t="shared" si="546"/>
        <v>#N/A</v>
      </c>
      <c r="L3485" s="275" t="e">
        <f t="shared" si="547"/>
        <v>#N/A</v>
      </c>
      <c r="P3485" s="360"/>
      <c r="Q3485" s="360"/>
      <c r="S3485" s="357"/>
      <c r="T3485" s="357"/>
    </row>
    <row r="3486" spans="2:20" ht="16.2" customHeight="1">
      <c r="B3486" s="303">
        <v>110351412</v>
      </c>
      <c r="C3486" s="352" t="s">
        <v>3112</v>
      </c>
      <c r="D3486" s="294" t="s">
        <v>81</v>
      </c>
      <c r="E3486" s="294" t="s">
        <v>3091</v>
      </c>
      <c r="F3486" s="290">
        <v>1</v>
      </c>
      <c r="G3486" s="290" t="s">
        <v>7</v>
      </c>
      <c r="H3486" s="293">
        <v>5.8</v>
      </c>
      <c r="I3486" s="293">
        <f t="shared" si="545"/>
        <v>0</v>
      </c>
      <c r="J3486" s="354"/>
      <c r="K3486" s="275">
        <f t="shared" si="546"/>
        <v>0</v>
      </c>
      <c r="L3486" s="275">
        <f t="shared" si="547"/>
        <v>0</v>
      </c>
      <c r="P3486" s="360"/>
      <c r="Q3486" s="360"/>
    </row>
    <row r="1047932" spans="4:5" ht="16.2" customHeight="1">
      <c r="D1047932" s="294"/>
      <c r="E1047932" s="294"/>
    </row>
  </sheetData>
  <sheetProtection algorithmName="SHA-512" hashValue="MLUbs52wMTjfuAO6zW1w1E/UwaYBC5DmvrPiBrWFlMevaf0Y31HiFtD2IHXS1Gz18h2jaFTNJdFXETmTtgA9cw==" saltValue="xTHDubH9HF5oHokLI2PibQ==" spinCount="100000" sheet="1" objects="1" scenarios="1"/>
  <phoneticPr fontId="10" type="noConversion"/>
  <conditionalFormatting sqref="B208">
    <cfRule type="duplicateValues" dxfId="3" priority="2"/>
  </conditionalFormatting>
  <conditionalFormatting sqref="B3472:B3486">
    <cfRule type="duplicateValues" dxfId="2" priority="154"/>
  </conditionalFormatting>
  <conditionalFormatting sqref="B3487:B1048576 C33 B5:B32 B34:B207 B209:B3471">
    <cfRule type="duplicateValues" dxfId="1" priority="3"/>
  </conditionalFormatting>
  <printOptions horizontalCentered="1"/>
  <pageMargins left="0.45" right="0.45" top="0.75" bottom="0.75" header="0.3" footer="0.3"/>
  <pageSetup paperSize="9" scale="45" fitToHeight="0" orientation="portrait" r:id="rId1"/>
  <ignoredErrors>
    <ignoredError sqref="B3156:B315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theme="0" tint="-0.499984740745262"/>
  </sheetPr>
  <dimension ref="A1"/>
  <sheetViews>
    <sheetView showGridLines="0" zoomScale="150" zoomScaleNormal="110" workbookViewId="0">
      <pane xSplit="1" ySplit="1" topLeftCell="B27" activePane="bottomRight" state="frozen"/>
      <selection pane="topRight" activeCell="B1" sqref="B1"/>
      <selection pane="bottomLeft" activeCell="A2" sqref="A2"/>
      <selection pane="bottomRight"/>
    </sheetView>
  </sheetViews>
  <sheetFormatPr baseColWidth="10" defaultColWidth="11.44140625" defaultRowHeight="15.6"/>
  <cols>
    <col min="1" max="1" width="14.6640625" style="13" customWidth="1"/>
    <col min="2" max="2" width="15.109375" style="13" customWidth="1"/>
    <col min="3" max="16384" width="11.44140625" style="13"/>
  </cols>
  <sheetData>
    <row r="1" ht="24.75" customHeight="1"/>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D96"/>
  <sheetViews>
    <sheetView topLeftCell="B1" workbookViewId="0">
      <pane ySplit="9" topLeftCell="A10" activePane="bottomLeft" state="frozen"/>
      <selection activeCell="C7" sqref="C7"/>
      <selection pane="bottomLeft" activeCell="E4" sqref="E4"/>
    </sheetView>
  </sheetViews>
  <sheetFormatPr baseColWidth="10" defaultRowHeight="14.4"/>
  <cols>
    <col min="1" max="1" width="1.33203125" style="86" hidden="1" customWidth="1"/>
    <col min="2" max="2" width="3.6640625" style="86" customWidth="1"/>
    <col min="3" max="3" width="15.6640625" style="86" customWidth="1"/>
    <col min="4" max="4" width="1" style="86" customWidth="1"/>
    <col min="5" max="5" width="31.44140625" style="86" customWidth="1"/>
    <col min="6" max="6" width="17.6640625" style="86" customWidth="1"/>
    <col min="7" max="7" width="10.44140625" style="86" customWidth="1"/>
    <col min="8" max="8" width="16.44140625" style="86" customWidth="1"/>
    <col min="9" max="9" width="12.6640625" style="86" customWidth="1"/>
    <col min="10" max="10" width="2.33203125" style="86" customWidth="1"/>
    <col min="11" max="11" width="4.33203125" style="86" customWidth="1"/>
    <col min="12" max="12" width="0.44140625" style="86" customWidth="1"/>
    <col min="13" max="13" width="17.6640625" style="86" customWidth="1"/>
    <col min="14" max="14" width="24" style="155" customWidth="1"/>
    <col min="15" max="15" width="22.6640625" style="86" customWidth="1"/>
    <col min="16" max="16" width="16" style="110" customWidth="1"/>
    <col min="17" max="17" width="28.6640625" style="86" customWidth="1"/>
    <col min="18" max="18" width="14.44140625" style="86" customWidth="1"/>
    <col min="19" max="19" width="22.44140625" style="86" customWidth="1"/>
    <col min="20" max="20" width="22.6640625" style="86" customWidth="1"/>
    <col min="21" max="21" width="19.6640625" style="86" customWidth="1"/>
    <col min="22" max="26" width="11.44140625" style="86" customWidth="1"/>
    <col min="27" max="27" width="7" style="86" customWidth="1"/>
    <col min="28" max="28" width="11.44140625" style="86" customWidth="1"/>
    <col min="29" max="29" width="5" style="86" customWidth="1"/>
    <col min="30" max="30" width="17.44140625" style="86" customWidth="1"/>
    <col min="31" max="37" width="11.44140625" style="86" customWidth="1"/>
    <col min="38" max="254" width="11.44140625" style="86"/>
    <col min="255" max="255" width="0" style="86" hidden="1" customWidth="1"/>
    <col min="256" max="257" width="3.6640625" style="86" customWidth="1"/>
    <col min="258" max="258" width="11.44140625" style="86"/>
    <col min="259" max="259" width="23.44140625" style="86" customWidth="1"/>
    <col min="260" max="260" width="11.44140625" style="86"/>
    <col min="261" max="261" width="17.44140625" style="86" customWidth="1"/>
    <col min="262" max="262" width="15.44140625" style="86" customWidth="1"/>
    <col min="263" max="263" width="11.44140625" style="86"/>
    <col min="264" max="279" width="0" style="86" hidden="1" customWidth="1"/>
    <col min="280" max="510" width="11.44140625" style="86"/>
    <col min="511" max="511" width="0" style="86" hidden="1" customWidth="1"/>
    <col min="512" max="513" width="3.6640625" style="86" customWidth="1"/>
    <col min="514" max="514" width="11.44140625" style="86"/>
    <col min="515" max="515" width="23.44140625" style="86" customWidth="1"/>
    <col min="516" max="516" width="11.44140625" style="86"/>
    <col min="517" max="517" width="17.44140625" style="86" customWidth="1"/>
    <col min="518" max="518" width="15.44140625" style="86" customWidth="1"/>
    <col min="519" max="519" width="11.44140625" style="86"/>
    <col min="520" max="535" width="0" style="86" hidden="1" customWidth="1"/>
    <col min="536" max="766" width="11.44140625" style="86"/>
    <col min="767" max="767" width="0" style="86" hidden="1" customWidth="1"/>
    <col min="768" max="769" width="3.6640625" style="86" customWidth="1"/>
    <col min="770" max="770" width="11.44140625" style="86"/>
    <col min="771" max="771" width="23.44140625" style="86" customWidth="1"/>
    <col min="772" max="772" width="11.44140625" style="86"/>
    <col min="773" max="773" width="17.44140625" style="86" customWidth="1"/>
    <col min="774" max="774" width="15.44140625" style="86" customWidth="1"/>
    <col min="775" max="775" width="11.44140625" style="86"/>
    <col min="776" max="791" width="0" style="86" hidden="1" customWidth="1"/>
    <col min="792" max="1022" width="11.44140625" style="86"/>
    <col min="1023" max="1023" width="0" style="86" hidden="1" customWidth="1"/>
    <col min="1024" max="1025" width="3.6640625" style="86" customWidth="1"/>
    <col min="1026" max="1026" width="11.44140625" style="86"/>
    <col min="1027" max="1027" width="23.44140625" style="86" customWidth="1"/>
    <col min="1028" max="1028" width="11.44140625" style="86"/>
    <col min="1029" max="1029" width="17.44140625" style="86" customWidth="1"/>
    <col min="1030" max="1030" width="15.44140625" style="86" customWidth="1"/>
    <col min="1031" max="1031" width="11.44140625" style="86"/>
    <col min="1032" max="1047" width="0" style="86" hidden="1" customWidth="1"/>
    <col min="1048" max="1278" width="11.44140625" style="86"/>
    <col min="1279" max="1279" width="0" style="86" hidden="1" customWidth="1"/>
    <col min="1280" max="1281" width="3.6640625" style="86" customWidth="1"/>
    <col min="1282" max="1282" width="11.44140625" style="86"/>
    <col min="1283" max="1283" width="23.44140625" style="86" customWidth="1"/>
    <col min="1284" max="1284" width="11.44140625" style="86"/>
    <col min="1285" max="1285" width="17.44140625" style="86" customWidth="1"/>
    <col min="1286" max="1286" width="15.44140625" style="86" customWidth="1"/>
    <col min="1287" max="1287" width="11.44140625" style="86"/>
    <col min="1288" max="1303" width="0" style="86" hidden="1" customWidth="1"/>
    <col min="1304" max="1534" width="11.44140625" style="86"/>
    <col min="1535" max="1535" width="0" style="86" hidden="1" customWidth="1"/>
    <col min="1536" max="1537" width="3.6640625" style="86" customWidth="1"/>
    <col min="1538" max="1538" width="11.44140625" style="86"/>
    <col min="1539" max="1539" width="23.44140625" style="86" customWidth="1"/>
    <col min="1540" max="1540" width="11.44140625" style="86"/>
    <col min="1541" max="1541" width="17.44140625" style="86" customWidth="1"/>
    <col min="1542" max="1542" width="15.44140625" style="86" customWidth="1"/>
    <col min="1543" max="1543" width="11.44140625" style="86"/>
    <col min="1544" max="1559" width="0" style="86" hidden="1" customWidth="1"/>
    <col min="1560" max="1790" width="11.44140625" style="86"/>
    <col min="1791" max="1791" width="0" style="86" hidden="1" customWidth="1"/>
    <col min="1792" max="1793" width="3.6640625" style="86" customWidth="1"/>
    <col min="1794" max="1794" width="11.44140625" style="86"/>
    <col min="1795" max="1795" width="23.44140625" style="86" customWidth="1"/>
    <col min="1796" max="1796" width="11.44140625" style="86"/>
    <col min="1797" max="1797" width="17.44140625" style="86" customWidth="1"/>
    <col min="1798" max="1798" width="15.44140625" style="86" customWidth="1"/>
    <col min="1799" max="1799" width="11.44140625" style="86"/>
    <col min="1800" max="1815" width="0" style="86" hidden="1" customWidth="1"/>
    <col min="1816" max="2046" width="11.44140625" style="86"/>
    <col min="2047" max="2047" width="0" style="86" hidden="1" customWidth="1"/>
    <col min="2048" max="2049" width="3.6640625" style="86" customWidth="1"/>
    <col min="2050" max="2050" width="11.44140625" style="86"/>
    <col min="2051" max="2051" width="23.44140625" style="86" customWidth="1"/>
    <col min="2052" max="2052" width="11.44140625" style="86"/>
    <col min="2053" max="2053" width="17.44140625" style="86" customWidth="1"/>
    <col min="2054" max="2054" width="15.44140625" style="86" customWidth="1"/>
    <col min="2055" max="2055" width="11.44140625" style="86"/>
    <col min="2056" max="2071" width="0" style="86" hidden="1" customWidth="1"/>
    <col min="2072" max="2302" width="11.44140625" style="86"/>
    <col min="2303" max="2303" width="0" style="86" hidden="1" customWidth="1"/>
    <col min="2304" max="2305" width="3.6640625" style="86" customWidth="1"/>
    <col min="2306" max="2306" width="11.44140625" style="86"/>
    <col min="2307" max="2307" width="23.44140625" style="86" customWidth="1"/>
    <col min="2308" max="2308" width="11.44140625" style="86"/>
    <col min="2309" max="2309" width="17.44140625" style="86" customWidth="1"/>
    <col min="2310" max="2310" width="15.44140625" style="86" customWidth="1"/>
    <col min="2311" max="2311" width="11.44140625" style="86"/>
    <col min="2312" max="2327" width="0" style="86" hidden="1" customWidth="1"/>
    <col min="2328" max="2558" width="11.44140625" style="86"/>
    <col min="2559" max="2559" width="0" style="86" hidden="1" customWidth="1"/>
    <col min="2560" max="2561" width="3.6640625" style="86" customWidth="1"/>
    <col min="2562" max="2562" width="11.44140625" style="86"/>
    <col min="2563" max="2563" width="23.44140625" style="86" customWidth="1"/>
    <col min="2564" max="2564" width="11.44140625" style="86"/>
    <col min="2565" max="2565" width="17.44140625" style="86" customWidth="1"/>
    <col min="2566" max="2566" width="15.44140625" style="86" customWidth="1"/>
    <col min="2567" max="2567" width="11.44140625" style="86"/>
    <col min="2568" max="2583" width="0" style="86" hidden="1" customWidth="1"/>
    <col min="2584" max="2814" width="11.44140625" style="86"/>
    <col min="2815" max="2815" width="0" style="86" hidden="1" customWidth="1"/>
    <col min="2816" max="2817" width="3.6640625" style="86" customWidth="1"/>
    <col min="2818" max="2818" width="11.44140625" style="86"/>
    <col min="2819" max="2819" width="23.44140625" style="86" customWidth="1"/>
    <col min="2820" max="2820" width="11.44140625" style="86"/>
    <col min="2821" max="2821" width="17.44140625" style="86" customWidth="1"/>
    <col min="2822" max="2822" width="15.44140625" style="86" customWidth="1"/>
    <col min="2823" max="2823" width="11.44140625" style="86"/>
    <col min="2824" max="2839" width="0" style="86" hidden="1" customWidth="1"/>
    <col min="2840" max="3070" width="11.44140625" style="86"/>
    <col min="3071" max="3071" width="0" style="86" hidden="1" customWidth="1"/>
    <col min="3072" max="3073" width="3.6640625" style="86" customWidth="1"/>
    <col min="3074" max="3074" width="11.44140625" style="86"/>
    <col min="3075" max="3075" width="23.44140625" style="86" customWidth="1"/>
    <col min="3076" max="3076" width="11.44140625" style="86"/>
    <col min="3077" max="3077" width="17.44140625" style="86" customWidth="1"/>
    <col min="3078" max="3078" width="15.44140625" style="86" customWidth="1"/>
    <col min="3079" max="3079" width="11.44140625" style="86"/>
    <col min="3080" max="3095" width="0" style="86" hidden="1" customWidth="1"/>
    <col min="3096" max="3326" width="11.44140625" style="86"/>
    <col min="3327" max="3327" width="0" style="86" hidden="1" customWidth="1"/>
    <col min="3328" max="3329" width="3.6640625" style="86" customWidth="1"/>
    <col min="3330" max="3330" width="11.44140625" style="86"/>
    <col min="3331" max="3331" width="23.44140625" style="86" customWidth="1"/>
    <col min="3332" max="3332" width="11.44140625" style="86"/>
    <col min="3333" max="3333" width="17.44140625" style="86" customWidth="1"/>
    <col min="3334" max="3334" width="15.44140625" style="86" customWidth="1"/>
    <col min="3335" max="3335" width="11.44140625" style="86"/>
    <col min="3336" max="3351" width="0" style="86" hidden="1" customWidth="1"/>
    <col min="3352" max="3582" width="11.44140625" style="86"/>
    <col min="3583" max="3583" width="0" style="86" hidden="1" customWidth="1"/>
    <col min="3584" max="3585" width="3.6640625" style="86" customWidth="1"/>
    <col min="3586" max="3586" width="11.44140625" style="86"/>
    <col min="3587" max="3587" width="23.44140625" style="86" customWidth="1"/>
    <col min="3588" max="3588" width="11.44140625" style="86"/>
    <col min="3589" max="3589" width="17.44140625" style="86" customWidth="1"/>
    <col min="3590" max="3590" width="15.44140625" style="86" customWidth="1"/>
    <col min="3591" max="3591" width="11.44140625" style="86"/>
    <col min="3592" max="3607" width="0" style="86" hidden="1" customWidth="1"/>
    <col min="3608" max="3838" width="11.44140625" style="86"/>
    <col min="3839" max="3839" width="0" style="86" hidden="1" customWidth="1"/>
    <col min="3840" max="3841" width="3.6640625" style="86" customWidth="1"/>
    <col min="3842" max="3842" width="11.44140625" style="86"/>
    <col min="3843" max="3843" width="23.44140625" style="86" customWidth="1"/>
    <col min="3844" max="3844" width="11.44140625" style="86"/>
    <col min="3845" max="3845" width="17.44140625" style="86" customWidth="1"/>
    <col min="3846" max="3846" width="15.44140625" style="86" customWidth="1"/>
    <col min="3847" max="3847" width="11.44140625" style="86"/>
    <col min="3848" max="3863" width="0" style="86" hidden="1" customWidth="1"/>
    <col min="3864" max="4094" width="11.44140625" style="86"/>
    <col min="4095" max="4095" width="0" style="86" hidden="1" customWidth="1"/>
    <col min="4096" max="4097" width="3.6640625" style="86" customWidth="1"/>
    <col min="4098" max="4098" width="11.44140625" style="86"/>
    <col min="4099" max="4099" width="23.44140625" style="86" customWidth="1"/>
    <col min="4100" max="4100" width="11.44140625" style="86"/>
    <col min="4101" max="4101" width="17.44140625" style="86" customWidth="1"/>
    <col min="4102" max="4102" width="15.44140625" style="86" customWidth="1"/>
    <col min="4103" max="4103" width="11.44140625" style="86"/>
    <col min="4104" max="4119" width="0" style="86" hidden="1" customWidth="1"/>
    <col min="4120" max="4350" width="11.44140625" style="86"/>
    <col min="4351" max="4351" width="0" style="86" hidden="1" customWidth="1"/>
    <col min="4352" max="4353" width="3.6640625" style="86" customWidth="1"/>
    <col min="4354" max="4354" width="11.44140625" style="86"/>
    <col min="4355" max="4355" width="23.44140625" style="86" customWidth="1"/>
    <col min="4356" max="4356" width="11.44140625" style="86"/>
    <col min="4357" max="4357" width="17.44140625" style="86" customWidth="1"/>
    <col min="4358" max="4358" width="15.44140625" style="86" customWidth="1"/>
    <col min="4359" max="4359" width="11.44140625" style="86"/>
    <col min="4360" max="4375" width="0" style="86" hidden="1" customWidth="1"/>
    <col min="4376" max="4606" width="11.44140625" style="86"/>
    <col min="4607" max="4607" width="0" style="86" hidden="1" customWidth="1"/>
    <col min="4608" max="4609" width="3.6640625" style="86" customWidth="1"/>
    <col min="4610" max="4610" width="11.44140625" style="86"/>
    <col min="4611" max="4611" width="23.44140625" style="86" customWidth="1"/>
    <col min="4612" max="4612" width="11.44140625" style="86"/>
    <col min="4613" max="4613" width="17.44140625" style="86" customWidth="1"/>
    <col min="4614" max="4614" width="15.44140625" style="86" customWidth="1"/>
    <col min="4615" max="4615" width="11.44140625" style="86"/>
    <col min="4616" max="4631" width="0" style="86" hidden="1" customWidth="1"/>
    <col min="4632" max="4862" width="11.44140625" style="86"/>
    <col min="4863" max="4863" width="0" style="86" hidden="1" customWidth="1"/>
    <col min="4864" max="4865" width="3.6640625" style="86" customWidth="1"/>
    <col min="4866" max="4866" width="11.44140625" style="86"/>
    <col min="4867" max="4867" width="23.44140625" style="86" customWidth="1"/>
    <col min="4868" max="4868" width="11.44140625" style="86"/>
    <col min="4869" max="4869" width="17.44140625" style="86" customWidth="1"/>
    <col min="4870" max="4870" width="15.44140625" style="86" customWidth="1"/>
    <col min="4871" max="4871" width="11.44140625" style="86"/>
    <col min="4872" max="4887" width="0" style="86" hidden="1" customWidth="1"/>
    <col min="4888" max="5118" width="11.44140625" style="86"/>
    <col min="5119" max="5119" width="0" style="86" hidden="1" customWidth="1"/>
    <col min="5120" max="5121" width="3.6640625" style="86" customWidth="1"/>
    <col min="5122" max="5122" width="11.44140625" style="86"/>
    <col min="5123" max="5123" width="23.44140625" style="86" customWidth="1"/>
    <col min="5124" max="5124" width="11.44140625" style="86"/>
    <col min="5125" max="5125" width="17.44140625" style="86" customWidth="1"/>
    <col min="5126" max="5126" width="15.44140625" style="86" customWidth="1"/>
    <col min="5127" max="5127" width="11.44140625" style="86"/>
    <col min="5128" max="5143" width="0" style="86" hidden="1" customWidth="1"/>
    <col min="5144" max="5374" width="11.44140625" style="86"/>
    <col min="5375" max="5375" width="0" style="86" hidden="1" customWidth="1"/>
    <col min="5376" max="5377" width="3.6640625" style="86" customWidth="1"/>
    <col min="5378" max="5378" width="11.44140625" style="86"/>
    <col min="5379" max="5379" width="23.44140625" style="86" customWidth="1"/>
    <col min="5380" max="5380" width="11.44140625" style="86"/>
    <col min="5381" max="5381" width="17.44140625" style="86" customWidth="1"/>
    <col min="5382" max="5382" width="15.44140625" style="86" customWidth="1"/>
    <col min="5383" max="5383" width="11.44140625" style="86"/>
    <col min="5384" max="5399" width="0" style="86" hidden="1" customWidth="1"/>
    <col min="5400" max="5630" width="11.44140625" style="86"/>
    <col min="5631" max="5631" width="0" style="86" hidden="1" customWidth="1"/>
    <col min="5632" max="5633" width="3.6640625" style="86" customWidth="1"/>
    <col min="5634" max="5634" width="11.44140625" style="86"/>
    <col min="5635" max="5635" width="23.44140625" style="86" customWidth="1"/>
    <col min="5636" max="5636" width="11.44140625" style="86"/>
    <col min="5637" max="5637" width="17.44140625" style="86" customWidth="1"/>
    <col min="5638" max="5638" width="15.44140625" style="86" customWidth="1"/>
    <col min="5639" max="5639" width="11.44140625" style="86"/>
    <col min="5640" max="5655" width="0" style="86" hidden="1" customWidth="1"/>
    <col min="5656" max="5886" width="11.44140625" style="86"/>
    <col min="5887" max="5887" width="0" style="86" hidden="1" customWidth="1"/>
    <col min="5888" max="5889" width="3.6640625" style="86" customWidth="1"/>
    <col min="5890" max="5890" width="11.44140625" style="86"/>
    <col min="5891" max="5891" width="23.44140625" style="86" customWidth="1"/>
    <col min="5892" max="5892" width="11.44140625" style="86"/>
    <col min="5893" max="5893" width="17.44140625" style="86" customWidth="1"/>
    <col min="5894" max="5894" width="15.44140625" style="86" customWidth="1"/>
    <col min="5895" max="5895" width="11.44140625" style="86"/>
    <col min="5896" max="5911" width="0" style="86" hidden="1" customWidth="1"/>
    <col min="5912" max="6142" width="11.44140625" style="86"/>
    <col min="6143" max="6143" width="0" style="86" hidden="1" customWidth="1"/>
    <col min="6144" max="6145" width="3.6640625" style="86" customWidth="1"/>
    <col min="6146" max="6146" width="11.44140625" style="86"/>
    <col min="6147" max="6147" width="23.44140625" style="86" customWidth="1"/>
    <col min="6148" max="6148" width="11.44140625" style="86"/>
    <col min="6149" max="6149" width="17.44140625" style="86" customWidth="1"/>
    <col min="6150" max="6150" width="15.44140625" style="86" customWidth="1"/>
    <col min="6151" max="6151" width="11.44140625" style="86"/>
    <col min="6152" max="6167" width="0" style="86" hidden="1" customWidth="1"/>
    <col min="6168" max="6398" width="11.44140625" style="86"/>
    <col min="6399" max="6399" width="0" style="86" hidden="1" customWidth="1"/>
    <col min="6400" max="6401" width="3.6640625" style="86" customWidth="1"/>
    <col min="6402" max="6402" width="11.44140625" style="86"/>
    <col min="6403" max="6403" width="23.44140625" style="86" customWidth="1"/>
    <col min="6404" max="6404" width="11.44140625" style="86"/>
    <col min="6405" max="6405" width="17.44140625" style="86" customWidth="1"/>
    <col min="6406" max="6406" width="15.44140625" style="86" customWidth="1"/>
    <col min="6407" max="6407" width="11.44140625" style="86"/>
    <col min="6408" max="6423" width="0" style="86" hidden="1" customWidth="1"/>
    <col min="6424" max="6654" width="11.44140625" style="86"/>
    <col min="6655" max="6655" width="0" style="86" hidden="1" customWidth="1"/>
    <col min="6656" max="6657" width="3.6640625" style="86" customWidth="1"/>
    <col min="6658" max="6658" width="11.44140625" style="86"/>
    <col min="6659" max="6659" width="23.44140625" style="86" customWidth="1"/>
    <col min="6660" max="6660" width="11.44140625" style="86"/>
    <col min="6661" max="6661" width="17.44140625" style="86" customWidth="1"/>
    <col min="6662" max="6662" width="15.44140625" style="86" customWidth="1"/>
    <col min="6663" max="6663" width="11.44140625" style="86"/>
    <col min="6664" max="6679" width="0" style="86" hidden="1" customWidth="1"/>
    <col min="6680" max="6910" width="11.44140625" style="86"/>
    <col min="6911" max="6911" width="0" style="86" hidden="1" customWidth="1"/>
    <col min="6912" max="6913" width="3.6640625" style="86" customWidth="1"/>
    <col min="6914" max="6914" width="11.44140625" style="86"/>
    <col min="6915" max="6915" width="23.44140625" style="86" customWidth="1"/>
    <col min="6916" max="6916" width="11.44140625" style="86"/>
    <col min="6917" max="6917" width="17.44140625" style="86" customWidth="1"/>
    <col min="6918" max="6918" width="15.44140625" style="86" customWidth="1"/>
    <col min="6919" max="6919" width="11.44140625" style="86"/>
    <col min="6920" max="6935" width="0" style="86" hidden="1" customWidth="1"/>
    <col min="6936" max="7166" width="11.44140625" style="86"/>
    <col min="7167" max="7167" width="0" style="86" hidden="1" customWidth="1"/>
    <col min="7168" max="7169" width="3.6640625" style="86" customWidth="1"/>
    <col min="7170" max="7170" width="11.44140625" style="86"/>
    <col min="7171" max="7171" width="23.44140625" style="86" customWidth="1"/>
    <col min="7172" max="7172" width="11.44140625" style="86"/>
    <col min="7173" max="7173" width="17.44140625" style="86" customWidth="1"/>
    <col min="7174" max="7174" width="15.44140625" style="86" customWidth="1"/>
    <col min="7175" max="7175" width="11.44140625" style="86"/>
    <col min="7176" max="7191" width="0" style="86" hidden="1" customWidth="1"/>
    <col min="7192" max="7422" width="11.44140625" style="86"/>
    <col min="7423" max="7423" width="0" style="86" hidden="1" customWidth="1"/>
    <col min="7424" max="7425" width="3.6640625" style="86" customWidth="1"/>
    <col min="7426" max="7426" width="11.44140625" style="86"/>
    <col min="7427" max="7427" width="23.44140625" style="86" customWidth="1"/>
    <col min="7428" max="7428" width="11.44140625" style="86"/>
    <col min="7429" max="7429" width="17.44140625" style="86" customWidth="1"/>
    <col min="7430" max="7430" width="15.44140625" style="86" customWidth="1"/>
    <col min="7431" max="7431" width="11.44140625" style="86"/>
    <col min="7432" max="7447" width="0" style="86" hidden="1" customWidth="1"/>
    <col min="7448" max="7678" width="11.44140625" style="86"/>
    <col min="7679" max="7679" width="0" style="86" hidden="1" customWidth="1"/>
    <col min="7680" max="7681" width="3.6640625" style="86" customWidth="1"/>
    <col min="7682" max="7682" width="11.44140625" style="86"/>
    <col min="7683" max="7683" width="23.44140625" style="86" customWidth="1"/>
    <col min="7684" max="7684" width="11.44140625" style="86"/>
    <col min="7685" max="7685" width="17.44140625" style="86" customWidth="1"/>
    <col min="7686" max="7686" width="15.44140625" style="86" customWidth="1"/>
    <col min="7687" max="7687" width="11.44140625" style="86"/>
    <col min="7688" max="7703" width="0" style="86" hidden="1" customWidth="1"/>
    <col min="7704" max="7934" width="11.44140625" style="86"/>
    <col min="7935" max="7935" width="0" style="86" hidden="1" customWidth="1"/>
    <col min="7936" max="7937" width="3.6640625" style="86" customWidth="1"/>
    <col min="7938" max="7938" width="11.44140625" style="86"/>
    <col min="7939" max="7939" width="23.44140625" style="86" customWidth="1"/>
    <col min="7940" max="7940" width="11.44140625" style="86"/>
    <col min="7941" max="7941" width="17.44140625" style="86" customWidth="1"/>
    <col min="7942" max="7942" width="15.44140625" style="86" customWidth="1"/>
    <col min="7943" max="7943" width="11.44140625" style="86"/>
    <col min="7944" max="7959" width="0" style="86" hidden="1" customWidth="1"/>
    <col min="7960" max="8190" width="11.44140625" style="86"/>
    <col min="8191" max="8191" width="0" style="86" hidden="1" customWidth="1"/>
    <col min="8192" max="8193" width="3.6640625" style="86" customWidth="1"/>
    <col min="8194" max="8194" width="11.44140625" style="86"/>
    <col min="8195" max="8195" width="23.44140625" style="86" customWidth="1"/>
    <col min="8196" max="8196" width="11.44140625" style="86"/>
    <col min="8197" max="8197" width="17.44140625" style="86" customWidth="1"/>
    <col min="8198" max="8198" width="15.44140625" style="86" customWidth="1"/>
    <col min="8199" max="8199" width="11.44140625" style="86"/>
    <col min="8200" max="8215" width="0" style="86" hidden="1" customWidth="1"/>
    <col min="8216" max="8446" width="11.44140625" style="86"/>
    <col min="8447" max="8447" width="0" style="86" hidden="1" customWidth="1"/>
    <col min="8448" max="8449" width="3.6640625" style="86" customWidth="1"/>
    <col min="8450" max="8450" width="11.44140625" style="86"/>
    <col min="8451" max="8451" width="23.44140625" style="86" customWidth="1"/>
    <col min="8452" max="8452" width="11.44140625" style="86"/>
    <col min="8453" max="8453" width="17.44140625" style="86" customWidth="1"/>
    <col min="8454" max="8454" width="15.44140625" style="86" customWidth="1"/>
    <col min="8455" max="8455" width="11.44140625" style="86"/>
    <col min="8456" max="8471" width="0" style="86" hidden="1" customWidth="1"/>
    <col min="8472" max="8702" width="11.44140625" style="86"/>
    <col min="8703" max="8703" width="0" style="86" hidden="1" customWidth="1"/>
    <col min="8704" max="8705" width="3.6640625" style="86" customWidth="1"/>
    <col min="8706" max="8706" width="11.44140625" style="86"/>
    <col min="8707" max="8707" width="23.44140625" style="86" customWidth="1"/>
    <col min="8708" max="8708" width="11.44140625" style="86"/>
    <col min="8709" max="8709" width="17.44140625" style="86" customWidth="1"/>
    <col min="8710" max="8710" width="15.44140625" style="86" customWidth="1"/>
    <col min="8711" max="8711" width="11.44140625" style="86"/>
    <col min="8712" max="8727" width="0" style="86" hidden="1" customWidth="1"/>
    <col min="8728" max="8958" width="11.44140625" style="86"/>
    <col min="8959" max="8959" width="0" style="86" hidden="1" customWidth="1"/>
    <col min="8960" max="8961" width="3.6640625" style="86" customWidth="1"/>
    <col min="8962" max="8962" width="11.44140625" style="86"/>
    <col min="8963" max="8963" width="23.44140625" style="86" customWidth="1"/>
    <col min="8964" max="8964" width="11.44140625" style="86"/>
    <col min="8965" max="8965" width="17.44140625" style="86" customWidth="1"/>
    <col min="8966" max="8966" width="15.44140625" style="86" customWidth="1"/>
    <col min="8967" max="8967" width="11.44140625" style="86"/>
    <col min="8968" max="8983" width="0" style="86" hidden="1" customWidth="1"/>
    <col min="8984" max="9214" width="11.44140625" style="86"/>
    <col min="9215" max="9215" width="0" style="86" hidden="1" customWidth="1"/>
    <col min="9216" max="9217" width="3.6640625" style="86" customWidth="1"/>
    <col min="9218" max="9218" width="11.44140625" style="86"/>
    <col min="9219" max="9219" width="23.44140625" style="86" customWidth="1"/>
    <col min="9220" max="9220" width="11.44140625" style="86"/>
    <col min="9221" max="9221" width="17.44140625" style="86" customWidth="1"/>
    <col min="9222" max="9222" width="15.44140625" style="86" customWidth="1"/>
    <col min="9223" max="9223" width="11.44140625" style="86"/>
    <col min="9224" max="9239" width="0" style="86" hidden="1" customWidth="1"/>
    <col min="9240" max="9470" width="11.44140625" style="86"/>
    <col min="9471" max="9471" width="0" style="86" hidden="1" customWidth="1"/>
    <col min="9472" max="9473" width="3.6640625" style="86" customWidth="1"/>
    <col min="9474" max="9474" width="11.44140625" style="86"/>
    <col min="9475" max="9475" width="23.44140625" style="86" customWidth="1"/>
    <col min="9476" max="9476" width="11.44140625" style="86"/>
    <col min="9477" max="9477" width="17.44140625" style="86" customWidth="1"/>
    <col min="9478" max="9478" width="15.44140625" style="86" customWidth="1"/>
    <col min="9479" max="9479" width="11.44140625" style="86"/>
    <col min="9480" max="9495" width="0" style="86" hidden="1" customWidth="1"/>
    <col min="9496" max="9726" width="11.44140625" style="86"/>
    <col min="9727" max="9727" width="0" style="86" hidden="1" customWidth="1"/>
    <col min="9728" max="9729" width="3.6640625" style="86" customWidth="1"/>
    <col min="9730" max="9730" width="11.44140625" style="86"/>
    <col min="9731" max="9731" width="23.44140625" style="86" customWidth="1"/>
    <col min="9732" max="9732" width="11.44140625" style="86"/>
    <col min="9733" max="9733" width="17.44140625" style="86" customWidth="1"/>
    <col min="9734" max="9734" width="15.44140625" style="86" customWidth="1"/>
    <col min="9735" max="9735" width="11.44140625" style="86"/>
    <col min="9736" max="9751" width="0" style="86" hidden="1" customWidth="1"/>
    <col min="9752" max="9982" width="11.44140625" style="86"/>
    <col min="9983" max="9983" width="0" style="86" hidden="1" customWidth="1"/>
    <col min="9984" max="9985" width="3.6640625" style="86" customWidth="1"/>
    <col min="9986" max="9986" width="11.44140625" style="86"/>
    <col min="9987" max="9987" width="23.44140625" style="86" customWidth="1"/>
    <col min="9988" max="9988" width="11.44140625" style="86"/>
    <col min="9989" max="9989" width="17.44140625" style="86" customWidth="1"/>
    <col min="9990" max="9990" width="15.44140625" style="86" customWidth="1"/>
    <col min="9991" max="9991" width="11.44140625" style="86"/>
    <col min="9992" max="10007" width="0" style="86" hidden="1" customWidth="1"/>
    <col min="10008" max="10238" width="11.44140625" style="86"/>
    <col min="10239" max="10239" width="0" style="86" hidden="1" customWidth="1"/>
    <col min="10240" max="10241" width="3.6640625" style="86" customWidth="1"/>
    <col min="10242" max="10242" width="11.44140625" style="86"/>
    <col min="10243" max="10243" width="23.44140625" style="86" customWidth="1"/>
    <col min="10244" max="10244" width="11.44140625" style="86"/>
    <col min="10245" max="10245" width="17.44140625" style="86" customWidth="1"/>
    <col min="10246" max="10246" width="15.44140625" style="86" customWidth="1"/>
    <col min="10247" max="10247" width="11.44140625" style="86"/>
    <col min="10248" max="10263" width="0" style="86" hidden="1" customWidth="1"/>
    <col min="10264" max="10494" width="11.44140625" style="86"/>
    <col min="10495" max="10495" width="0" style="86" hidden="1" customWidth="1"/>
    <col min="10496" max="10497" width="3.6640625" style="86" customWidth="1"/>
    <col min="10498" max="10498" width="11.44140625" style="86"/>
    <col min="10499" max="10499" width="23.44140625" style="86" customWidth="1"/>
    <col min="10500" max="10500" width="11.44140625" style="86"/>
    <col min="10501" max="10501" width="17.44140625" style="86" customWidth="1"/>
    <col min="10502" max="10502" width="15.44140625" style="86" customWidth="1"/>
    <col min="10503" max="10503" width="11.44140625" style="86"/>
    <col min="10504" max="10519" width="0" style="86" hidden="1" customWidth="1"/>
    <col min="10520" max="10750" width="11.44140625" style="86"/>
    <col min="10751" max="10751" width="0" style="86" hidden="1" customWidth="1"/>
    <col min="10752" max="10753" width="3.6640625" style="86" customWidth="1"/>
    <col min="10754" max="10754" width="11.44140625" style="86"/>
    <col min="10755" max="10755" width="23.44140625" style="86" customWidth="1"/>
    <col min="10756" max="10756" width="11.44140625" style="86"/>
    <col min="10757" max="10757" width="17.44140625" style="86" customWidth="1"/>
    <col min="10758" max="10758" width="15.44140625" style="86" customWidth="1"/>
    <col min="10759" max="10759" width="11.44140625" style="86"/>
    <col min="10760" max="10775" width="0" style="86" hidden="1" customWidth="1"/>
    <col min="10776" max="11006" width="11.44140625" style="86"/>
    <col min="11007" max="11007" width="0" style="86" hidden="1" customWidth="1"/>
    <col min="11008" max="11009" width="3.6640625" style="86" customWidth="1"/>
    <col min="11010" max="11010" width="11.44140625" style="86"/>
    <col min="11011" max="11011" width="23.44140625" style="86" customWidth="1"/>
    <col min="11012" max="11012" width="11.44140625" style="86"/>
    <col min="11013" max="11013" width="17.44140625" style="86" customWidth="1"/>
    <col min="11014" max="11014" width="15.44140625" style="86" customWidth="1"/>
    <col min="11015" max="11015" width="11.44140625" style="86"/>
    <col min="11016" max="11031" width="0" style="86" hidden="1" customWidth="1"/>
    <col min="11032" max="11262" width="11.44140625" style="86"/>
    <col min="11263" max="11263" width="0" style="86" hidden="1" customWidth="1"/>
    <col min="11264" max="11265" width="3.6640625" style="86" customWidth="1"/>
    <col min="11266" max="11266" width="11.44140625" style="86"/>
    <col min="11267" max="11267" width="23.44140625" style="86" customWidth="1"/>
    <col min="11268" max="11268" width="11.44140625" style="86"/>
    <col min="11269" max="11269" width="17.44140625" style="86" customWidth="1"/>
    <col min="11270" max="11270" width="15.44140625" style="86" customWidth="1"/>
    <col min="11271" max="11271" width="11.44140625" style="86"/>
    <col min="11272" max="11287" width="0" style="86" hidden="1" customWidth="1"/>
    <col min="11288" max="11518" width="11.44140625" style="86"/>
    <col min="11519" max="11519" width="0" style="86" hidden="1" customWidth="1"/>
    <col min="11520" max="11521" width="3.6640625" style="86" customWidth="1"/>
    <col min="11522" max="11522" width="11.44140625" style="86"/>
    <col min="11523" max="11523" width="23.44140625" style="86" customWidth="1"/>
    <col min="11524" max="11524" width="11.44140625" style="86"/>
    <col min="11525" max="11525" width="17.44140625" style="86" customWidth="1"/>
    <col min="11526" max="11526" width="15.44140625" style="86" customWidth="1"/>
    <col min="11527" max="11527" width="11.44140625" style="86"/>
    <col min="11528" max="11543" width="0" style="86" hidden="1" customWidth="1"/>
    <col min="11544" max="11774" width="11.44140625" style="86"/>
    <col min="11775" max="11775" width="0" style="86" hidden="1" customWidth="1"/>
    <col min="11776" max="11777" width="3.6640625" style="86" customWidth="1"/>
    <col min="11778" max="11778" width="11.44140625" style="86"/>
    <col min="11779" max="11779" width="23.44140625" style="86" customWidth="1"/>
    <col min="11780" max="11780" width="11.44140625" style="86"/>
    <col min="11781" max="11781" width="17.44140625" style="86" customWidth="1"/>
    <col min="11782" max="11782" width="15.44140625" style="86" customWidth="1"/>
    <col min="11783" max="11783" width="11.44140625" style="86"/>
    <col min="11784" max="11799" width="0" style="86" hidden="1" customWidth="1"/>
    <col min="11800" max="12030" width="11.44140625" style="86"/>
    <col min="12031" max="12031" width="0" style="86" hidden="1" customWidth="1"/>
    <col min="12032" max="12033" width="3.6640625" style="86" customWidth="1"/>
    <col min="12034" max="12034" width="11.44140625" style="86"/>
    <col min="12035" max="12035" width="23.44140625" style="86" customWidth="1"/>
    <col min="12036" max="12036" width="11.44140625" style="86"/>
    <col min="12037" max="12037" width="17.44140625" style="86" customWidth="1"/>
    <col min="12038" max="12038" width="15.44140625" style="86" customWidth="1"/>
    <col min="12039" max="12039" width="11.44140625" style="86"/>
    <col min="12040" max="12055" width="0" style="86" hidden="1" customWidth="1"/>
    <col min="12056" max="12286" width="11.44140625" style="86"/>
    <col min="12287" max="12287" width="0" style="86" hidden="1" customWidth="1"/>
    <col min="12288" max="12289" width="3.6640625" style="86" customWidth="1"/>
    <col min="12290" max="12290" width="11.44140625" style="86"/>
    <col min="12291" max="12291" width="23.44140625" style="86" customWidth="1"/>
    <col min="12292" max="12292" width="11.44140625" style="86"/>
    <col min="12293" max="12293" width="17.44140625" style="86" customWidth="1"/>
    <col min="12294" max="12294" width="15.44140625" style="86" customWidth="1"/>
    <col min="12295" max="12295" width="11.44140625" style="86"/>
    <col min="12296" max="12311" width="0" style="86" hidden="1" customWidth="1"/>
    <col min="12312" max="12542" width="11.44140625" style="86"/>
    <col min="12543" max="12543" width="0" style="86" hidden="1" customWidth="1"/>
    <col min="12544" max="12545" width="3.6640625" style="86" customWidth="1"/>
    <col min="12546" max="12546" width="11.44140625" style="86"/>
    <col min="12547" max="12547" width="23.44140625" style="86" customWidth="1"/>
    <col min="12548" max="12548" width="11.44140625" style="86"/>
    <col min="12549" max="12549" width="17.44140625" style="86" customWidth="1"/>
    <col min="12550" max="12550" width="15.44140625" style="86" customWidth="1"/>
    <col min="12551" max="12551" width="11.44140625" style="86"/>
    <col min="12552" max="12567" width="0" style="86" hidden="1" customWidth="1"/>
    <col min="12568" max="12798" width="11.44140625" style="86"/>
    <col min="12799" max="12799" width="0" style="86" hidden="1" customWidth="1"/>
    <col min="12800" max="12801" width="3.6640625" style="86" customWidth="1"/>
    <col min="12802" max="12802" width="11.44140625" style="86"/>
    <col min="12803" max="12803" width="23.44140625" style="86" customWidth="1"/>
    <col min="12804" max="12804" width="11.44140625" style="86"/>
    <col min="12805" max="12805" width="17.44140625" style="86" customWidth="1"/>
    <col min="12806" max="12806" width="15.44140625" style="86" customWidth="1"/>
    <col min="12807" max="12807" width="11.44140625" style="86"/>
    <col min="12808" max="12823" width="0" style="86" hidden="1" customWidth="1"/>
    <col min="12824" max="13054" width="11.44140625" style="86"/>
    <col min="13055" max="13055" width="0" style="86" hidden="1" customWidth="1"/>
    <col min="13056" max="13057" width="3.6640625" style="86" customWidth="1"/>
    <col min="13058" max="13058" width="11.44140625" style="86"/>
    <col min="13059" max="13059" width="23.44140625" style="86" customWidth="1"/>
    <col min="13060" max="13060" width="11.44140625" style="86"/>
    <col min="13061" max="13061" width="17.44140625" style="86" customWidth="1"/>
    <col min="13062" max="13062" width="15.44140625" style="86" customWidth="1"/>
    <col min="13063" max="13063" width="11.44140625" style="86"/>
    <col min="13064" max="13079" width="0" style="86" hidden="1" customWidth="1"/>
    <col min="13080" max="13310" width="11.44140625" style="86"/>
    <col min="13311" max="13311" width="0" style="86" hidden="1" customWidth="1"/>
    <col min="13312" max="13313" width="3.6640625" style="86" customWidth="1"/>
    <col min="13314" max="13314" width="11.44140625" style="86"/>
    <col min="13315" max="13315" width="23.44140625" style="86" customWidth="1"/>
    <col min="13316" max="13316" width="11.44140625" style="86"/>
    <col min="13317" max="13317" width="17.44140625" style="86" customWidth="1"/>
    <col min="13318" max="13318" width="15.44140625" style="86" customWidth="1"/>
    <col min="13319" max="13319" width="11.44140625" style="86"/>
    <col min="13320" max="13335" width="0" style="86" hidden="1" customWidth="1"/>
    <col min="13336" max="13566" width="11.44140625" style="86"/>
    <col min="13567" max="13567" width="0" style="86" hidden="1" customWidth="1"/>
    <col min="13568" max="13569" width="3.6640625" style="86" customWidth="1"/>
    <col min="13570" max="13570" width="11.44140625" style="86"/>
    <col min="13571" max="13571" width="23.44140625" style="86" customWidth="1"/>
    <col min="13572" max="13572" width="11.44140625" style="86"/>
    <col min="13573" max="13573" width="17.44140625" style="86" customWidth="1"/>
    <col min="13574" max="13574" width="15.44140625" style="86" customWidth="1"/>
    <col min="13575" max="13575" width="11.44140625" style="86"/>
    <col min="13576" max="13591" width="0" style="86" hidden="1" customWidth="1"/>
    <col min="13592" max="13822" width="11.44140625" style="86"/>
    <col min="13823" max="13823" width="0" style="86" hidden="1" customWidth="1"/>
    <col min="13824" max="13825" width="3.6640625" style="86" customWidth="1"/>
    <col min="13826" max="13826" width="11.44140625" style="86"/>
    <col min="13827" max="13827" width="23.44140625" style="86" customWidth="1"/>
    <col min="13828" max="13828" width="11.44140625" style="86"/>
    <col min="13829" max="13829" width="17.44140625" style="86" customWidth="1"/>
    <col min="13830" max="13830" width="15.44140625" style="86" customWidth="1"/>
    <col min="13831" max="13831" width="11.44140625" style="86"/>
    <col min="13832" max="13847" width="0" style="86" hidden="1" customWidth="1"/>
    <col min="13848" max="14078" width="11.44140625" style="86"/>
    <col min="14079" max="14079" width="0" style="86" hidden="1" customWidth="1"/>
    <col min="14080" max="14081" width="3.6640625" style="86" customWidth="1"/>
    <col min="14082" max="14082" width="11.44140625" style="86"/>
    <col min="14083" max="14083" width="23.44140625" style="86" customWidth="1"/>
    <col min="14084" max="14084" width="11.44140625" style="86"/>
    <col min="14085" max="14085" width="17.44140625" style="86" customWidth="1"/>
    <col min="14086" max="14086" width="15.44140625" style="86" customWidth="1"/>
    <col min="14087" max="14087" width="11.44140625" style="86"/>
    <col min="14088" max="14103" width="0" style="86" hidden="1" customWidth="1"/>
    <col min="14104" max="14334" width="11.44140625" style="86"/>
    <col min="14335" max="14335" width="0" style="86" hidden="1" customWidth="1"/>
    <col min="14336" max="14337" width="3.6640625" style="86" customWidth="1"/>
    <col min="14338" max="14338" width="11.44140625" style="86"/>
    <col min="14339" max="14339" width="23.44140625" style="86" customWidth="1"/>
    <col min="14340" max="14340" width="11.44140625" style="86"/>
    <col min="14341" max="14341" width="17.44140625" style="86" customWidth="1"/>
    <col min="14342" max="14342" width="15.44140625" style="86" customWidth="1"/>
    <col min="14343" max="14343" width="11.44140625" style="86"/>
    <col min="14344" max="14359" width="0" style="86" hidden="1" customWidth="1"/>
    <col min="14360" max="14590" width="11.44140625" style="86"/>
    <col min="14591" max="14591" width="0" style="86" hidden="1" customWidth="1"/>
    <col min="14592" max="14593" width="3.6640625" style="86" customWidth="1"/>
    <col min="14594" max="14594" width="11.44140625" style="86"/>
    <col min="14595" max="14595" width="23.44140625" style="86" customWidth="1"/>
    <col min="14596" max="14596" width="11.44140625" style="86"/>
    <col min="14597" max="14597" width="17.44140625" style="86" customWidth="1"/>
    <col min="14598" max="14598" width="15.44140625" style="86" customWidth="1"/>
    <col min="14599" max="14599" width="11.44140625" style="86"/>
    <col min="14600" max="14615" width="0" style="86" hidden="1" customWidth="1"/>
    <col min="14616" max="14846" width="11.44140625" style="86"/>
    <col min="14847" max="14847" width="0" style="86" hidden="1" customWidth="1"/>
    <col min="14848" max="14849" width="3.6640625" style="86" customWidth="1"/>
    <col min="14850" max="14850" width="11.44140625" style="86"/>
    <col min="14851" max="14851" width="23.44140625" style="86" customWidth="1"/>
    <col min="14852" max="14852" width="11.44140625" style="86"/>
    <col min="14853" max="14853" width="17.44140625" style="86" customWidth="1"/>
    <col min="14854" max="14854" width="15.44140625" style="86" customWidth="1"/>
    <col min="14855" max="14855" width="11.44140625" style="86"/>
    <col min="14856" max="14871" width="0" style="86" hidden="1" customWidth="1"/>
    <col min="14872" max="15102" width="11.44140625" style="86"/>
    <col min="15103" max="15103" width="0" style="86" hidden="1" customWidth="1"/>
    <col min="15104" max="15105" width="3.6640625" style="86" customWidth="1"/>
    <col min="15106" max="15106" width="11.44140625" style="86"/>
    <col min="15107" max="15107" width="23.44140625" style="86" customWidth="1"/>
    <col min="15108" max="15108" width="11.44140625" style="86"/>
    <col min="15109" max="15109" width="17.44140625" style="86" customWidth="1"/>
    <col min="15110" max="15110" width="15.44140625" style="86" customWidth="1"/>
    <col min="15111" max="15111" width="11.44140625" style="86"/>
    <col min="15112" max="15127" width="0" style="86" hidden="1" customWidth="1"/>
    <col min="15128" max="15358" width="11.44140625" style="86"/>
    <col min="15359" max="15359" width="0" style="86" hidden="1" customWidth="1"/>
    <col min="15360" max="15361" width="3.6640625" style="86" customWidth="1"/>
    <col min="15362" max="15362" width="11.44140625" style="86"/>
    <col min="15363" max="15363" width="23.44140625" style="86" customWidth="1"/>
    <col min="15364" max="15364" width="11.44140625" style="86"/>
    <col min="15365" max="15365" width="17.44140625" style="86" customWidth="1"/>
    <col min="15366" max="15366" width="15.44140625" style="86" customWidth="1"/>
    <col min="15367" max="15367" width="11.44140625" style="86"/>
    <col min="15368" max="15383" width="0" style="86" hidden="1" customWidth="1"/>
    <col min="15384" max="15614" width="11.44140625" style="86"/>
    <col min="15615" max="15615" width="0" style="86" hidden="1" customWidth="1"/>
    <col min="15616" max="15617" width="3.6640625" style="86" customWidth="1"/>
    <col min="15618" max="15618" width="11.44140625" style="86"/>
    <col min="15619" max="15619" width="23.44140625" style="86" customWidth="1"/>
    <col min="15620" max="15620" width="11.44140625" style="86"/>
    <col min="15621" max="15621" width="17.44140625" style="86" customWidth="1"/>
    <col min="15622" max="15622" width="15.44140625" style="86" customWidth="1"/>
    <col min="15623" max="15623" width="11.44140625" style="86"/>
    <col min="15624" max="15639" width="0" style="86" hidden="1" customWidth="1"/>
    <col min="15640" max="15870" width="11.44140625" style="86"/>
    <col min="15871" max="15871" width="0" style="86" hidden="1" customWidth="1"/>
    <col min="15872" max="15873" width="3.6640625" style="86" customWidth="1"/>
    <col min="15874" max="15874" width="11.44140625" style="86"/>
    <col min="15875" max="15875" width="23.44140625" style="86" customWidth="1"/>
    <col min="15876" max="15876" width="11.44140625" style="86"/>
    <col min="15877" max="15877" width="17.44140625" style="86" customWidth="1"/>
    <col min="15878" max="15878" width="15.44140625" style="86" customWidth="1"/>
    <col min="15879" max="15879" width="11.44140625" style="86"/>
    <col min="15880" max="15895" width="0" style="86" hidden="1" customWidth="1"/>
    <col min="15896" max="16126" width="11.44140625" style="86"/>
    <col min="16127" max="16127" width="0" style="86" hidden="1" customWidth="1"/>
    <col min="16128" max="16129" width="3.6640625" style="86" customWidth="1"/>
    <col min="16130" max="16130" width="11.44140625" style="86"/>
    <col min="16131" max="16131" width="23.44140625" style="86" customWidth="1"/>
    <col min="16132" max="16132" width="11.44140625" style="86"/>
    <col min="16133" max="16133" width="17.44140625" style="86" customWidth="1"/>
    <col min="16134" max="16134" width="15.44140625" style="86" customWidth="1"/>
    <col min="16135" max="16135" width="11.44140625" style="86"/>
    <col min="16136" max="16151" width="0" style="86" hidden="1" customWidth="1"/>
    <col min="16152" max="16384" width="11.44140625" style="86"/>
  </cols>
  <sheetData>
    <row r="1" spans="1:30" ht="27" customHeight="1">
      <c r="A1" s="189"/>
      <c r="B1" s="156" t="s">
        <v>2664</v>
      </c>
      <c r="E1" s="157"/>
      <c r="F1" s="157"/>
      <c r="G1" s="84">
        <f ca="1">+TODAY()</f>
        <v>46148</v>
      </c>
      <c r="H1" s="87"/>
      <c r="I1" s="87"/>
      <c r="J1" s="87"/>
      <c r="K1" s="87"/>
      <c r="N1" s="86"/>
      <c r="P1" s="86"/>
    </row>
    <row r="2" spans="1:30" ht="3.75" customHeight="1">
      <c r="C2" s="159"/>
      <c r="D2" s="159"/>
      <c r="E2" s="160"/>
      <c r="F2" s="160"/>
      <c r="G2" s="160"/>
      <c r="H2" s="87"/>
      <c r="I2" s="87"/>
      <c r="J2" s="87"/>
      <c r="K2" s="87"/>
      <c r="N2" s="86"/>
      <c r="P2" s="86"/>
    </row>
    <row r="3" spans="1:30" ht="18" customHeight="1" thickBot="1">
      <c r="D3" s="190"/>
      <c r="E3" s="158" t="s">
        <v>2586</v>
      </c>
      <c r="F3" s="89"/>
      <c r="G3" s="161" t="s">
        <v>2650</v>
      </c>
      <c r="H3" s="162" t="s">
        <v>2651</v>
      </c>
      <c r="I3" s="87"/>
      <c r="J3" s="162"/>
      <c r="K3" s="162"/>
      <c r="N3" s="86"/>
      <c r="P3" s="86"/>
      <c r="AD3" s="191" t="s">
        <v>2665</v>
      </c>
    </row>
    <row r="4" spans="1:30" ht="18.75" customHeight="1" thickBot="1">
      <c r="C4" s="192" t="s">
        <v>2578</v>
      </c>
      <c r="E4" s="119" t="s">
        <v>287</v>
      </c>
      <c r="F4" s="193"/>
      <c r="G4" s="194">
        <v>4</v>
      </c>
      <c r="H4" s="194"/>
      <c r="I4" s="194"/>
      <c r="J4" s="194"/>
      <c r="N4" s="86"/>
      <c r="P4" s="86"/>
    </row>
    <row r="5" spans="1:30" ht="6" customHeight="1" thickBot="1">
      <c r="C5" s="155"/>
      <c r="D5" s="155"/>
      <c r="E5" s="87">
        <f>E6*10</f>
        <v>0</v>
      </c>
      <c r="F5" s="88"/>
      <c r="G5" s="87"/>
      <c r="H5" s="87"/>
      <c r="I5" s="87"/>
      <c r="J5" s="87"/>
      <c r="K5" s="87"/>
      <c r="N5" s="86"/>
      <c r="P5" s="86"/>
    </row>
    <row r="6" spans="1:30" ht="16.5" customHeight="1" thickBot="1">
      <c r="C6" s="192" t="s">
        <v>2600</v>
      </c>
      <c r="D6" s="195"/>
      <c r="E6" s="119">
        <v>0</v>
      </c>
      <c r="F6" s="173"/>
      <c r="G6" s="161" t="s">
        <v>2655</v>
      </c>
      <c r="H6" s="163" t="s">
        <v>2656</v>
      </c>
      <c r="I6" s="163"/>
      <c r="J6" s="163"/>
      <c r="N6" s="86"/>
      <c r="P6" s="86"/>
    </row>
    <row r="7" spans="1:30" ht="7.5" customHeight="1" thickBot="1">
      <c r="C7" s="155"/>
      <c r="D7" s="155"/>
      <c r="F7" s="88"/>
      <c r="G7" s="174"/>
      <c r="H7" s="87"/>
      <c r="I7" s="87"/>
      <c r="J7" s="87"/>
      <c r="K7" s="87"/>
      <c r="N7" s="86"/>
      <c r="P7" s="86"/>
    </row>
    <row r="8" spans="1:30" ht="18.75" customHeight="1" thickBot="1">
      <c r="C8" s="171" t="s">
        <v>2666</v>
      </c>
      <c r="D8" s="172"/>
      <c r="E8" s="119">
        <v>0</v>
      </c>
      <c r="F8" s="88"/>
      <c r="G8" s="174"/>
      <c r="I8" s="87"/>
      <c r="J8" s="87"/>
      <c r="K8" s="87"/>
      <c r="N8" s="86"/>
      <c r="P8" s="86"/>
    </row>
    <row r="9" spans="1:30" ht="7.5" customHeight="1">
      <c r="C9" s="155"/>
      <c r="D9" s="155"/>
      <c r="E9" s="87">
        <v>0</v>
      </c>
      <c r="F9" s="88"/>
      <c r="G9" s="174"/>
      <c r="H9" s="87"/>
      <c r="I9" s="87"/>
      <c r="J9" s="87"/>
      <c r="K9" s="87"/>
      <c r="N9" s="86"/>
      <c r="P9" s="86"/>
    </row>
    <row r="10" spans="1:30" ht="6" customHeight="1">
      <c r="C10" s="164"/>
      <c r="D10" s="164"/>
      <c r="E10" s="193"/>
      <c r="F10" s="111"/>
      <c r="G10" s="161"/>
      <c r="H10" s="194"/>
      <c r="I10" s="194"/>
      <c r="J10" s="194"/>
      <c r="K10" s="194"/>
      <c r="N10" s="86"/>
      <c r="P10" s="86"/>
    </row>
    <row r="11" spans="1:30" ht="3" customHeight="1">
      <c r="C11" s="161" t="s">
        <v>2657</v>
      </c>
      <c r="D11" s="161"/>
      <c r="E11" s="194">
        <v>41</v>
      </c>
      <c r="F11" s="111"/>
      <c r="G11" s="161"/>
      <c r="H11" s="194"/>
      <c r="I11" s="194"/>
      <c r="J11" s="194"/>
      <c r="K11" s="194"/>
      <c r="N11" s="86"/>
      <c r="P11" s="86"/>
    </row>
    <row r="12" spans="1:30" hidden="1">
      <c r="C12" s="164"/>
      <c r="D12" s="164"/>
      <c r="E12" s="193"/>
      <c r="F12" s="111"/>
      <c r="G12" s="161"/>
      <c r="H12" s="194"/>
      <c r="I12" s="194"/>
      <c r="J12" s="194"/>
      <c r="K12" s="194"/>
      <c r="N12" s="86"/>
      <c r="P12" s="86"/>
    </row>
    <row r="13" spans="1:30" ht="8.25" customHeight="1">
      <c r="C13" s="155"/>
      <c r="D13" s="155"/>
      <c r="F13" s="88"/>
      <c r="G13" s="87"/>
      <c r="H13" s="166" t="e">
        <f>#REF!*10</f>
        <v>#REF!</v>
      </c>
      <c r="I13" s="166"/>
      <c r="J13" s="166"/>
      <c r="K13" s="166"/>
      <c r="N13" s="86"/>
      <c r="P13" s="86"/>
    </row>
    <row r="14" spans="1:30" ht="10.5" customHeight="1">
      <c r="C14" s="97" t="s">
        <v>2568</v>
      </c>
      <c r="D14" s="175"/>
      <c r="E14" s="97" t="s">
        <v>2582</v>
      </c>
      <c r="F14" s="98" t="s">
        <v>2599</v>
      </c>
      <c r="G14" s="97" t="s">
        <v>2600</v>
      </c>
      <c r="H14" s="97" t="s">
        <v>2601</v>
      </c>
      <c r="I14" s="167"/>
      <c r="J14" s="167"/>
      <c r="K14" s="167"/>
      <c r="N14" s="86"/>
      <c r="P14" s="86"/>
    </row>
    <row r="15" spans="1:30">
      <c r="B15" s="88" t="s">
        <v>2667</v>
      </c>
      <c r="C15" s="176">
        <f>IFERROR(VLOOKUP(E4,M78:N96,2,0),0)</f>
        <v>913370180</v>
      </c>
      <c r="D15" s="196"/>
      <c r="E15" s="181" t="s">
        <v>2668</v>
      </c>
      <c r="F15" s="177">
        <f>VLOOKUP(C15,'TARIFA MASTER'!B15:J3408,9,0)</f>
        <v>64.109886294592485</v>
      </c>
      <c r="G15" s="178">
        <f>E6</f>
        <v>0</v>
      </c>
      <c r="H15" s="179">
        <f>+G15*F15</f>
        <v>0</v>
      </c>
      <c r="I15" s="197"/>
      <c r="J15" s="197"/>
      <c r="K15" s="197"/>
      <c r="N15" s="86"/>
      <c r="P15" s="86"/>
    </row>
    <row r="16" spans="1:30">
      <c r="B16" s="88" t="s">
        <v>2669</v>
      </c>
      <c r="C16" s="176">
        <v>920370015</v>
      </c>
      <c r="D16" s="196"/>
      <c r="E16" s="198" t="s">
        <v>2670</v>
      </c>
      <c r="F16" s="177">
        <f>IFERROR(VLOOKUP(C16,'[1]TARIFA MASTER'!C$46:K$2442,9,0),0)</f>
        <v>53.162121794871801</v>
      </c>
      <c r="G16" s="178">
        <f>E8</f>
        <v>0</v>
      </c>
      <c r="H16" s="180">
        <f>F16*G16</f>
        <v>0</v>
      </c>
      <c r="I16" s="199"/>
      <c r="J16" s="199"/>
      <c r="K16" s="199"/>
      <c r="N16" s="86"/>
      <c r="P16" s="86"/>
    </row>
    <row r="17" spans="2:21" ht="10.5" customHeight="1" thickBot="1">
      <c r="C17" s="163"/>
      <c r="D17" s="163"/>
      <c r="E17" s="155"/>
      <c r="F17" s="200"/>
      <c r="G17" s="201"/>
      <c r="H17" s="199"/>
      <c r="I17" s="199"/>
      <c r="J17" s="199"/>
      <c r="K17" s="199"/>
      <c r="N17" s="106"/>
      <c r="O17" s="106"/>
      <c r="P17" s="106"/>
      <c r="Q17" s="106"/>
      <c r="R17" s="106"/>
    </row>
    <row r="18" spans="2:21" ht="16.2" thickBot="1">
      <c r="C18" s="182">
        <f>J76</f>
        <v>0</v>
      </c>
      <c r="D18" s="183"/>
      <c r="F18" s="202" t="s">
        <v>2654</v>
      </c>
      <c r="G18" s="168">
        <v>0.2</v>
      </c>
      <c r="H18" s="170">
        <f>H15-(H15*G18)</f>
        <v>0</v>
      </c>
      <c r="I18" s="203"/>
      <c r="J18" s="203"/>
      <c r="K18" s="203"/>
      <c r="N18" s="106"/>
      <c r="O18" s="106"/>
      <c r="P18" s="106"/>
      <c r="Q18" s="106"/>
      <c r="R18" s="106"/>
    </row>
    <row r="19" spans="2:21" ht="7.5" customHeight="1" thickBot="1">
      <c r="C19" s="184"/>
      <c r="D19" s="184"/>
      <c r="G19" s="110"/>
      <c r="H19" s="204"/>
      <c r="I19" s="203"/>
      <c r="J19" s="203"/>
      <c r="K19" s="203"/>
      <c r="N19" s="106"/>
      <c r="O19" s="106"/>
      <c r="P19" s="106"/>
      <c r="Q19" s="106"/>
      <c r="R19" s="106"/>
    </row>
    <row r="20" spans="2:21" ht="15.75" customHeight="1" thickBot="1">
      <c r="F20" s="205" t="s">
        <v>2652</v>
      </c>
      <c r="G20" s="168">
        <v>0</v>
      </c>
      <c r="H20" s="170">
        <f>H16-(H16*G20)</f>
        <v>0</v>
      </c>
      <c r="I20" s="203"/>
      <c r="J20" s="203"/>
      <c r="K20" s="203"/>
      <c r="N20" s="106"/>
      <c r="O20" s="106"/>
      <c r="P20" s="106"/>
      <c r="Q20" s="106"/>
      <c r="R20" s="106"/>
    </row>
    <row r="21" spans="2:21" ht="4.5" hidden="1" customHeight="1" thickBot="1">
      <c r="F21" s="169"/>
      <c r="G21" s="206"/>
      <c r="H21" s="207"/>
      <c r="I21" s="203"/>
      <c r="J21" s="203"/>
      <c r="K21" s="203"/>
      <c r="N21" s="106"/>
      <c r="O21" s="106"/>
      <c r="P21" s="106"/>
      <c r="Q21" s="106"/>
      <c r="R21" s="106"/>
    </row>
    <row r="22" spans="2:21" ht="18" hidden="1" customHeight="1" thickBot="1">
      <c r="C22" s="208"/>
      <c r="D22" s="208"/>
      <c r="E22" s="209"/>
      <c r="F22" s="210" t="s">
        <v>2671</v>
      </c>
      <c r="G22" s="211">
        <v>0</v>
      </c>
      <c r="H22" s="212" t="e">
        <f>IF(#REF!="aluminio",H16-(H16*G22),0)</f>
        <v>#REF!</v>
      </c>
      <c r="I22" s="203"/>
      <c r="J22" s="203"/>
      <c r="K22" s="203"/>
      <c r="N22" s="106"/>
      <c r="O22" s="106"/>
      <c r="P22" s="106"/>
      <c r="Q22" s="106"/>
      <c r="R22" s="106"/>
    </row>
    <row r="23" spans="2:21" ht="3.75" customHeight="1">
      <c r="C23" s="208"/>
      <c r="D23" s="208"/>
      <c r="E23" s="209"/>
      <c r="F23" s="169"/>
      <c r="G23" s="206"/>
      <c r="H23" s="207"/>
      <c r="I23" s="203"/>
      <c r="J23" s="203"/>
      <c r="K23" s="203"/>
      <c r="N23" s="106"/>
      <c r="O23" s="106"/>
      <c r="P23" s="106"/>
      <c r="Q23" s="106"/>
      <c r="R23" s="106"/>
    </row>
    <row r="24" spans="2:21" ht="18" customHeight="1" thickBot="1">
      <c r="B24" s="88"/>
      <c r="C24" s="88"/>
      <c r="D24" s="88"/>
      <c r="E24" s="88"/>
      <c r="H24" s="204"/>
      <c r="I24" s="88"/>
      <c r="J24" s="88"/>
      <c r="K24" s="88"/>
      <c r="L24" s="88"/>
      <c r="M24" s="213"/>
      <c r="N24" s="106"/>
      <c r="O24" s="106"/>
      <c r="P24" s="106"/>
      <c r="Q24" s="106"/>
      <c r="R24" s="106"/>
    </row>
    <row r="25" spans="2:21" ht="18" customHeight="1" thickBot="1">
      <c r="B25" s="88"/>
      <c r="C25" s="88"/>
      <c r="D25" s="88"/>
      <c r="E25" s="88"/>
      <c r="G25" s="214" t="s">
        <v>2601</v>
      </c>
      <c r="H25" s="170">
        <f>SUM(H18+H20)</f>
        <v>0</v>
      </c>
      <c r="I25" s="88"/>
      <c r="J25" s="88"/>
      <c r="K25" s="88"/>
      <c r="L25" s="88"/>
      <c r="M25" s="213"/>
      <c r="N25" s="106"/>
      <c r="O25" s="106"/>
      <c r="P25" s="96"/>
      <c r="Q25" s="106"/>
      <c r="R25" s="106"/>
      <c r="S25" s="88"/>
      <c r="T25" s="89"/>
      <c r="U25" s="88"/>
    </row>
    <row r="26" spans="2:21">
      <c r="M26" s="87"/>
      <c r="N26" s="106"/>
      <c r="O26" s="106"/>
      <c r="P26" s="96"/>
      <c r="Q26" s="106"/>
      <c r="R26" s="106"/>
      <c r="S26" s="87"/>
    </row>
    <row r="27" spans="2:21">
      <c r="M27" s="166" t="s">
        <v>2672</v>
      </c>
      <c r="N27" s="215"/>
      <c r="O27" s="106"/>
      <c r="P27" s="106"/>
      <c r="Q27" s="216">
        <v>55.56</v>
      </c>
      <c r="R27" s="106">
        <v>51.376400000000004</v>
      </c>
      <c r="S27" s="87"/>
    </row>
    <row r="28" spans="2:21">
      <c r="C28" s="103" t="s">
        <v>2673</v>
      </c>
      <c r="D28" s="103"/>
      <c r="M28" s="166" t="s">
        <v>2653</v>
      </c>
      <c r="N28" s="217"/>
      <c r="O28" s="106"/>
      <c r="P28" s="106"/>
      <c r="Q28" s="216">
        <v>25</v>
      </c>
      <c r="R28" s="106">
        <v>66.610100000000003</v>
      </c>
      <c r="S28" s="87"/>
    </row>
    <row r="29" spans="2:21" ht="3.75" customHeight="1">
      <c r="M29" s="87"/>
      <c r="N29" s="218"/>
      <c r="O29" s="106"/>
      <c r="P29" s="96"/>
      <c r="Q29" s="106"/>
      <c r="R29" s="106"/>
      <c r="S29" s="87"/>
    </row>
    <row r="30" spans="2:21" ht="12" customHeight="1">
      <c r="C30" s="88" t="s">
        <v>2674</v>
      </c>
      <c r="D30" s="88"/>
      <c r="M30" s="87"/>
      <c r="N30" s="218"/>
      <c r="O30" s="106"/>
      <c r="P30" s="96"/>
      <c r="Q30" s="106"/>
      <c r="R30" s="106"/>
      <c r="S30" s="87"/>
    </row>
    <row r="31" spans="2:21" ht="24.75" customHeight="1">
      <c r="C31" s="219" t="s">
        <v>2658</v>
      </c>
      <c r="D31" s="185"/>
      <c r="E31" s="88"/>
      <c r="M31" s="87"/>
      <c r="N31" s="89"/>
      <c r="O31" s="88"/>
      <c r="P31" s="165"/>
      <c r="Q31" s="88"/>
      <c r="R31" s="106"/>
      <c r="S31" s="87"/>
    </row>
    <row r="32" spans="2:21" ht="12.75" customHeight="1">
      <c r="C32" s="188" t="s">
        <v>2659</v>
      </c>
      <c r="D32" s="186"/>
      <c r="E32" s="187" t="s">
        <v>2660</v>
      </c>
      <c r="K32" s="88"/>
      <c r="L32" s="103"/>
      <c r="N32" s="86"/>
      <c r="P32" s="86"/>
    </row>
    <row r="33" spans="3:16" ht="14.25" customHeight="1">
      <c r="C33" s="188" t="s">
        <v>2661</v>
      </c>
      <c r="D33" s="186"/>
      <c r="E33" s="187" t="s">
        <v>2662</v>
      </c>
      <c r="J33" s="88"/>
      <c r="K33" s="88"/>
      <c r="L33" s="103"/>
      <c r="N33" s="86"/>
      <c r="P33" s="86"/>
    </row>
    <row r="34" spans="3:16" ht="16.5" customHeight="1">
      <c r="C34" s="88"/>
      <c r="D34" s="88"/>
      <c r="J34" s="88"/>
      <c r="K34" s="88"/>
      <c r="L34" s="103"/>
      <c r="N34" s="86"/>
      <c r="P34" s="86"/>
    </row>
    <row r="35" spans="3:16" ht="12" customHeight="1">
      <c r="C35" s="88" t="s">
        <v>2675</v>
      </c>
      <c r="D35" s="88"/>
      <c r="J35" s="88"/>
      <c r="K35" s="88"/>
      <c r="L35" s="103"/>
      <c r="N35" s="86"/>
      <c r="P35" s="86"/>
    </row>
    <row r="36" spans="3:16" ht="12" customHeight="1">
      <c r="J36" s="88"/>
      <c r="K36" s="88"/>
      <c r="L36" s="103"/>
      <c r="P36" s="86"/>
    </row>
    <row r="37" spans="3:16" ht="12" customHeight="1">
      <c r="C37" s="88" t="s">
        <v>2676</v>
      </c>
      <c r="D37" s="88"/>
      <c r="E37" s="88"/>
      <c r="J37" s="88"/>
      <c r="K37" s="88"/>
      <c r="L37" s="103"/>
      <c r="P37" s="86"/>
    </row>
    <row r="38" spans="3:16" s="88" customFormat="1" ht="12" customHeight="1">
      <c r="L38" s="103"/>
      <c r="N38" s="89"/>
    </row>
    <row r="39" spans="3:16" s="88" customFormat="1" ht="12" customHeight="1">
      <c r="L39" s="103"/>
      <c r="N39" s="89"/>
    </row>
    <row r="40" spans="3:16" s="88" customFormat="1" ht="12" customHeight="1">
      <c r="L40" s="103"/>
      <c r="N40" s="89"/>
    </row>
    <row r="41" spans="3:16" s="88" customFormat="1" ht="12" customHeight="1">
      <c r="L41" s="103"/>
      <c r="N41" s="89"/>
    </row>
    <row r="42" spans="3:16" s="88" customFormat="1" ht="12" customHeight="1">
      <c r="L42" s="103"/>
      <c r="N42" s="89"/>
    </row>
    <row r="43" spans="3:16" s="88" customFormat="1" ht="12" customHeight="1">
      <c r="L43" s="103"/>
      <c r="N43" s="89"/>
    </row>
    <row r="44" spans="3:16" s="88" customFormat="1" ht="12" customHeight="1">
      <c r="L44" s="103"/>
      <c r="N44" s="89"/>
    </row>
    <row r="45" spans="3:16" s="88" customFormat="1" ht="12" customHeight="1">
      <c r="H45" s="88" t="s">
        <v>2663</v>
      </c>
      <c r="L45" s="103"/>
      <c r="N45" s="89"/>
    </row>
    <row r="46" spans="3:16" s="88" customFormat="1" ht="12" customHeight="1">
      <c r="L46" s="103"/>
      <c r="N46" s="89"/>
    </row>
    <row r="47" spans="3:16" s="88" customFormat="1" ht="12" customHeight="1">
      <c r="L47" s="103"/>
      <c r="N47" s="89"/>
    </row>
    <row r="48" spans="3:16" s="88" customFormat="1" ht="12" customHeight="1">
      <c r="L48" s="103"/>
      <c r="N48" s="89"/>
    </row>
    <row r="49" spans="12:14" s="88" customFormat="1" ht="12" customHeight="1">
      <c r="L49" s="103"/>
      <c r="N49" s="89"/>
    </row>
    <row r="50" spans="12:14" s="88" customFormat="1" ht="12" customHeight="1">
      <c r="L50" s="103"/>
      <c r="N50" s="89"/>
    </row>
    <row r="51" spans="12:14" s="88" customFormat="1" ht="12" customHeight="1">
      <c r="L51" s="103"/>
      <c r="N51" s="89"/>
    </row>
    <row r="52" spans="12:14" s="88" customFormat="1" ht="12" customHeight="1">
      <c r="L52" s="103"/>
      <c r="N52" s="89"/>
    </row>
    <row r="53" spans="12:14" s="88" customFormat="1" ht="12" customHeight="1">
      <c r="L53" s="103"/>
      <c r="N53" s="89"/>
    </row>
    <row r="54" spans="12:14" s="88" customFormat="1" ht="12" customHeight="1">
      <c r="L54" s="103"/>
      <c r="N54" s="89"/>
    </row>
    <row r="55" spans="12:14" s="88" customFormat="1" ht="12" customHeight="1">
      <c r="L55" s="103"/>
      <c r="N55" s="89"/>
    </row>
    <row r="56" spans="12:14" s="88" customFormat="1" ht="12" customHeight="1">
      <c r="L56" s="103"/>
      <c r="N56" s="89"/>
    </row>
    <row r="57" spans="12:14" s="88" customFormat="1" ht="12" customHeight="1">
      <c r="L57" s="103"/>
      <c r="N57" s="89"/>
    </row>
    <row r="58" spans="12:14" s="88" customFormat="1" ht="12" customHeight="1">
      <c r="L58" s="103"/>
      <c r="N58" s="89"/>
    </row>
    <row r="59" spans="12:14" s="88" customFormat="1" ht="12" customHeight="1">
      <c r="L59" s="103"/>
      <c r="N59" s="89"/>
    </row>
    <row r="60" spans="12:14" s="88" customFormat="1" ht="12" customHeight="1">
      <c r="L60" s="103"/>
      <c r="N60" s="89"/>
    </row>
    <row r="61" spans="12:14" s="88" customFormat="1" ht="12" customHeight="1">
      <c r="L61" s="103"/>
      <c r="N61" s="89"/>
    </row>
    <row r="62" spans="12:14" s="88" customFormat="1" ht="12" customHeight="1">
      <c r="L62" s="103"/>
      <c r="N62" s="89"/>
    </row>
    <row r="63" spans="12:14" s="88" customFormat="1" ht="12" customHeight="1">
      <c r="L63" s="103"/>
      <c r="N63" s="89"/>
    </row>
    <row r="64" spans="12:14" s="88" customFormat="1" ht="12" customHeight="1">
      <c r="L64" s="103"/>
      <c r="N64" s="89"/>
    </row>
    <row r="65" spans="12:14" s="88" customFormat="1" ht="12" customHeight="1">
      <c r="L65" s="103"/>
      <c r="N65" s="89"/>
    </row>
    <row r="66" spans="12:14" s="88" customFormat="1" ht="12" customHeight="1">
      <c r="L66" s="103"/>
      <c r="N66" s="89"/>
    </row>
    <row r="67" spans="12:14" s="88" customFormat="1" ht="12" customHeight="1">
      <c r="L67" s="103"/>
      <c r="N67" s="89"/>
    </row>
    <row r="68" spans="12:14" s="88" customFormat="1" ht="12" customHeight="1">
      <c r="L68" s="103"/>
      <c r="N68" s="89"/>
    </row>
    <row r="69" spans="12:14" s="88" customFormat="1" ht="12" customHeight="1">
      <c r="L69" s="103"/>
      <c r="N69" s="89"/>
    </row>
    <row r="70" spans="12:14" s="88" customFormat="1" ht="12" customHeight="1">
      <c r="L70" s="103"/>
      <c r="N70" s="89"/>
    </row>
    <row r="71" spans="12:14" s="88" customFormat="1" ht="12" customHeight="1">
      <c r="L71" s="103"/>
      <c r="N71" s="89"/>
    </row>
    <row r="72" spans="12:14" s="88" customFormat="1" ht="12" customHeight="1">
      <c r="L72" s="103"/>
      <c r="N72" s="89"/>
    </row>
    <row r="73" spans="12:14" s="88" customFormat="1" ht="12" customHeight="1">
      <c r="L73" s="103"/>
      <c r="N73" s="89"/>
    </row>
    <row r="74" spans="12:14" s="88" customFormat="1" ht="12" customHeight="1">
      <c r="N74" s="89"/>
    </row>
    <row r="75" spans="12:14" s="88" customFormat="1" ht="12" customHeight="1">
      <c r="N75" s="89"/>
    </row>
    <row r="76" spans="12:14" s="88" customFormat="1" ht="12" customHeight="1">
      <c r="N76" s="89"/>
    </row>
    <row r="77" spans="12:14" s="88" customFormat="1" ht="12" customHeight="1">
      <c r="M77" s="220"/>
      <c r="N77" s="221"/>
    </row>
    <row r="78" spans="12:14" s="88" customFormat="1" ht="12" customHeight="1">
      <c r="M78" s="228" t="s">
        <v>2</v>
      </c>
      <c r="N78" s="229">
        <v>913370010</v>
      </c>
    </row>
    <row r="79" spans="12:14" s="88" customFormat="1" ht="12" customHeight="1">
      <c r="M79" s="228" t="s">
        <v>3</v>
      </c>
      <c r="N79" s="229">
        <v>913370020</v>
      </c>
    </row>
    <row r="80" spans="12:14" s="88" customFormat="1" ht="12" customHeight="1">
      <c r="M80" s="228" t="s">
        <v>244</v>
      </c>
      <c r="N80" s="229">
        <v>913370280</v>
      </c>
    </row>
    <row r="81" spans="13:16" s="88" customFormat="1" ht="12" customHeight="1">
      <c r="M81" s="228" t="s">
        <v>10</v>
      </c>
      <c r="N81" s="229">
        <v>913370090</v>
      </c>
    </row>
    <row r="82" spans="13:16" s="88" customFormat="1" ht="12" customHeight="1">
      <c r="M82" s="228" t="s">
        <v>14</v>
      </c>
      <c r="N82" s="229">
        <v>913370100</v>
      </c>
    </row>
    <row r="83" spans="13:16" s="88" customFormat="1" ht="12" customHeight="1">
      <c r="M83" s="230" t="s">
        <v>13</v>
      </c>
      <c r="N83" s="229">
        <v>913370110</v>
      </c>
    </row>
    <row r="84" spans="13:16" s="88" customFormat="1" ht="12" customHeight="1">
      <c r="M84" s="230" t="s">
        <v>2505</v>
      </c>
      <c r="N84" s="229">
        <v>913370120</v>
      </c>
    </row>
    <row r="85" spans="13:16" s="88" customFormat="1" ht="12" customHeight="1">
      <c r="M85" s="230" t="s">
        <v>82</v>
      </c>
      <c r="N85" s="231">
        <v>913370250</v>
      </c>
      <c r="P85" s="165"/>
    </row>
    <row r="86" spans="13:16" s="88" customFormat="1" ht="12" customHeight="1">
      <c r="M86" s="232" t="s">
        <v>83</v>
      </c>
      <c r="N86" s="231">
        <v>913370270</v>
      </c>
      <c r="P86" s="165"/>
    </row>
    <row r="87" spans="13:16" s="88" customFormat="1" ht="12" customHeight="1">
      <c r="M87" s="232" t="s">
        <v>2504</v>
      </c>
      <c r="N87" s="231">
        <v>913370380</v>
      </c>
      <c r="P87" s="165"/>
    </row>
    <row r="88" spans="13:16" s="88" customFormat="1" ht="12" customHeight="1">
      <c r="M88" s="232" t="s">
        <v>361</v>
      </c>
      <c r="N88" s="231">
        <v>913370370</v>
      </c>
      <c r="P88" s="165"/>
    </row>
    <row r="89" spans="13:16" s="88" customFormat="1" ht="12" customHeight="1">
      <c r="M89" s="232" t="s">
        <v>2507</v>
      </c>
      <c r="N89" s="231">
        <v>913370360</v>
      </c>
      <c r="P89" s="165"/>
    </row>
    <row r="90" spans="13:16" s="88" customFormat="1" ht="12" customHeight="1">
      <c r="M90" s="232" t="s">
        <v>2503</v>
      </c>
      <c r="N90" s="222">
        <v>913370390</v>
      </c>
      <c r="P90" s="165"/>
    </row>
    <row r="91" spans="13:16" s="88" customFormat="1" ht="12" customHeight="1">
      <c r="M91" s="232" t="s">
        <v>2506</v>
      </c>
      <c r="N91" s="222">
        <v>913370240</v>
      </c>
      <c r="P91" s="165"/>
    </row>
    <row r="92" spans="13:16" s="88" customFormat="1" ht="12" customHeight="1">
      <c r="M92" s="232" t="s">
        <v>287</v>
      </c>
      <c r="N92" s="222">
        <v>913370180</v>
      </c>
      <c r="P92" s="165"/>
    </row>
    <row r="93" spans="13:16" s="88" customFormat="1" ht="12" customHeight="1">
      <c r="M93" s="232" t="s">
        <v>2539</v>
      </c>
      <c r="N93" s="222">
        <v>913370070</v>
      </c>
      <c r="P93" s="165"/>
    </row>
    <row r="94" spans="13:16" s="88" customFormat="1" ht="12" customHeight="1">
      <c r="M94" s="232" t="s">
        <v>2540</v>
      </c>
      <c r="N94" s="222">
        <v>913370410</v>
      </c>
      <c r="P94" s="165"/>
    </row>
    <row r="95" spans="13:16" ht="12" customHeight="1">
      <c r="M95" s="86" t="s">
        <v>2681</v>
      </c>
      <c r="N95" s="155">
        <v>913370510</v>
      </c>
    </row>
    <row r="96" spans="13:16" ht="12" customHeight="1">
      <c r="M96" s="86" t="s">
        <v>2682</v>
      </c>
      <c r="N96" s="155">
        <v>913370520</v>
      </c>
    </row>
  </sheetData>
  <protectedRanges>
    <protectedRange sqref="F18:G18 F20:F23" name="Rango1"/>
  </protectedRanges>
  <dataValidations count="5">
    <dataValidation type="list" allowBlank="1" showInputMessage="1" showErrorMessage="1" sqref="E4">
      <formula1>$M$78:$M$96</formula1>
    </dataValidation>
    <dataValidation type="list" allowBlank="1" showInputMessage="1" showErrorMessage="1" sqref="K65558 WVN983063 WLR983063 WBV983063 VRZ983063 VID983063 UYH983063 UOL983063 UEP983063 TUT983063 TKX983063 TBB983063 SRF983063 SHJ983063 RXN983063 RNR983063 RDV983063 QTZ983063 QKD983063 QAH983063 PQL983063 PGP983063 OWT983063 OMX983063 ODB983063 NTF983063 NJJ983063 MZN983063 MPR983063 MFV983063 LVZ983063 LMD983063 LCH983063 KSL983063 KIP983063 JYT983063 JOX983063 JFB983063 IVF983063 ILJ983063 IBN983063 HRR983063 HHV983063 GXZ983063 GOD983063 GEH983063 FUL983063 FKP983063 FAT983063 EQX983063 EHB983063 DXF983063 DNJ983063 DDN983063 CTR983063 CJV983063 BZZ983063 BQD983063 BGH983063 AWL983063 AMP983063 ACT983063 SX983063 JB983063 WVN917527 WLR917527 WBV917527 VRZ917527 VID917527 UYH917527 UOL917527 UEP917527 TUT917527 TKX917527 TBB917527 SRF917527 SHJ917527 RXN917527 RNR917527 RDV917527 QTZ917527 QKD917527 QAH917527 PQL917527 PGP917527 OWT917527 OMX917527 ODB917527 NTF917527 NJJ917527 MZN917527 MPR917527 MFV917527 LVZ917527 LMD917527 LCH917527 KSL917527 KIP917527 JYT917527 JOX917527 JFB917527 IVF917527 ILJ917527 IBN917527 HRR917527 HHV917527 GXZ917527 GOD917527 GEH917527 FUL917527 FKP917527 FAT917527 EQX917527 EHB917527 DXF917527 DNJ917527 DDN917527 CTR917527 CJV917527 BZZ917527 BQD917527 BGH917527 AWL917527 AMP917527 ACT917527 SX917527 JB917527 WVN851991 WLR851991 WBV851991 VRZ851991 VID851991 UYH851991 UOL851991 UEP851991 TUT851991 TKX851991 TBB851991 SRF851991 SHJ851991 RXN851991 RNR851991 RDV851991 QTZ851991 QKD851991 QAH851991 PQL851991 PGP851991 OWT851991 OMX851991 ODB851991 NTF851991 NJJ851991 MZN851991 MPR851991 MFV851991 LVZ851991 LMD851991 LCH851991 KSL851991 KIP851991 JYT851991 JOX851991 JFB851991 IVF851991 ILJ851991 IBN851991 HRR851991 HHV851991 GXZ851991 GOD851991 GEH851991 FUL851991 FKP851991 FAT851991 EQX851991 EHB851991 DXF851991 DNJ851991 DDN851991 CTR851991 CJV851991 BZZ851991 BQD851991 BGH851991 AWL851991 AMP851991 ACT851991 SX851991 JB851991 WVN786455 WLR786455 WBV786455 VRZ786455 VID786455 UYH786455 UOL786455 UEP786455 TUT786455 TKX786455 TBB786455 SRF786455 SHJ786455 RXN786455 RNR786455 RDV786455 QTZ786455 QKD786455 QAH786455 PQL786455 PGP786455 OWT786455 OMX786455 ODB786455 NTF786455 NJJ786455 MZN786455 MPR786455 MFV786455 LVZ786455 LMD786455 LCH786455 KSL786455 KIP786455 JYT786455 JOX786455 JFB786455 IVF786455 ILJ786455 IBN786455 HRR786455 HHV786455 GXZ786455 GOD786455 GEH786455 FUL786455 FKP786455 FAT786455 EQX786455 EHB786455 DXF786455 DNJ786455 DDN786455 CTR786455 CJV786455 BZZ786455 BQD786455 BGH786455 AWL786455 AMP786455 ACT786455 SX786455 JB786455 WVN720919 WLR720919 WBV720919 VRZ720919 VID720919 UYH720919 UOL720919 UEP720919 TUT720919 TKX720919 TBB720919 SRF720919 SHJ720919 RXN720919 RNR720919 RDV720919 QTZ720919 QKD720919 QAH720919 PQL720919 PGP720919 OWT720919 OMX720919 ODB720919 NTF720919 NJJ720919 MZN720919 MPR720919 MFV720919 LVZ720919 LMD720919 LCH720919 KSL720919 KIP720919 JYT720919 JOX720919 JFB720919 IVF720919 ILJ720919 IBN720919 HRR720919 HHV720919 GXZ720919 GOD720919 GEH720919 FUL720919 FKP720919 FAT720919 EQX720919 EHB720919 DXF720919 DNJ720919 DDN720919 CTR720919 CJV720919 BZZ720919 BQD720919 BGH720919 AWL720919 AMP720919 ACT720919 SX720919 JB720919 WVN655383 WLR655383 WBV655383 VRZ655383 VID655383 UYH655383 UOL655383 UEP655383 TUT655383 TKX655383 TBB655383 SRF655383 SHJ655383 RXN655383 RNR655383 RDV655383 QTZ655383 QKD655383 QAH655383 PQL655383 PGP655383 OWT655383 OMX655383 ODB655383 NTF655383 NJJ655383 MZN655383 MPR655383 MFV655383 LVZ655383 LMD655383 LCH655383 KSL655383 KIP655383 JYT655383 JOX655383 JFB655383 IVF655383 ILJ655383 IBN655383 HRR655383 HHV655383 GXZ655383 GOD655383 GEH655383 FUL655383 FKP655383 FAT655383 EQX655383 EHB655383 DXF655383 DNJ655383 DDN655383 CTR655383 CJV655383 BZZ655383 BQD655383 BGH655383 AWL655383 AMP655383 ACT655383 SX655383 JB655383 WVN589847 WLR589847 WBV589847 VRZ589847 VID589847 UYH589847 UOL589847 UEP589847 TUT589847 TKX589847 TBB589847 SRF589847 SHJ589847 RXN589847 RNR589847 RDV589847 QTZ589847 QKD589847 QAH589847 PQL589847 PGP589847 OWT589847 OMX589847 ODB589847 NTF589847 NJJ589847 MZN589847 MPR589847 MFV589847 LVZ589847 LMD589847 LCH589847 KSL589847 KIP589847 JYT589847 JOX589847 JFB589847 IVF589847 ILJ589847 IBN589847 HRR589847 HHV589847 GXZ589847 GOD589847 GEH589847 FUL589847 FKP589847 FAT589847 EQX589847 EHB589847 DXF589847 DNJ589847 DDN589847 CTR589847 CJV589847 BZZ589847 BQD589847 BGH589847 AWL589847 AMP589847 ACT589847 SX589847 JB589847 WVN524311 WLR524311 WBV524311 VRZ524311 VID524311 UYH524311 UOL524311 UEP524311 TUT524311 TKX524311 TBB524311 SRF524311 SHJ524311 RXN524311 RNR524311 RDV524311 QTZ524311 QKD524311 QAH524311 PQL524311 PGP524311 OWT524311 OMX524311 ODB524311 NTF524311 NJJ524311 MZN524311 MPR524311 MFV524311 LVZ524311 LMD524311 LCH524311 KSL524311 KIP524311 JYT524311 JOX524311 JFB524311 IVF524311 ILJ524311 IBN524311 HRR524311 HHV524311 GXZ524311 GOD524311 GEH524311 FUL524311 FKP524311 FAT524311 EQX524311 EHB524311 DXF524311 DNJ524311 DDN524311 CTR524311 CJV524311 BZZ524311 BQD524311 BGH524311 AWL524311 AMP524311 ACT524311 SX524311 JB524311 WVN458775 WLR458775 WBV458775 VRZ458775 VID458775 UYH458775 UOL458775 UEP458775 TUT458775 TKX458775 TBB458775 SRF458775 SHJ458775 RXN458775 RNR458775 RDV458775 QTZ458775 QKD458775 QAH458775 PQL458775 PGP458775 OWT458775 OMX458775 ODB458775 NTF458775 NJJ458775 MZN458775 MPR458775 MFV458775 LVZ458775 LMD458775 LCH458775 KSL458775 KIP458775 JYT458775 JOX458775 JFB458775 IVF458775 ILJ458775 IBN458775 HRR458775 HHV458775 GXZ458775 GOD458775 GEH458775 FUL458775 FKP458775 FAT458775 EQX458775 EHB458775 DXF458775 DNJ458775 DDN458775 CTR458775 CJV458775 BZZ458775 BQD458775 BGH458775 AWL458775 AMP458775 ACT458775 SX458775 JB458775 WVN393239 WLR393239 WBV393239 VRZ393239 VID393239 UYH393239 UOL393239 UEP393239 TUT393239 TKX393239 TBB393239 SRF393239 SHJ393239 RXN393239 RNR393239 RDV393239 QTZ393239 QKD393239 QAH393239 PQL393239 PGP393239 OWT393239 OMX393239 ODB393239 NTF393239 NJJ393239 MZN393239 MPR393239 MFV393239 LVZ393239 LMD393239 LCH393239 KSL393239 KIP393239 JYT393239 JOX393239 JFB393239 IVF393239 ILJ393239 IBN393239 HRR393239 HHV393239 GXZ393239 GOD393239 GEH393239 FUL393239 FKP393239 FAT393239 EQX393239 EHB393239 DXF393239 DNJ393239 DDN393239 CTR393239 CJV393239 BZZ393239 BQD393239 BGH393239 AWL393239 AMP393239 ACT393239 SX393239 JB393239 WVN327703 WLR327703 WBV327703 VRZ327703 VID327703 UYH327703 UOL327703 UEP327703 TUT327703 TKX327703 TBB327703 SRF327703 SHJ327703 RXN327703 RNR327703 RDV327703 QTZ327703 QKD327703 QAH327703 PQL327703 PGP327703 OWT327703 OMX327703 ODB327703 NTF327703 NJJ327703 MZN327703 MPR327703 MFV327703 LVZ327703 LMD327703 LCH327703 KSL327703 KIP327703 JYT327703 JOX327703 JFB327703 IVF327703 ILJ327703 IBN327703 HRR327703 HHV327703 GXZ327703 GOD327703 GEH327703 FUL327703 FKP327703 FAT327703 EQX327703 EHB327703 DXF327703 DNJ327703 DDN327703 CTR327703 CJV327703 BZZ327703 BQD327703 BGH327703 AWL327703 AMP327703 ACT327703 SX327703 JB327703 WVN262167 WLR262167 WBV262167 VRZ262167 VID262167 UYH262167 UOL262167 UEP262167 TUT262167 TKX262167 TBB262167 SRF262167 SHJ262167 RXN262167 RNR262167 RDV262167 QTZ262167 QKD262167 QAH262167 PQL262167 PGP262167 OWT262167 OMX262167 ODB262167 NTF262167 NJJ262167 MZN262167 MPR262167 MFV262167 LVZ262167 LMD262167 LCH262167 KSL262167 KIP262167 JYT262167 JOX262167 JFB262167 IVF262167 ILJ262167 IBN262167 HRR262167 HHV262167 GXZ262167 GOD262167 GEH262167 FUL262167 FKP262167 FAT262167 EQX262167 EHB262167 DXF262167 DNJ262167 DDN262167 CTR262167 CJV262167 BZZ262167 BQD262167 BGH262167 AWL262167 AMP262167 ACT262167 SX262167 JB262167 WVN196631 WLR196631 WBV196631 VRZ196631 VID196631 UYH196631 UOL196631 UEP196631 TUT196631 TKX196631 TBB196631 SRF196631 SHJ196631 RXN196631 RNR196631 RDV196631 QTZ196631 QKD196631 QAH196631 PQL196631 PGP196631 OWT196631 OMX196631 ODB196631 NTF196631 NJJ196631 MZN196631 MPR196631 MFV196631 LVZ196631 LMD196631 LCH196631 KSL196631 KIP196631 JYT196631 JOX196631 JFB196631 IVF196631 ILJ196631 IBN196631 HRR196631 HHV196631 GXZ196631 GOD196631 GEH196631 FUL196631 FKP196631 FAT196631 EQX196631 EHB196631 DXF196631 DNJ196631 DDN196631 CTR196631 CJV196631 BZZ196631 BQD196631 BGH196631 AWL196631 AMP196631 ACT196631 SX196631 JB196631 WVN131095 WLR131095 WBV131095 VRZ131095 VID131095 UYH131095 UOL131095 UEP131095 TUT131095 TKX131095 TBB131095 SRF131095 SHJ131095 RXN131095 RNR131095 RDV131095 QTZ131095 QKD131095 QAH131095 PQL131095 PGP131095 OWT131095 OMX131095 ODB131095 NTF131095 NJJ131095 MZN131095 MPR131095 MFV131095 LVZ131095 LMD131095 LCH131095 KSL131095 KIP131095 JYT131095 JOX131095 JFB131095 IVF131095 ILJ131095 IBN131095 HRR131095 HHV131095 GXZ131095 GOD131095 GEH131095 FUL131095 FKP131095 FAT131095 EQX131095 EHB131095 DXF131095 DNJ131095 DDN131095 CTR131095 CJV131095 BZZ131095 BQD131095 BGH131095 AWL131095 AMP131095 ACT131095 SX131095 JB131095 WVN65559 WLR65559 WBV65559 VRZ65559 VID65559 UYH65559 UOL65559 UEP65559 TUT65559 TKX65559 TBB65559 SRF65559 SHJ65559 RXN65559 RNR65559 RDV65559 QTZ65559 QKD65559 QAH65559 PQL65559 PGP65559 OWT65559 OMX65559 ODB65559 NTF65559 NJJ65559 MZN65559 MPR65559 MFV65559 LVZ65559 LMD65559 LCH65559 KSL65559 KIP65559 JYT65559 JOX65559 JFB65559 IVF65559 ILJ65559 IBN65559 HRR65559 HHV65559 GXZ65559 GOD65559 GEH65559 FUL65559 FKP65559 FAT65559 EQX65559 EHB65559 DXF65559 DNJ65559 DDN65559 CTR65559 CJV65559 BZZ65559 BQD65559 BGH65559 AWL65559 AMP65559 ACT65559 SX65559 JB65559 WVD6 WLH6 WBL6 VRP6 VHT6 UXX6 UOB6 UEF6 TUJ6 TKN6 TAR6 SQV6 SGZ6 RXD6 RNH6 RDL6 QTP6 QJT6 PZX6 PQB6 PGF6 OWJ6 OMN6 OCR6 NSV6 NIZ6 MZD6 MPH6 MFL6 LVP6 LLT6 LBX6 KSB6 KIF6 JYJ6 JON6 JER6 IUV6 IKZ6 IBD6 HRH6 HHL6 GXP6 GNT6 GDX6 FUB6 FKF6 FAJ6 EQN6 EGR6 DWV6 DMZ6 DDD6 CTH6 CJL6 BZP6 BPT6 BFX6 AWB6 AMF6 ACJ6 SN6 IR6 H65545 H131081 H196617 H262153 H327689 H393225 H458761 H524297 H589833 H655369 H720905 H786441 H851977 H917513 H983049 I983058:J983058 K983062 I917522:J917522 K917526 I851986:J851986 K851990 I786450:J786450 K786454 I720914:J720914 K720918 I655378:J655378 K655382 I589842:J589842 K589846 I524306:J524306 K524310 I458770:J458770 K458774 I393234:J393234 K393238 I327698:J327698 K327702 I262162:J262162 K262166 I196626:J196626 K196630 I131090:J131090 K131094 I65554:J65554 H6:J6">
      <formula1>$M$1:$M$6</formula1>
    </dataValidation>
    <dataValidation type="list" allowBlank="1" showInputMessage="1" showErrorMessage="1" sqref="E12 E10">
      <formula1>$M$27:$M$28</formula1>
    </dataValidation>
    <dataValidation type="list" allowBlank="1" showInputMessage="1" showErrorMessage="1" sqref="SJ4 IN4 WLO983061 WBS983061 VRW983061 VIA983061 UYE983061 UOI983061 UEM983061 TUQ983061 TKU983061 TAY983061 SRC983061 SHG983061 RXK983061 RNO983061 RDS983061 QTW983061 QKA983061 QAE983061 PQI983061 PGM983061 OWQ983061 OMU983061 OCY983061 NTC983061 NJG983061 MZK983061 MPO983061 MFS983061 LVW983061 LMA983061 LCE983061 KSI983061 KIM983061 JYQ983061 JOU983061 JEY983061 IVC983061 ILG983061 IBK983061 HRO983061 HHS983061 GXW983061 GOA983061 GEE983061 FUI983061 FKM983061 FAQ983061 EQU983061 EGY983061 DXC983061 DNG983061 DDK983061 CTO983061 CJS983061 BZW983061 BQA983061 BGE983061 AWI983061 AMM983061 ACQ983061 SU983061 IY983061 E983060 WVK917525 WLO917525 WBS917525 VRW917525 VIA917525 UYE917525 UOI917525 UEM917525 TUQ917525 TKU917525 TAY917525 SRC917525 SHG917525 RXK917525 RNO917525 RDS917525 QTW917525 QKA917525 QAE917525 PQI917525 PGM917525 OWQ917525 OMU917525 OCY917525 NTC917525 NJG917525 MZK917525 MPO917525 MFS917525 LVW917525 LMA917525 LCE917525 KSI917525 KIM917525 JYQ917525 JOU917525 JEY917525 IVC917525 ILG917525 IBK917525 HRO917525 HHS917525 GXW917525 GOA917525 GEE917525 FUI917525 FKM917525 FAQ917525 EQU917525 EGY917525 DXC917525 DNG917525 DDK917525 CTO917525 CJS917525 BZW917525 BQA917525 BGE917525 AWI917525 AMM917525 ACQ917525 SU917525 IY917525 E917524 WVK851989 WLO851989 WBS851989 VRW851989 VIA851989 UYE851989 UOI851989 UEM851989 TUQ851989 TKU851989 TAY851989 SRC851989 SHG851989 RXK851989 RNO851989 RDS851989 QTW851989 QKA851989 QAE851989 PQI851989 PGM851989 OWQ851989 OMU851989 OCY851989 NTC851989 NJG851989 MZK851989 MPO851989 MFS851989 LVW851989 LMA851989 LCE851989 KSI851989 KIM851989 JYQ851989 JOU851989 JEY851989 IVC851989 ILG851989 IBK851989 HRO851989 HHS851989 GXW851989 GOA851989 GEE851989 FUI851989 FKM851989 FAQ851989 EQU851989 EGY851989 DXC851989 DNG851989 DDK851989 CTO851989 CJS851989 BZW851989 BQA851989 BGE851989 AWI851989 AMM851989 ACQ851989 SU851989 IY851989 E851988 WVK786453 WLO786453 WBS786453 VRW786453 VIA786453 UYE786453 UOI786453 UEM786453 TUQ786453 TKU786453 TAY786453 SRC786453 SHG786453 RXK786453 RNO786453 RDS786453 QTW786453 QKA786453 QAE786453 PQI786453 PGM786453 OWQ786453 OMU786453 OCY786453 NTC786453 NJG786453 MZK786453 MPO786453 MFS786453 LVW786453 LMA786453 LCE786453 KSI786453 KIM786453 JYQ786453 JOU786453 JEY786453 IVC786453 ILG786453 IBK786453 HRO786453 HHS786453 GXW786453 GOA786453 GEE786453 FUI786453 FKM786453 FAQ786453 EQU786453 EGY786453 DXC786453 DNG786453 DDK786453 CTO786453 CJS786453 BZW786453 BQA786453 BGE786453 AWI786453 AMM786453 ACQ786453 SU786453 IY786453 E786452 WVK720917 WLO720917 WBS720917 VRW720917 VIA720917 UYE720917 UOI720917 UEM720917 TUQ720917 TKU720917 TAY720917 SRC720917 SHG720917 RXK720917 RNO720917 RDS720917 QTW720917 QKA720917 QAE720917 PQI720917 PGM720917 OWQ720917 OMU720917 OCY720917 NTC720917 NJG720917 MZK720917 MPO720917 MFS720917 LVW720917 LMA720917 LCE720917 KSI720917 KIM720917 JYQ720917 JOU720917 JEY720917 IVC720917 ILG720917 IBK720917 HRO720917 HHS720917 GXW720917 GOA720917 GEE720917 FUI720917 FKM720917 FAQ720917 EQU720917 EGY720917 DXC720917 DNG720917 DDK720917 CTO720917 CJS720917 BZW720917 BQA720917 BGE720917 AWI720917 AMM720917 ACQ720917 SU720917 IY720917 E720916 WVK655381 WLO655381 WBS655381 VRW655381 VIA655381 UYE655381 UOI655381 UEM655381 TUQ655381 TKU655381 TAY655381 SRC655381 SHG655381 RXK655381 RNO655381 RDS655381 QTW655381 QKA655381 QAE655381 PQI655381 PGM655381 OWQ655381 OMU655381 OCY655381 NTC655381 NJG655381 MZK655381 MPO655381 MFS655381 LVW655381 LMA655381 LCE655381 KSI655381 KIM655381 JYQ655381 JOU655381 JEY655381 IVC655381 ILG655381 IBK655381 HRO655381 HHS655381 GXW655381 GOA655381 GEE655381 FUI655381 FKM655381 FAQ655381 EQU655381 EGY655381 DXC655381 DNG655381 DDK655381 CTO655381 CJS655381 BZW655381 BQA655381 BGE655381 AWI655381 AMM655381 ACQ655381 SU655381 IY655381 E655380 WVK589845 WLO589845 WBS589845 VRW589845 VIA589845 UYE589845 UOI589845 UEM589845 TUQ589845 TKU589845 TAY589845 SRC589845 SHG589845 RXK589845 RNO589845 RDS589845 QTW589845 QKA589845 QAE589845 PQI589845 PGM589845 OWQ589845 OMU589845 OCY589845 NTC589845 NJG589845 MZK589845 MPO589845 MFS589845 LVW589845 LMA589845 LCE589845 KSI589845 KIM589845 JYQ589845 JOU589845 JEY589845 IVC589845 ILG589845 IBK589845 HRO589845 HHS589845 GXW589845 GOA589845 GEE589845 FUI589845 FKM589845 FAQ589845 EQU589845 EGY589845 DXC589845 DNG589845 DDK589845 CTO589845 CJS589845 BZW589845 BQA589845 BGE589845 AWI589845 AMM589845 ACQ589845 SU589845 IY589845 E589844 WVK524309 WLO524309 WBS524309 VRW524309 VIA524309 UYE524309 UOI524309 UEM524309 TUQ524309 TKU524309 TAY524309 SRC524309 SHG524309 RXK524309 RNO524309 RDS524309 QTW524309 QKA524309 QAE524309 PQI524309 PGM524309 OWQ524309 OMU524309 OCY524309 NTC524309 NJG524309 MZK524309 MPO524309 MFS524309 LVW524309 LMA524309 LCE524309 KSI524309 KIM524309 JYQ524309 JOU524309 JEY524309 IVC524309 ILG524309 IBK524309 HRO524309 HHS524309 GXW524309 GOA524309 GEE524309 FUI524309 FKM524309 FAQ524309 EQU524309 EGY524309 DXC524309 DNG524309 DDK524309 CTO524309 CJS524309 BZW524309 BQA524309 BGE524309 AWI524309 AMM524309 ACQ524309 SU524309 IY524309 E524308 WVK458773 WLO458773 WBS458773 VRW458773 VIA458773 UYE458773 UOI458773 UEM458773 TUQ458773 TKU458773 TAY458773 SRC458773 SHG458773 RXK458773 RNO458773 RDS458773 QTW458773 QKA458773 QAE458773 PQI458773 PGM458773 OWQ458773 OMU458773 OCY458773 NTC458773 NJG458773 MZK458773 MPO458773 MFS458773 LVW458773 LMA458773 LCE458773 KSI458773 KIM458773 JYQ458773 JOU458773 JEY458773 IVC458773 ILG458773 IBK458773 HRO458773 HHS458773 GXW458773 GOA458773 GEE458773 FUI458773 FKM458773 FAQ458773 EQU458773 EGY458773 DXC458773 DNG458773 DDK458773 CTO458773 CJS458773 BZW458773 BQA458773 BGE458773 AWI458773 AMM458773 ACQ458773 SU458773 IY458773 E458772 WVK393237 WLO393237 WBS393237 VRW393237 VIA393237 UYE393237 UOI393237 UEM393237 TUQ393237 TKU393237 TAY393237 SRC393237 SHG393237 RXK393237 RNO393237 RDS393237 QTW393237 QKA393237 QAE393237 PQI393237 PGM393237 OWQ393237 OMU393237 OCY393237 NTC393237 NJG393237 MZK393237 MPO393237 MFS393237 LVW393237 LMA393237 LCE393237 KSI393237 KIM393237 JYQ393237 JOU393237 JEY393237 IVC393237 ILG393237 IBK393237 HRO393237 HHS393237 GXW393237 GOA393237 GEE393237 FUI393237 FKM393237 FAQ393237 EQU393237 EGY393237 DXC393237 DNG393237 DDK393237 CTO393237 CJS393237 BZW393237 BQA393237 BGE393237 AWI393237 AMM393237 ACQ393237 SU393237 IY393237 E393236 WVK327701 WLO327701 WBS327701 VRW327701 VIA327701 UYE327701 UOI327701 UEM327701 TUQ327701 TKU327701 TAY327701 SRC327701 SHG327701 RXK327701 RNO327701 RDS327701 QTW327701 QKA327701 QAE327701 PQI327701 PGM327701 OWQ327701 OMU327701 OCY327701 NTC327701 NJG327701 MZK327701 MPO327701 MFS327701 LVW327701 LMA327701 LCE327701 KSI327701 KIM327701 JYQ327701 JOU327701 JEY327701 IVC327701 ILG327701 IBK327701 HRO327701 HHS327701 GXW327701 GOA327701 GEE327701 FUI327701 FKM327701 FAQ327701 EQU327701 EGY327701 DXC327701 DNG327701 DDK327701 CTO327701 CJS327701 BZW327701 BQA327701 BGE327701 AWI327701 AMM327701 ACQ327701 SU327701 IY327701 E327700 WVK262165 WLO262165 WBS262165 VRW262165 VIA262165 UYE262165 UOI262165 UEM262165 TUQ262165 TKU262165 TAY262165 SRC262165 SHG262165 RXK262165 RNO262165 RDS262165 QTW262165 QKA262165 QAE262165 PQI262165 PGM262165 OWQ262165 OMU262165 OCY262165 NTC262165 NJG262165 MZK262165 MPO262165 MFS262165 LVW262165 LMA262165 LCE262165 KSI262165 KIM262165 JYQ262165 JOU262165 JEY262165 IVC262165 ILG262165 IBK262165 HRO262165 HHS262165 GXW262165 GOA262165 GEE262165 FUI262165 FKM262165 FAQ262165 EQU262165 EGY262165 DXC262165 DNG262165 DDK262165 CTO262165 CJS262165 BZW262165 BQA262165 BGE262165 AWI262165 AMM262165 ACQ262165 SU262165 IY262165 E262164 WVK196629 WLO196629 WBS196629 VRW196629 VIA196629 UYE196629 UOI196629 UEM196629 TUQ196629 TKU196629 TAY196629 SRC196629 SHG196629 RXK196629 RNO196629 RDS196629 QTW196629 QKA196629 QAE196629 PQI196629 PGM196629 OWQ196629 OMU196629 OCY196629 NTC196629 NJG196629 MZK196629 MPO196629 MFS196629 LVW196629 LMA196629 LCE196629 KSI196629 KIM196629 JYQ196629 JOU196629 JEY196629 IVC196629 ILG196629 IBK196629 HRO196629 HHS196629 GXW196629 GOA196629 GEE196629 FUI196629 FKM196629 FAQ196629 EQU196629 EGY196629 DXC196629 DNG196629 DDK196629 CTO196629 CJS196629 BZW196629 BQA196629 BGE196629 AWI196629 AMM196629 ACQ196629 SU196629 IY196629 E196628 WVK131093 WLO131093 WBS131093 VRW131093 VIA131093 UYE131093 UOI131093 UEM131093 TUQ131093 TKU131093 TAY131093 SRC131093 SHG131093 RXK131093 RNO131093 RDS131093 QTW131093 QKA131093 QAE131093 PQI131093 PGM131093 OWQ131093 OMU131093 OCY131093 NTC131093 NJG131093 MZK131093 MPO131093 MFS131093 LVW131093 LMA131093 LCE131093 KSI131093 KIM131093 JYQ131093 JOU131093 JEY131093 IVC131093 ILG131093 IBK131093 HRO131093 HHS131093 GXW131093 GOA131093 GEE131093 FUI131093 FKM131093 FAQ131093 EQU131093 EGY131093 DXC131093 DNG131093 DDK131093 CTO131093 CJS131093 BZW131093 BQA131093 BGE131093 AWI131093 AMM131093 ACQ131093 SU131093 IY131093 E131092 WVK65557 WLO65557 WBS65557 VRW65557 VIA65557 UYE65557 UOI65557 UEM65557 TUQ65557 TKU65557 TAY65557 SRC65557 SHG65557 RXK65557 RNO65557 RDS65557 QTW65557 QKA65557 QAE65557 PQI65557 PGM65557 OWQ65557 OMU65557 OCY65557 NTC65557 NJG65557 MZK65557 MPO65557 MFS65557 LVW65557 LMA65557 LCE65557 KSI65557 KIM65557 JYQ65557 JOU65557 JEY65557 IVC65557 ILG65557 IBK65557 HRO65557 HHS65557 GXW65557 GOA65557 GEE65557 FUI65557 FKM65557 FAQ65557 EQU65557 EGY65557 DXC65557 DNG65557 DDK65557 CTO65557 CJS65557 BZW65557 BQA65557 BGE65557 AWI65557 AMM65557 ACQ65557 SU65557 IY65557 E65556 WUZ4 WLD4 WBH4 VRL4 VHP4 UXT4 UNX4 UEB4 TUF4 TKJ4 TAN4 SQR4 SGV4 RWZ4 RND4 RDH4 QTL4 QJP4 PZT4 PPX4 PGB4 OWF4 OMJ4 OCN4 NSR4 NIV4 MYZ4 MPD4 MFH4 LVL4 LLP4 LBT4 KRX4 KIB4 JYF4 JOJ4 JEN4 IUR4 IKV4 IAZ4 HRD4 HHH4 GXL4 GNP4 GDT4 FTX4 FKB4 FAF4 EQJ4 EGN4 DWR4 DMV4 DCZ4 CTD4 CJH4 BZL4 BPP4 BFT4 AVX4 AMB4 ACF4 WVK983061">
      <formula1>$Q$25:$Q$25</formula1>
    </dataValidation>
    <dataValidation type="list" allowBlank="1" showInputMessage="1" showErrorMessage="1" sqref="IT6:IU6 SP6:SQ6 ACL6:ACM6 AMH6:AMI6 AWD6:AWE6 BFZ6:BGA6 BPV6:BPW6 BZR6:BZS6 CJN6:CJO6 CTJ6:CTK6 DDF6:DDG6 DNB6:DNC6 DWX6:DWY6 EGT6:EGU6 EQP6:EQQ6 FAL6:FAM6 FKH6:FKI6 FUD6:FUE6 GDZ6:GEA6 GNV6:GNW6 GXR6:GXS6 HHN6:HHO6 HRJ6:HRK6 IBF6:IBG6 ILB6:ILC6 IUX6:IUY6 JET6:JEU6 JOP6:JOQ6 JYL6:JYM6 KIH6:KII6 KSD6:KSE6 LBZ6:LCA6 LLV6:LLW6 LVR6:LVS6 MFN6:MFO6 MPJ6:MPK6 MZF6:MZG6 NJB6:NJC6 NSX6:NSY6 OCT6:OCU6 OMP6:OMQ6 OWL6:OWM6 PGH6:PGI6 PQD6:PQE6 PZZ6:QAA6 QJV6:QJW6 QTR6:QTS6 RDN6:RDO6 RNJ6:RNK6 RXF6:RXG6 SHB6:SHC6 SQX6:SQY6 TAT6:TAU6 TKP6:TKQ6 TUL6:TUM6 UEH6:UEI6 UOD6:UOE6 UXZ6:UYA6 VHV6:VHW6 VRR6:VRS6 WBN6:WBO6 WLJ6:WLK6 WVF6:WVG6 JD65559:JE65559 SZ65559:TA65559 ACV65559:ACW65559 AMR65559:AMS65559 AWN65559:AWO65559 BGJ65559:BGK65559 BQF65559:BQG65559 CAB65559:CAC65559 CJX65559:CJY65559 CTT65559:CTU65559 DDP65559:DDQ65559 DNL65559:DNM65559 DXH65559:DXI65559 EHD65559:EHE65559 EQZ65559:ERA65559 FAV65559:FAW65559 FKR65559:FKS65559 FUN65559:FUO65559 GEJ65559:GEK65559 GOF65559:GOG65559 GYB65559:GYC65559 HHX65559:HHY65559 HRT65559:HRU65559 IBP65559:IBQ65559 ILL65559:ILM65559 IVH65559:IVI65559 JFD65559:JFE65559 JOZ65559:JPA65559 JYV65559:JYW65559 KIR65559:KIS65559 KSN65559:KSO65559 LCJ65559:LCK65559 LMF65559:LMG65559 LWB65559:LWC65559 MFX65559:MFY65559 MPT65559:MPU65559 MZP65559:MZQ65559 NJL65559:NJM65559 NTH65559:NTI65559 ODD65559:ODE65559 OMZ65559:ONA65559 OWV65559:OWW65559 PGR65559:PGS65559 PQN65559:PQO65559 QAJ65559:QAK65559 QKF65559:QKG65559 QUB65559:QUC65559 RDX65559:RDY65559 RNT65559:RNU65559 RXP65559:RXQ65559 SHL65559:SHM65559 SRH65559:SRI65559 TBD65559:TBE65559 TKZ65559:TLA65559 TUV65559:TUW65559 UER65559:UES65559 UON65559:UOO65559 UYJ65559:UYK65559 VIF65559:VIG65559 VSB65559:VSC65559 WBX65559:WBY65559 WLT65559:WLU65559 WVP65559:WVQ65559 JD131095:JE131095 SZ131095:TA131095 ACV131095:ACW131095 AMR131095:AMS131095 AWN131095:AWO131095 BGJ131095:BGK131095 BQF131095:BQG131095 CAB131095:CAC131095 CJX131095:CJY131095 CTT131095:CTU131095 DDP131095:DDQ131095 DNL131095:DNM131095 DXH131095:DXI131095 EHD131095:EHE131095 EQZ131095:ERA131095 FAV131095:FAW131095 FKR131095:FKS131095 FUN131095:FUO131095 GEJ131095:GEK131095 GOF131095:GOG131095 GYB131095:GYC131095 HHX131095:HHY131095 HRT131095:HRU131095 IBP131095:IBQ131095 ILL131095:ILM131095 IVH131095:IVI131095 JFD131095:JFE131095 JOZ131095:JPA131095 JYV131095:JYW131095 KIR131095:KIS131095 KSN131095:KSO131095 LCJ131095:LCK131095 LMF131095:LMG131095 LWB131095:LWC131095 MFX131095:MFY131095 MPT131095:MPU131095 MZP131095:MZQ131095 NJL131095:NJM131095 NTH131095:NTI131095 ODD131095:ODE131095 OMZ131095:ONA131095 OWV131095:OWW131095 PGR131095:PGS131095 PQN131095:PQO131095 QAJ131095:QAK131095 QKF131095:QKG131095 QUB131095:QUC131095 RDX131095:RDY131095 RNT131095:RNU131095 RXP131095:RXQ131095 SHL131095:SHM131095 SRH131095:SRI131095 TBD131095:TBE131095 TKZ131095:TLA131095 TUV131095:TUW131095 UER131095:UES131095 UON131095:UOO131095 UYJ131095:UYK131095 VIF131095:VIG131095 VSB131095:VSC131095 WBX131095:WBY131095 WLT131095:WLU131095 WVP131095:WVQ131095 JD196631:JE196631 SZ196631:TA196631 ACV196631:ACW196631 AMR196631:AMS196631 AWN196631:AWO196631 BGJ196631:BGK196631 BQF196631:BQG196631 CAB196631:CAC196631 CJX196631:CJY196631 CTT196631:CTU196631 DDP196631:DDQ196631 DNL196631:DNM196631 DXH196631:DXI196631 EHD196631:EHE196631 EQZ196631:ERA196631 FAV196631:FAW196631 FKR196631:FKS196631 FUN196631:FUO196631 GEJ196631:GEK196631 GOF196631:GOG196631 GYB196631:GYC196631 HHX196631:HHY196631 HRT196631:HRU196631 IBP196631:IBQ196631 ILL196631:ILM196631 IVH196631:IVI196631 JFD196631:JFE196631 JOZ196631:JPA196631 JYV196631:JYW196631 KIR196631:KIS196631 KSN196631:KSO196631 LCJ196631:LCK196631 LMF196631:LMG196631 LWB196631:LWC196631 MFX196631:MFY196631 MPT196631:MPU196631 MZP196631:MZQ196631 NJL196631:NJM196631 NTH196631:NTI196631 ODD196631:ODE196631 OMZ196631:ONA196631 OWV196631:OWW196631 PGR196631:PGS196631 PQN196631:PQO196631 QAJ196631:QAK196631 QKF196631:QKG196631 QUB196631:QUC196631 RDX196631:RDY196631 RNT196631:RNU196631 RXP196631:RXQ196631 SHL196631:SHM196631 SRH196631:SRI196631 TBD196631:TBE196631 TKZ196631:TLA196631 TUV196631:TUW196631 UER196631:UES196631 UON196631:UOO196631 UYJ196631:UYK196631 VIF196631:VIG196631 VSB196631:VSC196631 WBX196631:WBY196631 WLT196631:WLU196631 WVP196631:WVQ196631 JD262167:JE262167 SZ262167:TA262167 ACV262167:ACW262167 AMR262167:AMS262167 AWN262167:AWO262167 BGJ262167:BGK262167 BQF262167:BQG262167 CAB262167:CAC262167 CJX262167:CJY262167 CTT262167:CTU262167 DDP262167:DDQ262167 DNL262167:DNM262167 DXH262167:DXI262167 EHD262167:EHE262167 EQZ262167:ERA262167 FAV262167:FAW262167 FKR262167:FKS262167 FUN262167:FUO262167 GEJ262167:GEK262167 GOF262167:GOG262167 GYB262167:GYC262167 HHX262167:HHY262167 HRT262167:HRU262167 IBP262167:IBQ262167 ILL262167:ILM262167 IVH262167:IVI262167 JFD262167:JFE262167 JOZ262167:JPA262167 JYV262167:JYW262167 KIR262167:KIS262167 KSN262167:KSO262167 LCJ262167:LCK262167 LMF262167:LMG262167 LWB262167:LWC262167 MFX262167:MFY262167 MPT262167:MPU262167 MZP262167:MZQ262167 NJL262167:NJM262167 NTH262167:NTI262167 ODD262167:ODE262167 OMZ262167:ONA262167 OWV262167:OWW262167 PGR262167:PGS262167 PQN262167:PQO262167 QAJ262167:QAK262167 QKF262167:QKG262167 QUB262167:QUC262167 RDX262167:RDY262167 RNT262167:RNU262167 RXP262167:RXQ262167 SHL262167:SHM262167 SRH262167:SRI262167 TBD262167:TBE262167 TKZ262167:TLA262167 TUV262167:TUW262167 UER262167:UES262167 UON262167:UOO262167 UYJ262167:UYK262167 VIF262167:VIG262167 VSB262167:VSC262167 WBX262167:WBY262167 WLT262167:WLU262167 WVP262167:WVQ262167 JD327703:JE327703 SZ327703:TA327703 ACV327703:ACW327703 AMR327703:AMS327703 AWN327703:AWO327703 BGJ327703:BGK327703 BQF327703:BQG327703 CAB327703:CAC327703 CJX327703:CJY327703 CTT327703:CTU327703 DDP327703:DDQ327703 DNL327703:DNM327703 DXH327703:DXI327703 EHD327703:EHE327703 EQZ327703:ERA327703 FAV327703:FAW327703 FKR327703:FKS327703 FUN327703:FUO327703 GEJ327703:GEK327703 GOF327703:GOG327703 GYB327703:GYC327703 HHX327703:HHY327703 HRT327703:HRU327703 IBP327703:IBQ327703 ILL327703:ILM327703 IVH327703:IVI327703 JFD327703:JFE327703 JOZ327703:JPA327703 JYV327703:JYW327703 KIR327703:KIS327703 KSN327703:KSO327703 LCJ327703:LCK327703 LMF327703:LMG327703 LWB327703:LWC327703 MFX327703:MFY327703 MPT327703:MPU327703 MZP327703:MZQ327703 NJL327703:NJM327703 NTH327703:NTI327703 ODD327703:ODE327703 OMZ327703:ONA327703 OWV327703:OWW327703 PGR327703:PGS327703 PQN327703:PQO327703 QAJ327703:QAK327703 QKF327703:QKG327703 QUB327703:QUC327703 RDX327703:RDY327703 RNT327703:RNU327703 RXP327703:RXQ327703 SHL327703:SHM327703 SRH327703:SRI327703 TBD327703:TBE327703 TKZ327703:TLA327703 TUV327703:TUW327703 UER327703:UES327703 UON327703:UOO327703 UYJ327703:UYK327703 VIF327703:VIG327703 VSB327703:VSC327703 WBX327703:WBY327703 WLT327703:WLU327703 WVP327703:WVQ327703 JD393239:JE393239 SZ393239:TA393239 ACV393239:ACW393239 AMR393239:AMS393239 AWN393239:AWO393239 BGJ393239:BGK393239 BQF393239:BQG393239 CAB393239:CAC393239 CJX393239:CJY393239 CTT393239:CTU393239 DDP393239:DDQ393239 DNL393239:DNM393239 DXH393239:DXI393239 EHD393239:EHE393239 EQZ393239:ERA393239 FAV393239:FAW393239 FKR393239:FKS393239 FUN393239:FUO393239 GEJ393239:GEK393239 GOF393239:GOG393239 GYB393239:GYC393239 HHX393239:HHY393239 HRT393239:HRU393239 IBP393239:IBQ393239 ILL393239:ILM393239 IVH393239:IVI393239 JFD393239:JFE393239 JOZ393239:JPA393239 JYV393239:JYW393239 KIR393239:KIS393239 KSN393239:KSO393239 LCJ393239:LCK393239 LMF393239:LMG393239 LWB393239:LWC393239 MFX393239:MFY393239 MPT393239:MPU393239 MZP393239:MZQ393239 NJL393239:NJM393239 NTH393239:NTI393239 ODD393239:ODE393239 OMZ393239:ONA393239 OWV393239:OWW393239 PGR393239:PGS393239 PQN393239:PQO393239 QAJ393239:QAK393239 QKF393239:QKG393239 QUB393239:QUC393239 RDX393239:RDY393239 RNT393239:RNU393239 RXP393239:RXQ393239 SHL393239:SHM393239 SRH393239:SRI393239 TBD393239:TBE393239 TKZ393239:TLA393239 TUV393239:TUW393239 UER393239:UES393239 UON393239:UOO393239 UYJ393239:UYK393239 VIF393239:VIG393239 VSB393239:VSC393239 WBX393239:WBY393239 WLT393239:WLU393239 WVP393239:WVQ393239 JD458775:JE458775 SZ458775:TA458775 ACV458775:ACW458775 AMR458775:AMS458775 AWN458775:AWO458775 BGJ458775:BGK458775 BQF458775:BQG458775 CAB458775:CAC458775 CJX458775:CJY458775 CTT458775:CTU458775 DDP458775:DDQ458775 DNL458775:DNM458775 DXH458775:DXI458775 EHD458775:EHE458775 EQZ458775:ERA458775 FAV458775:FAW458775 FKR458775:FKS458775 FUN458775:FUO458775 GEJ458775:GEK458775 GOF458775:GOG458775 GYB458775:GYC458775 HHX458775:HHY458775 HRT458775:HRU458775 IBP458775:IBQ458775 ILL458775:ILM458775 IVH458775:IVI458775 JFD458775:JFE458775 JOZ458775:JPA458775 JYV458775:JYW458775 KIR458775:KIS458775 KSN458775:KSO458775 LCJ458775:LCK458775 LMF458775:LMG458775 LWB458775:LWC458775 MFX458775:MFY458775 MPT458775:MPU458775 MZP458775:MZQ458775 NJL458775:NJM458775 NTH458775:NTI458775 ODD458775:ODE458775 OMZ458775:ONA458775 OWV458775:OWW458775 PGR458775:PGS458775 PQN458775:PQO458775 QAJ458775:QAK458775 QKF458775:QKG458775 QUB458775:QUC458775 RDX458775:RDY458775 RNT458775:RNU458775 RXP458775:RXQ458775 SHL458775:SHM458775 SRH458775:SRI458775 TBD458775:TBE458775 TKZ458775:TLA458775 TUV458775:TUW458775 UER458775:UES458775 UON458775:UOO458775 UYJ458775:UYK458775 VIF458775:VIG458775 VSB458775:VSC458775 WBX458775:WBY458775 WLT458775:WLU458775 WVP458775:WVQ458775 JD524311:JE524311 SZ524311:TA524311 ACV524311:ACW524311 AMR524311:AMS524311 AWN524311:AWO524311 BGJ524311:BGK524311 BQF524311:BQG524311 CAB524311:CAC524311 CJX524311:CJY524311 CTT524311:CTU524311 DDP524311:DDQ524311 DNL524311:DNM524311 DXH524311:DXI524311 EHD524311:EHE524311 EQZ524311:ERA524311 FAV524311:FAW524311 FKR524311:FKS524311 FUN524311:FUO524311 GEJ524311:GEK524311 GOF524311:GOG524311 GYB524311:GYC524311 HHX524311:HHY524311 HRT524311:HRU524311 IBP524311:IBQ524311 ILL524311:ILM524311 IVH524311:IVI524311 JFD524311:JFE524311 JOZ524311:JPA524311 JYV524311:JYW524311 KIR524311:KIS524311 KSN524311:KSO524311 LCJ524311:LCK524311 LMF524311:LMG524311 LWB524311:LWC524311 MFX524311:MFY524311 MPT524311:MPU524311 MZP524311:MZQ524311 NJL524311:NJM524311 NTH524311:NTI524311 ODD524311:ODE524311 OMZ524311:ONA524311 OWV524311:OWW524311 PGR524311:PGS524311 PQN524311:PQO524311 QAJ524311:QAK524311 QKF524311:QKG524311 QUB524311:QUC524311 RDX524311:RDY524311 RNT524311:RNU524311 RXP524311:RXQ524311 SHL524311:SHM524311 SRH524311:SRI524311 TBD524311:TBE524311 TKZ524311:TLA524311 TUV524311:TUW524311 UER524311:UES524311 UON524311:UOO524311 UYJ524311:UYK524311 VIF524311:VIG524311 VSB524311:VSC524311 WBX524311:WBY524311 WLT524311:WLU524311 WVP524311:WVQ524311 JD589847:JE589847 SZ589847:TA589847 ACV589847:ACW589847 AMR589847:AMS589847 AWN589847:AWO589847 BGJ589847:BGK589847 BQF589847:BQG589847 CAB589847:CAC589847 CJX589847:CJY589847 CTT589847:CTU589847 DDP589847:DDQ589847 DNL589847:DNM589847 DXH589847:DXI589847 EHD589847:EHE589847 EQZ589847:ERA589847 FAV589847:FAW589847 FKR589847:FKS589847 FUN589847:FUO589847 GEJ589847:GEK589847 GOF589847:GOG589847 GYB589847:GYC589847 HHX589847:HHY589847 HRT589847:HRU589847 IBP589847:IBQ589847 ILL589847:ILM589847 IVH589847:IVI589847 JFD589847:JFE589847 JOZ589847:JPA589847 JYV589847:JYW589847 KIR589847:KIS589847 KSN589847:KSO589847 LCJ589847:LCK589847 LMF589847:LMG589847 LWB589847:LWC589847 MFX589847:MFY589847 MPT589847:MPU589847 MZP589847:MZQ589847 NJL589847:NJM589847 NTH589847:NTI589847 ODD589847:ODE589847 OMZ589847:ONA589847 OWV589847:OWW589847 PGR589847:PGS589847 PQN589847:PQO589847 QAJ589847:QAK589847 QKF589847:QKG589847 QUB589847:QUC589847 RDX589847:RDY589847 RNT589847:RNU589847 RXP589847:RXQ589847 SHL589847:SHM589847 SRH589847:SRI589847 TBD589847:TBE589847 TKZ589847:TLA589847 TUV589847:TUW589847 UER589847:UES589847 UON589847:UOO589847 UYJ589847:UYK589847 VIF589847:VIG589847 VSB589847:VSC589847 WBX589847:WBY589847 WLT589847:WLU589847 WVP589847:WVQ589847 JD655383:JE655383 SZ655383:TA655383 ACV655383:ACW655383 AMR655383:AMS655383 AWN655383:AWO655383 BGJ655383:BGK655383 BQF655383:BQG655383 CAB655383:CAC655383 CJX655383:CJY655383 CTT655383:CTU655383 DDP655383:DDQ655383 DNL655383:DNM655383 DXH655383:DXI655383 EHD655383:EHE655383 EQZ655383:ERA655383 FAV655383:FAW655383 FKR655383:FKS655383 FUN655383:FUO655383 GEJ655383:GEK655383 GOF655383:GOG655383 GYB655383:GYC655383 HHX655383:HHY655383 HRT655383:HRU655383 IBP655383:IBQ655383 ILL655383:ILM655383 IVH655383:IVI655383 JFD655383:JFE655383 JOZ655383:JPA655383 JYV655383:JYW655383 KIR655383:KIS655383 KSN655383:KSO655383 LCJ655383:LCK655383 LMF655383:LMG655383 LWB655383:LWC655383 MFX655383:MFY655383 MPT655383:MPU655383 MZP655383:MZQ655383 NJL655383:NJM655383 NTH655383:NTI655383 ODD655383:ODE655383 OMZ655383:ONA655383 OWV655383:OWW655383 PGR655383:PGS655383 PQN655383:PQO655383 QAJ655383:QAK655383 QKF655383:QKG655383 QUB655383:QUC655383 RDX655383:RDY655383 RNT655383:RNU655383 RXP655383:RXQ655383 SHL655383:SHM655383 SRH655383:SRI655383 TBD655383:TBE655383 TKZ655383:TLA655383 TUV655383:TUW655383 UER655383:UES655383 UON655383:UOO655383 UYJ655383:UYK655383 VIF655383:VIG655383 VSB655383:VSC655383 WBX655383:WBY655383 WLT655383:WLU655383 WVP655383:WVQ655383 JD720919:JE720919 SZ720919:TA720919 ACV720919:ACW720919 AMR720919:AMS720919 AWN720919:AWO720919 BGJ720919:BGK720919 BQF720919:BQG720919 CAB720919:CAC720919 CJX720919:CJY720919 CTT720919:CTU720919 DDP720919:DDQ720919 DNL720919:DNM720919 DXH720919:DXI720919 EHD720919:EHE720919 EQZ720919:ERA720919 FAV720919:FAW720919 FKR720919:FKS720919 FUN720919:FUO720919 GEJ720919:GEK720919 GOF720919:GOG720919 GYB720919:GYC720919 HHX720919:HHY720919 HRT720919:HRU720919 IBP720919:IBQ720919 ILL720919:ILM720919 IVH720919:IVI720919 JFD720919:JFE720919 JOZ720919:JPA720919 JYV720919:JYW720919 KIR720919:KIS720919 KSN720919:KSO720919 LCJ720919:LCK720919 LMF720919:LMG720919 LWB720919:LWC720919 MFX720919:MFY720919 MPT720919:MPU720919 MZP720919:MZQ720919 NJL720919:NJM720919 NTH720919:NTI720919 ODD720919:ODE720919 OMZ720919:ONA720919 OWV720919:OWW720919 PGR720919:PGS720919 PQN720919:PQO720919 QAJ720919:QAK720919 QKF720919:QKG720919 QUB720919:QUC720919 RDX720919:RDY720919 RNT720919:RNU720919 RXP720919:RXQ720919 SHL720919:SHM720919 SRH720919:SRI720919 TBD720919:TBE720919 TKZ720919:TLA720919 TUV720919:TUW720919 UER720919:UES720919 UON720919:UOO720919 UYJ720919:UYK720919 VIF720919:VIG720919 VSB720919:VSC720919 WBX720919:WBY720919 WLT720919:WLU720919 WVP720919:WVQ720919 JD786455:JE786455 SZ786455:TA786455 ACV786455:ACW786455 AMR786455:AMS786455 AWN786455:AWO786455 BGJ786455:BGK786455 BQF786455:BQG786455 CAB786455:CAC786455 CJX786455:CJY786455 CTT786455:CTU786455 DDP786455:DDQ786455 DNL786455:DNM786455 DXH786455:DXI786455 EHD786455:EHE786455 EQZ786455:ERA786455 FAV786455:FAW786455 FKR786455:FKS786455 FUN786455:FUO786455 GEJ786455:GEK786455 GOF786455:GOG786455 GYB786455:GYC786455 HHX786455:HHY786455 HRT786455:HRU786455 IBP786455:IBQ786455 ILL786455:ILM786455 IVH786455:IVI786455 JFD786455:JFE786455 JOZ786455:JPA786455 JYV786455:JYW786455 KIR786455:KIS786455 KSN786455:KSO786455 LCJ786455:LCK786455 LMF786455:LMG786455 LWB786455:LWC786455 MFX786455:MFY786455 MPT786455:MPU786455 MZP786455:MZQ786455 NJL786455:NJM786455 NTH786455:NTI786455 ODD786455:ODE786455 OMZ786455:ONA786455 OWV786455:OWW786455 PGR786455:PGS786455 PQN786455:PQO786455 QAJ786455:QAK786455 QKF786455:QKG786455 QUB786455:QUC786455 RDX786455:RDY786455 RNT786455:RNU786455 RXP786455:RXQ786455 SHL786455:SHM786455 SRH786455:SRI786455 TBD786455:TBE786455 TKZ786455:TLA786455 TUV786455:TUW786455 UER786455:UES786455 UON786455:UOO786455 UYJ786455:UYK786455 VIF786455:VIG786455 VSB786455:VSC786455 WBX786455:WBY786455 WLT786455:WLU786455 WVP786455:WVQ786455 JD851991:JE851991 SZ851991:TA851991 ACV851991:ACW851991 AMR851991:AMS851991 AWN851991:AWO851991 BGJ851991:BGK851991 BQF851991:BQG851991 CAB851991:CAC851991 CJX851991:CJY851991 CTT851991:CTU851991 DDP851991:DDQ851991 DNL851991:DNM851991 DXH851991:DXI851991 EHD851991:EHE851991 EQZ851991:ERA851991 FAV851991:FAW851991 FKR851991:FKS851991 FUN851991:FUO851991 GEJ851991:GEK851991 GOF851991:GOG851991 GYB851991:GYC851991 HHX851991:HHY851991 HRT851991:HRU851991 IBP851991:IBQ851991 ILL851991:ILM851991 IVH851991:IVI851991 JFD851991:JFE851991 JOZ851991:JPA851991 JYV851991:JYW851991 KIR851991:KIS851991 KSN851991:KSO851991 LCJ851991:LCK851991 LMF851991:LMG851991 LWB851991:LWC851991 MFX851991:MFY851991 MPT851991:MPU851991 MZP851991:MZQ851991 NJL851991:NJM851991 NTH851991:NTI851991 ODD851991:ODE851991 OMZ851991:ONA851991 OWV851991:OWW851991 PGR851991:PGS851991 PQN851991:PQO851991 QAJ851991:QAK851991 QKF851991:QKG851991 QUB851991:QUC851991 RDX851991:RDY851991 RNT851991:RNU851991 RXP851991:RXQ851991 SHL851991:SHM851991 SRH851991:SRI851991 TBD851991:TBE851991 TKZ851991:TLA851991 TUV851991:TUW851991 UER851991:UES851991 UON851991:UOO851991 UYJ851991:UYK851991 VIF851991:VIG851991 VSB851991:VSC851991 WBX851991:WBY851991 WLT851991:WLU851991 WVP851991:WVQ851991 JD917527:JE917527 SZ917527:TA917527 ACV917527:ACW917527 AMR917527:AMS917527 AWN917527:AWO917527 BGJ917527:BGK917527 BQF917527:BQG917527 CAB917527:CAC917527 CJX917527:CJY917527 CTT917527:CTU917527 DDP917527:DDQ917527 DNL917527:DNM917527 DXH917527:DXI917527 EHD917527:EHE917527 EQZ917527:ERA917527 FAV917527:FAW917527 FKR917527:FKS917527 FUN917527:FUO917527 GEJ917527:GEK917527 GOF917527:GOG917527 GYB917527:GYC917527 HHX917527:HHY917527 HRT917527:HRU917527 IBP917527:IBQ917527 ILL917527:ILM917527 IVH917527:IVI917527 JFD917527:JFE917527 JOZ917527:JPA917527 JYV917527:JYW917527 KIR917527:KIS917527 KSN917527:KSO917527 LCJ917527:LCK917527 LMF917527:LMG917527 LWB917527:LWC917527 MFX917527:MFY917527 MPT917527:MPU917527 MZP917527:MZQ917527 NJL917527:NJM917527 NTH917527:NTI917527 ODD917527:ODE917527 OMZ917527:ONA917527 OWV917527:OWW917527 PGR917527:PGS917527 PQN917527:PQO917527 QAJ917527:QAK917527 QKF917527:QKG917527 QUB917527:QUC917527 RDX917527:RDY917527 RNT917527:RNU917527 RXP917527:RXQ917527 SHL917527:SHM917527 SRH917527:SRI917527 TBD917527:TBE917527 TKZ917527:TLA917527 TUV917527:TUW917527 UER917527:UES917527 UON917527:UOO917527 UYJ917527:UYK917527 VIF917527:VIG917527 VSB917527:VSC917527 WBX917527:WBY917527 WLT917527:WLU917527 WVP917527:WVQ917527 JD983063:JE983063 SZ983063:TA983063 ACV983063:ACW983063 AMR983063:AMS983063 AWN983063:AWO983063 BGJ983063:BGK983063 BQF983063:BQG983063 CAB983063:CAC983063 CJX983063:CJY983063 CTT983063:CTU983063 DDP983063:DDQ983063 DNL983063:DNM983063 DXH983063:DXI983063 EHD983063:EHE983063 EQZ983063:ERA983063 FAV983063:FAW983063 FKR983063:FKS983063 FUN983063:FUO983063 GEJ983063:GEK983063 GOF983063:GOG983063 GYB983063:GYC983063 HHX983063:HHY983063 HRT983063:HRU983063 IBP983063:IBQ983063 ILL983063:ILM983063 IVH983063:IVI983063 JFD983063:JFE983063 JOZ983063:JPA983063 JYV983063:JYW983063 KIR983063:KIS983063 KSN983063:KSO983063 LCJ983063:LCK983063 LMF983063:LMG983063 LWB983063:LWC983063 MFX983063:MFY983063 MPT983063:MPU983063 MZP983063:MZQ983063 NJL983063:NJM983063 NTH983063:NTI983063 ODD983063:ODE983063 OMZ983063:ONA983063 OWV983063:OWW983063 PGR983063:PGS983063 PQN983063:PQO983063 QAJ983063:QAK983063 QKF983063:QKG983063 QUB983063:QUC983063 RDX983063:RDY983063 RNT983063:RNU983063 RXP983063:RXQ983063 SHL983063:SHM983063 SRH983063:SRI983063 TBD983063:TBE983063 TKZ983063:TLA983063 TUV983063:TUW983063 UER983063:UES983063 UON983063:UOO983063 UYJ983063:UYK983063 VIF983063:VIG983063 VSB983063:VSC983063 WBX983063:WBY983063 WLT983063:WLU983063 WVP983063:WVQ983063 E65560 IY65561 SU65561 ACQ65561 AMM65561 AWI65561 BGE65561 BQA65561 BZW65561 CJS65561 CTO65561 DDK65561 DNG65561 DXC65561 EGY65561 EQU65561 FAQ65561 FKM65561 FUI65561 GEE65561 GOA65561 GXW65561 HHS65561 HRO65561 IBK65561 ILG65561 IVC65561 JEY65561 JOU65561 JYQ65561 KIM65561 KSI65561 LCE65561 LMA65561 LVW65561 MFS65561 MPO65561 MZK65561 NJG65561 NTC65561 OCY65561 OMU65561 OWQ65561 PGM65561 PQI65561 QAE65561 QKA65561 QTW65561 RDS65561 RNO65561 RXK65561 SHG65561 SRC65561 TAY65561 TKU65561 TUQ65561 UEM65561 UOI65561 UYE65561 VIA65561 VRW65561 WBS65561 WLO65561 WVK65561 E131096 IY131097 SU131097 ACQ131097 AMM131097 AWI131097 BGE131097 BQA131097 BZW131097 CJS131097 CTO131097 DDK131097 DNG131097 DXC131097 EGY131097 EQU131097 FAQ131097 FKM131097 FUI131097 GEE131097 GOA131097 GXW131097 HHS131097 HRO131097 IBK131097 ILG131097 IVC131097 JEY131097 JOU131097 JYQ131097 KIM131097 KSI131097 LCE131097 LMA131097 LVW131097 MFS131097 MPO131097 MZK131097 NJG131097 NTC131097 OCY131097 OMU131097 OWQ131097 PGM131097 PQI131097 QAE131097 QKA131097 QTW131097 RDS131097 RNO131097 RXK131097 SHG131097 SRC131097 TAY131097 TKU131097 TUQ131097 UEM131097 UOI131097 UYE131097 VIA131097 VRW131097 WBS131097 WLO131097 WVK131097 E196632 IY196633 SU196633 ACQ196633 AMM196633 AWI196633 BGE196633 BQA196633 BZW196633 CJS196633 CTO196633 DDK196633 DNG196633 DXC196633 EGY196633 EQU196633 FAQ196633 FKM196633 FUI196633 GEE196633 GOA196633 GXW196633 HHS196633 HRO196633 IBK196633 ILG196633 IVC196633 JEY196633 JOU196633 JYQ196633 KIM196633 KSI196633 LCE196633 LMA196633 LVW196633 MFS196633 MPO196633 MZK196633 NJG196633 NTC196633 OCY196633 OMU196633 OWQ196633 PGM196633 PQI196633 QAE196633 QKA196633 QTW196633 RDS196633 RNO196633 RXK196633 SHG196633 SRC196633 TAY196633 TKU196633 TUQ196633 UEM196633 UOI196633 UYE196633 VIA196633 VRW196633 WBS196633 WLO196633 WVK196633 E262168 IY262169 SU262169 ACQ262169 AMM262169 AWI262169 BGE262169 BQA262169 BZW262169 CJS262169 CTO262169 DDK262169 DNG262169 DXC262169 EGY262169 EQU262169 FAQ262169 FKM262169 FUI262169 GEE262169 GOA262169 GXW262169 HHS262169 HRO262169 IBK262169 ILG262169 IVC262169 JEY262169 JOU262169 JYQ262169 KIM262169 KSI262169 LCE262169 LMA262169 LVW262169 MFS262169 MPO262169 MZK262169 NJG262169 NTC262169 OCY262169 OMU262169 OWQ262169 PGM262169 PQI262169 QAE262169 QKA262169 QTW262169 RDS262169 RNO262169 RXK262169 SHG262169 SRC262169 TAY262169 TKU262169 TUQ262169 UEM262169 UOI262169 UYE262169 VIA262169 VRW262169 WBS262169 WLO262169 WVK262169 E327704 IY327705 SU327705 ACQ327705 AMM327705 AWI327705 BGE327705 BQA327705 BZW327705 CJS327705 CTO327705 DDK327705 DNG327705 DXC327705 EGY327705 EQU327705 FAQ327705 FKM327705 FUI327705 GEE327705 GOA327705 GXW327705 HHS327705 HRO327705 IBK327705 ILG327705 IVC327705 JEY327705 JOU327705 JYQ327705 KIM327705 KSI327705 LCE327705 LMA327705 LVW327705 MFS327705 MPO327705 MZK327705 NJG327705 NTC327705 OCY327705 OMU327705 OWQ327705 PGM327705 PQI327705 QAE327705 QKA327705 QTW327705 RDS327705 RNO327705 RXK327705 SHG327705 SRC327705 TAY327705 TKU327705 TUQ327705 UEM327705 UOI327705 UYE327705 VIA327705 VRW327705 WBS327705 WLO327705 WVK327705 E393240 IY393241 SU393241 ACQ393241 AMM393241 AWI393241 BGE393241 BQA393241 BZW393241 CJS393241 CTO393241 DDK393241 DNG393241 DXC393241 EGY393241 EQU393241 FAQ393241 FKM393241 FUI393241 GEE393241 GOA393241 GXW393241 HHS393241 HRO393241 IBK393241 ILG393241 IVC393241 JEY393241 JOU393241 JYQ393241 KIM393241 KSI393241 LCE393241 LMA393241 LVW393241 MFS393241 MPO393241 MZK393241 NJG393241 NTC393241 OCY393241 OMU393241 OWQ393241 PGM393241 PQI393241 QAE393241 QKA393241 QTW393241 RDS393241 RNO393241 RXK393241 SHG393241 SRC393241 TAY393241 TKU393241 TUQ393241 UEM393241 UOI393241 UYE393241 VIA393241 VRW393241 WBS393241 WLO393241 WVK393241 E458776 IY458777 SU458777 ACQ458777 AMM458777 AWI458777 BGE458777 BQA458777 BZW458777 CJS458777 CTO458777 DDK458777 DNG458777 DXC458777 EGY458777 EQU458777 FAQ458777 FKM458777 FUI458777 GEE458777 GOA458777 GXW458777 HHS458777 HRO458777 IBK458777 ILG458777 IVC458777 JEY458777 JOU458777 JYQ458777 KIM458777 KSI458777 LCE458777 LMA458777 LVW458777 MFS458777 MPO458777 MZK458777 NJG458777 NTC458777 OCY458777 OMU458777 OWQ458777 PGM458777 PQI458777 QAE458777 QKA458777 QTW458777 RDS458777 RNO458777 RXK458777 SHG458777 SRC458777 TAY458777 TKU458777 TUQ458777 UEM458777 UOI458777 UYE458777 VIA458777 VRW458777 WBS458777 WLO458777 WVK458777 E524312 IY524313 SU524313 ACQ524313 AMM524313 AWI524313 BGE524313 BQA524313 BZW524313 CJS524313 CTO524313 DDK524313 DNG524313 DXC524313 EGY524313 EQU524313 FAQ524313 FKM524313 FUI524313 GEE524313 GOA524313 GXW524313 HHS524313 HRO524313 IBK524313 ILG524313 IVC524313 JEY524313 JOU524313 JYQ524313 KIM524313 KSI524313 LCE524313 LMA524313 LVW524313 MFS524313 MPO524313 MZK524313 NJG524313 NTC524313 OCY524313 OMU524313 OWQ524313 PGM524313 PQI524313 QAE524313 QKA524313 QTW524313 RDS524313 RNO524313 RXK524313 SHG524313 SRC524313 TAY524313 TKU524313 TUQ524313 UEM524313 UOI524313 UYE524313 VIA524313 VRW524313 WBS524313 WLO524313 WVK524313 E589848 IY589849 SU589849 ACQ589849 AMM589849 AWI589849 BGE589849 BQA589849 BZW589849 CJS589849 CTO589849 DDK589849 DNG589849 DXC589849 EGY589849 EQU589849 FAQ589849 FKM589849 FUI589849 GEE589849 GOA589849 GXW589849 HHS589849 HRO589849 IBK589849 ILG589849 IVC589849 JEY589849 JOU589849 JYQ589849 KIM589849 KSI589849 LCE589849 LMA589849 LVW589849 MFS589849 MPO589849 MZK589849 NJG589849 NTC589849 OCY589849 OMU589849 OWQ589849 PGM589849 PQI589849 QAE589849 QKA589849 QTW589849 RDS589849 RNO589849 RXK589849 SHG589849 SRC589849 TAY589849 TKU589849 TUQ589849 UEM589849 UOI589849 UYE589849 VIA589849 VRW589849 WBS589849 WLO589849 WVK589849 E655384 IY655385 SU655385 ACQ655385 AMM655385 AWI655385 BGE655385 BQA655385 BZW655385 CJS655385 CTO655385 DDK655385 DNG655385 DXC655385 EGY655385 EQU655385 FAQ655385 FKM655385 FUI655385 GEE655385 GOA655385 GXW655385 HHS655385 HRO655385 IBK655385 ILG655385 IVC655385 JEY655385 JOU655385 JYQ655385 KIM655385 KSI655385 LCE655385 LMA655385 LVW655385 MFS655385 MPO655385 MZK655385 NJG655385 NTC655385 OCY655385 OMU655385 OWQ655385 PGM655385 PQI655385 QAE655385 QKA655385 QTW655385 RDS655385 RNO655385 RXK655385 SHG655385 SRC655385 TAY655385 TKU655385 TUQ655385 UEM655385 UOI655385 UYE655385 VIA655385 VRW655385 WBS655385 WLO655385 WVK655385 E720920 IY720921 SU720921 ACQ720921 AMM720921 AWI720921 BGE720921 BQA720921 BZW720921 CJS720921 CTO720921 DDK720921 DNG720921 DXC720921 EGY720921 EQU720921 FAQ720921 FKM720921 FUI720921 GEE720921 GOA720921 GXW720921 HHS720921 HRO720921 IBK720921 ILG720921 IVC720921 JEY720921 JOU720921 JYQ720921 KIM720921 KSI720921 LCE720921 LMA720921 LVW720921 MFS720921 MPO720921 MZK720921 NJG720921 NTC720921 OCY720921 OMU720921 OWQ720921 PGM720921 PQI720921 QAE720921 QKA720921 QTW720921 RDS720921 RNO720921 RXK720921 SHG720921 SRC720921 TAY720921 TKU720921 TUQ720921 UEM720921 UOI720921 UYE720921 VIA720921 VRW720921 WBS720921 WLO720921 WVK720921 E786456 IY786457 SU786457 ACQ786457 AMM786457 AWI786457 BGE786457 BQA786457 BZW786457 CJS786457 CTO786457 DDK786457 DNG786457 DXC786457 EGY786457 EQU786457 FAQ786457 FKM786457 FUI786457 GEE786457 GOA786457 GXW786457 HHS786457 HRO786457 IBK786457 ILG786457 IVC786457 JEY786457 JOU786457 JYQ786457 KIM786457 KSI786457 LCE786457 LMA786457 LVW786457 MFS786457 MPO786457 MZK786457 NJG786457 NTC786457 OCY786457 OMU786457 OWQ786457 PGM786457 PQI786457 QAE786457 QKA786457 QTW786457 RDS786457 RNO786457 RXK786457 SHG786457 SRC786457 TAY786457 TKU786457 TUQ786457 UEM786457 UOI786457 UYE786457 VIA786457 VRW786457 WBS786457 WLO786457 WVK786457 E851992 IY851993 SU851993 ACQ851993 AMM851993 AWI851993 BGE851993 BQA851993 BZW851993 CJS851993 CTO851993 DDK851993 DNG851993 DXC851993 EGY851993 EQU851993 FAQ851993 FKM851993 FUI851993 GEE851993 GOA851993 GXW851993 HHS851993 HRO851993 IBK851993 ILG851993 IVC851993 JEY851993 JOU851993 JYQ851993 KIM851993 KSI851993 LCE851993 LMA851993 LVW851993 MFS851993 MPO851993 MZK851993 NJG851993 NTC851993 OCY851993 OMU851993 OWQ851993 PGM851993 PQI851993 QAE851993 QKA851993 QTW851993 RDS851993 RNO851993 RXK851993 SHG851993 SRC851993 TAY851993 TKU851993 TUQ851993 UEM851993 UOI851993 UYE851993 VIA851993 VRW851993 WBS851993 WLO851993 WVK851993 E917528 IY917529 SU917529 ACQ917529 AMM917529 AWI917529 BGE917529 BQA917529 BZW917529 CJS917529 CTO917529 DDK917529 DNG917529 DXC917529 EGY917529 EQU917529 FAQ917529 FKM917529 FUI917529 GEE917529 GOA917529 GXW917529 HHS917529 HRO917529 IBK917529 ILG917529 IVC917529 JEY917529 JOU917529 JYQ917529 KIM917529 KSI917529 LCE917529 LMA917529 LVW917529 MFS917529 MPO917529 MZK917529 NJG917529 NTC917529 OCY917529 OMU917529 OWQ917529 PGM917529 PQI917529 QAE917529 QKA917529 QTW917529 RDS917529 RNO917529 RXK917529 SHG917529 SRC917529 TAY917529 TKU917529 TUQ917529 UEM917529 UOI917529 UYE917529 VIA917529 VRW917529 WBS917529 WLO917529 WVK917529 E983064 IY983065 SU983065 ACQ983065 AMM983065 AWI983065 BGE983065 BQA983065 BZW983065 CJS983065 CTO983065 DDK983065 DNG983065 DXC983065 EGY983065 EQU983065 FAQ983065 FKM983065 FUI983065 GEE983065 GOA983065 GXW983065 HHS983065 HRO983065 IBK983065 ILG983065 IVC983065 JEY983065 JOU983065 JYQ983065 KIM983065 KSI983065 LCE983065 LMA983065 LVW983065 MFS983065 MPO983065 MZK983065 NJG983065 NTC983065 OCY983065 OMU983065 OWQ983065 PGM983065 PQI983065 QAE983065 QKA983065 QTW983065 RDS983065 RNO983065 RXK983065 SHG983065 SRC983065 TAY983065 TKU983065 TUQ983065 UEM983065 UOI983065 UYE983065 VIA983065 VRW983065 WBS983065 WLO983065 WVK983065 WVA10:WVA12 WLE10:WLE12 WBI10:WBI12 VRM10:VRM12 VHQ10:VHQ12 UXU10:UXU12 UNY10:UNY12 UEC10:UEC12 TUG10:TUG12 TKK10:TKK12 TAO10:TAO12 SQS10:SQS12 SGW10:SGW12 RXA10:RXA12 RNE10:RNE12 RDI10:RDI12 QTM10:QTM12 QJQ10:QJQ12 PZU10:PZU12 PPY10:PPY12 PGC10:PGC12 OWG10:OWG12 OMK10:OMK12 OCO10:OCO12 NSS10:NSS12 NIW10:NIW12 MZA10:MZA12 MPE10:MPE12 MFI10:MFI12 LVM10:LVM12 LLQ10:LLQ12 LBU10:LBU12 KRY10:KRY12 KIC10:KIC12 JYG10:JYG12 JOK10:JOK12 JEO10:JEO12 IUS10:IUS12 IKW10:IKW12 IBA10:IBA12 HRE10:HRE12 HHI10:HHI12 GXM10:GXM12 GNQ10:GNQ12 GDU10:GDU12 FTY10:FTY12 FKC10:FKC12 FAG10:FAG12 EQK10:EQK12 EGO10:EGO12 DWS10:DWS12 DMW10:DMW12 DDA10:DDA12 CTE10:CTE12 CJI10:CJI12 BZM10:BZM12 BPQ10:BPQ12 BFU10:BFU12 AVY10:AVY12 AMC10:AMC12 ACG10:ACG12 SK10:SK12 IO10:IO12">
      <formula1>#REF!</formula1>
    </dataValidation>
  </dataValidations>
  <hyperlinks>
    <hyperlink ref="AD3" location="'Planilla de Pedidos (2)'!A1" display="PLANILLA PEDIDO "/>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A1:AS157"/>
  <sheetViews>
    <sheetView zoomScale="90" zoomScaleNormal="90" workbookViewId="0"/>
  </sheetViews>
  <sheetFormatPr baseColWidth="10" defaultColWidth="11.44140625" defaultRowHeight="14.4"/>
  <cols>
    <col min="1" max="1" width="3" style="105" customWidth="1"/>
    <col min="2" max="2" width="16.6640625" style="90" customWidth="1"/>
    <col min="3" max="3" width="19.109375" style="90" customWidth="1"/>
    <col min="4" max="4" width="15" style="103" customWidth="1"/>
    <col min="5" max="5" width="15.44140625" style="103" customWidth="1"/>
    <col min="6" max="6" width="18.33203125" style="103" customWidth="1"/>
    <col min="7" max="7" width="6.109375" style="92" customWidth="1"/>
    <col min="8" max="8" width="15.44140625" style="86" customWidth="1"/>
    <col min="9" max="9" width="17.6640625" style="90" customWidth="1"/>
    <col min="10" max="10" width="6.44140625" style="90" customWidth="1"/>
    <col min="11" max="11" width="18.109375" style="90" customWidth="1"/>
    <col min="12" max="12" width="15.33203125" style="86" customWidth="1"/>
    <col min="13" max="13" width="13.44140625" style="86" customWidth="1"/>
    <col min="14" max="14" width="15.109375" style="86" customWidth="1"/>
    <col min="15" max="15" width="15.44140625" style="86" customWidth="1"/>
    <col min="16" max="16" width="34.44140625" style="86" customWidth="1"/>
    <col min="17" max="45" width="11.44140625" style="86"/>
    <col min="46" max="16384" width="11.44140625" style="90"/>
  </cols>
  <sheetData>
    <row r="1" spans="1:45" s="86" customFormat="1" ht="22.5" customHeight="1">
      <c r="A1" s="85"/>
      <c r="C1" s="91" t="s">
        <v>2586</v>
      </c>
      <c r="D1" s="88"/>
      <c r="E1" s="113">
        <f>ROUNDUP(D7,0)</f>
        <v>2</v>
      </c>
      <c r="F1" s="88"/>
      <c r="H1" s="113">
        <f>ROUNDUP(G7,0)</f>
        <v>2</v>
      </c>
      <c r="I1" s="84">
        <f ca="1">+TODAY()</f>
        <v>46148</v>
      </c>
      <c r="K1" s="93"/>
      <c r="L1" s="113">
        <f>ROUNDUP(J7,0)</f>
        <v>1</v>
      </c>
    </row>
    <row r="2" spans="1:45" ht="23.25" customHeight="1" thickBot="1">
      <c r="A2" s="85"/>
      <c r="B2" s="114" t="s">
        <v>2587</v>
      </c>
      <c r="C2" s="86"/>
      <c r="D2" s="88"/>
      <c r="E2" s="115" t="s">
        <v>2588</v>
      </c>
      <c r="F2" s="89"/>
      <c r="G2" s="89"/>
      <c r="H2" s="115" t="s">
        <v>2589</v>
      </c>
      <c r="I2" s="87">
        <f>+I4/5.8</f>
        <v>15.689655172413794</v>
      </c>
      <c r="J2" s="86"/>
      <c r="K2" s="116" t="s">
        <v>2590</v>
      </c>
      <c r="M2" s="88"/>
      <c r="N2" s="88"/>
      <c r="O2" s="89"/>
      <c r="AN2" s="90"/>
      <c r="AO2" s="90"/>
      <c r="AP2" s="90"/>
      <c r="AQ2" s="90"/>
      <c r="AR2" s="90"/>
      <c r="AS2" s="90"/>
    </row>
    <row r="3" spans="1:45" ht="19.5" customHeight="1" thickBot="1">
      <c r="A3" s="85"/>
      <c r="B3" s="94" t="s">
        <v>2578</v>
      </c>
      <c r="C3" s="107" t="s">
        <v>2591</v>
      </c>
      <c r="D3" s="88"/>
      <c r="E3" s="117" t="s">
        <v>2578</v>
      </c>
      <c r="F3" s="95" t="s">
        <v>2570</v>
      </c>
      <c r="G3" s="89"/>
      <c r="H3" s="117" t="s">
        <v>2578</v>
      </c>
      <c r="I3" s="108" t="s">
        <v>2570</v>
      </c>
      <c r="J3" s="86"/>
      <c r="K3" s="118" t="s">
        <v>2578</v>
      </c>
      <c r="L3" s="119" t="s">
        <v>2570</v>
      </c>
      <c r="P3" s="96"/>
      <c r="Q3" s="96"/>
      <c r="AN3" s="90"/>
      <c r="AO3" s="90"/>
      <c r="AP3" s="90"/>
      <c r="AQ3" s="90"/>
      <c r="AR3" s="90"/>
      <c r="AS3" s="90"/>
    </row>
    <row r="4" spans="1:45" ht="18" customHeight="1" thickBot="1">
      <c r="A4" s="111"/>
      <c r="B4" s="94" t="s">
        <v>2580</v>
      </c>
      <c r="C4" s="95">
        <v>12</v>
      </c>
      <c r="D4" s="88"/>
      <c r="E4" s="120" t="s">
        <v>2581</v>
      </c>
      <c r="F4" s="95">
        <v>92</v>
      </c>
      <c r="G4" s="89"/>
      <c r="H4" s="120" t="s">
        <v>2581</v>
      </c>
      <c r="I4" s="109">
        <v>91</v>
      </c>
      <c r="J4" s="86"/>
      <c r="K4" s="118" t="s">
        <v>2581</v>
      </c>
      <c r="L4" s="119">
        <v>20</v>
      </c>
      <c r="P4" s="87"/>
      <c r="Q4" s="112"/>
      <c r="AN4" s="90"/>
      <c r="AO4" s="90"/>
      <c r="AP4" s="90"/>
      <c r="AQ4" s="90"/>
      <c r="AR4" s="90"/>
      <c r="AS4" s="90"/>
    </row>
    <row r="5" spans="1:45" ht="17.25" customHeight="1">
      <c r="A5" s="85"/>
      <c r="B5" s="121" t="s">
        <v>2592</v>
      </c>
      <c r="C5" s="122"/>
      <c r="D5" s="88"/>
      <c r="E5" s="121" t="s">
        <v>2593</v>
      </c>
      <c r="F5" s="88"/>
      <c r="G5" s="89"/>
      <c r="H5" s="121" t="s">
        <v>2594</v>
      </c>
      <c r="I5" s="86"/>
      <c r="J5" s="86"/>
      <c r="K5" s="121" t="s">
        <v>2595</v>
      </c>
      <c r="AN5" s="90"/>
      <c r="AO5" s="90"/>
      <c r="AP5" s="90"/>
      <c r="AQ5" s="90"/>
      <c r="AR5" s="90"/>
      <c r="AS5" s="90"/>
    </row>
    <row r="6" spans="1:45" ht="3.75" customHeight="1" thickBot="1">
      <c r="A6" s="123">
        <f>ROUNDUP(A7,0)</f>
        <v>1</v>
      </c>
      <c r="D6" s="88"/>
      <c r="E6" s="88"/>
      <c r="F6" s="96"/>
      <c r="I6" s="124"/>
      <c r="K6" s="86"/>
      <c r="L6" s="96"/>
      <c r="M6" s="125"/>
      <c r="AN6" s="90"/>
      <c r="AO6" s="90"/>
      <c r="AP6" s="90"/>
      <c r="AQ6" s="90"/>
      <c r="AR6" s="90"/>
      <c r="AS6" s="90"/>
    </row>
    <row r="7" spans="1:45" ht="22.5" customHeight="1" thickBot="1">
      <c r="A7" s="87">
        <f>+C4/12</f>
        <v>1</v>
      </c>
      <c r="B7" s="126" t="s">
        <v>2596</v>
      </c>
      <c r="C7" s="127">
        <f>A6</f>
        <v>1</v>
      </c>
      <c r="D7" s="128">
        <f>F4/90</f>
        <v>1.0222222222222221</v>
      </c>
      <c r="E7" s="129" t="s">
        <v>2596</v>
      </c>
      <c r="F7" s="130">
        <f>E1</f>
        <v>2</v>
      </c>
      <c r="G7" s="128">
        <f>I4/90</f>
        <v>1.0111111111111111</v>
      </c>
      <c r="H7" s="131" t="s">
        <v>2596</v>
      </c>
      <c r="I7" s="132">
        <f>H1</f>
        <v>2</v>
      </c>
      <c r="J7" s="128">
        <f>L4/30</f>
        <v>0.66666666666666663</v>
      </c>
      <c r="K7" s="131" t="s">
        <v>2596</v>
      </c>
      <c r="L7" s="132">
        <f>L1</f>
        <v>1</v>
      </c>
      <c r="AN7" s="90"/>
      <c r="AO7" s="90"/>
      <c r="AP7" s="90"/>
      <c r="AQ7" s="90"/>
      <c r="AR7" s="90"/>
      <c r="AS7" s="90"/>
    </row>
    <row r="8" spans="1:45" s="86" customFormat="1" ht="20.25" customHeight="1" thickBot="1">
      <c r="A8" s="87">
        <f>A6*10</f>
        <v>10</v>
      </c>
      <c r="B8" s="133" t="s">
        <v>2597</v>
      </c>
      <c r="C8" s="134">
        <f>A8</f>
        <v>10</v>
      </c>
      <c r="D8" s="128">
        <f>F7*30</f>
        <v>60</v>
      </c>
      <c r="E8" s="131" t="s">
        <v>2598</v>
      </c>
      <c r="F8" s="135">
        <f>D8</f>
        <v>60</v>
      </c>
      <c r="G8" s="128">
        <f>I7*30</f>
        <v>60</v>
      </c>
      <c r="H8" s="131" t="s">
        <v>2598</v>
      </c>
      <c r="I8" s="135">
        <f>G8</f>
        <v>60</v>
      </c>
      <c r="J8" s="128">
        <f>L7*10</f>
        <v>10</v>
      </c>
      <c r="K8" s="131" t="s">
        <v>2598</v>
      </c>
      <c r="L8" s="135">
        <f>J8</f>
        <v>10</v>
      </c>
    </row>
    <row r="9" spans="1:45" s="86" customFormat="1" ht="6.75" customHeight="1">
      <c r="A9" s="111"/>
      <c r="C9" s="96"/>
      <c r="D9" s="103"/>
      <c r="I9" s="112"/>
      <c r="O9" s="114"/>
    </row>
    <row r="10" spans="1:45" s="86" customFormat="1" ht="14.25" customHeight="1">
      <c r="A10" s="111"/>
      <c r="B10" s="136" t="s">
        <v>2568</v>
      </c>
      <c r="C10" s="136" t="s">
        <v>2582</v>
      </c>
      <c r="D10" s="137" t="s">
        <v>2599</v>
      </c>
      <c r="E10" s="136" t="s">
        <v>2600</v>
      </c>
      <c r="F10" s="136" t="s">
        <v>2601</v>
      </c>
      <c r="I10" s="112"/>
      <c r="O10" s="114"/>
    </row>
    <row r="11" spans="1:45" ht="18.75" customHeight="1">
      <c r="A11" s="138" t="e">
        <f>+#REF!+#REF!</f>
        <v>#REF!</v>
      </c>
      <c r="B11" s="139">
        <f>IFERROR(VLOOKUP(C3,B36:C44,2,0),0)</f>
        <v>913610500</v>
      </c>
      <c r="C11" s="140" t="s">
        <v>2602</v>
      </c>
      <c r="D11" s="141">
        <f>IFERROR(VLOOKUP(B11,'[1]TARIFA MASTER'!C$46:K$2442,9,0),0)</f>
        <v>24</v>
      </c>
      <c r="E11" s="142">
        <f>C8</f>
        <v>10</v>
      </c>
      <c r="F11" s="143">
        <f>IFERROR((D11*E11),"")</f>
        <v>240</v>
      </c>
      <c r="G11" s="144"/>
      <c r="J11" s="86"/>
      <c r="K11" s="86"/>
    </row>
    <row r="12" spans="1:45" ht="19.5" customHeight="1">
      <c r="A12" s="85"/>
      <c r="B12" s="139">
        <f>VLOOKUP(F3,H36:I43,2,0)</f>
        <v>913620440</v>
      </c>
      <c r="C12" s="140" t="s">
        <v>2603</v>
      </c>
      <c r="D12" s="143">
        <f>IFERROR(VLOOKUP(B12,'[1]TARIFA MASTER'!C$46:K$2442,9,0),0)</f>
        <v>4.2376758291392438</v>
      </c>
      <c r="E12" s="145">
        <f>F8</f>
        <v>60</v>
      </c>
      <c r="F12" s="143">
        <f>IFERROR((D12*E12),"")</f>
        <v>254.26054974835463</v>
      </c>
      <c r="G12" s="89"/>
      <c r="I12" s="86"/>
      <c r="J12" s="86"/>
      <c r="K12" s="86"/>
    </row>
    <row r="13" spans="1:45" ht="21" customHeight="1">
      <c r="A13" s="146"/>
      <c r="B13" s="147">
        <f>VLOOKUP(I3,B45:C52,2,0)</f>
        <v>913630440</v>
      </c>
      <c r="C13" s="148" t="s">
        <v>2604</v>
      </c>
      <c r="D13" s="149">
        <f>IFERROR(VLOOKUP(B13,'[1]TARIFA MASTER'!C$46:K$2442,9,0),0)</f>
        <v>6.0353594012130598</v>
      </c>
      <c r="E13" s="145">
        <f>I8</f>
        <v>60</v>
      </c>
      <c r="F13" s="143">
        <f>IFERROR((D13*E13),"")</f>
        <v>362.1215640727836</v>
      </c>
      <c r="G13" s="89"/>
      <c r="H13" s="88"/>
      <c r="I13" s="93"/>
      <c r="J13" s="86"/>
      <c r="K13" s="86"/>
    </row>
    <row r="14" spans="1:45" ht="23.25" customHeight="1">
      <c r="A14" s="85"/>
      <c r="B14" s="139">
        <f>VLOOKUP(L3,H45:I52,2,0)</f>
        <v>913640440</v>
      </c>
      <c r="C14" s="150" t="s">
        <v>2590</v>
      </c>
      <c r="D14" s="143">
        <f>IFERROR(VLOOKUP(B14,'[1]TARIFA MASTER'!C$46:K$2442,9,0),0)</f>
        <v>7.1147244805781398</v>
      </c>
      <c r="E14" s="145">
        <f>L8</f>
        <v>10</v>
      </c>
      <c r="F14" s="143">
        <f>IFERROR((D14*E14),"")</f>
        <v>71.147244805781398</v>
      </c>
      <c r="G14" s="89"/>
      <c r="H14" s="93"/>
      <c r="I14" s="88"/>
      <c r="J14" s="86"/>
      <c r="K14" s="86"/>
    </row>
    <row r="15" spans="1:45" ht="6" customHeight="1" thickBot="1">
      <c r="A15" s="85"/>
      <c r="B15" s="86"/>
      <c r="C15" s="86"/>
      <c r="G15" s="89"/>
      <c r="H15" s="96"/>
      <c r="I15" s="86"/>
      <c r="J15" s="86"/>
      <c r="K15" s="86"/>
    </row>
    <row r="16" spans="1:45" ht="21" customHeight="1" thickBot="1">
      <c r="A16" s="85"/>
      <c r="B16" s="86"/>
      <c r="C16" s="86"/>
      <c r="D16" s="88"/>
      <c r="E16" s="153" t="s">
        <v>2583</v>
      </c>
      <c r="F16" s="154">
        <f>SUM(F11:F14)</f>
        <v>927.52935862691959</v>
      </c>
      <c r="G16" s="89"/>
      <c r="H16" s="87"/>
      <c r="J16" s="87"/>
      <c r="K16" s="87" t="s">
        <v>2605</v>
      </c>
      <c r="M16" s="87" t="s">
        <v>2606</v>
      </c>
      <c r="N16" s="87"/>
      <c r="O16" s="88"/>
      <c r="P16" s="88"/>
    </row>
    <row r="17" spans="1:16" ht="6.75" customHeight="1" thickBot="1">
      <c r="A17" s="85"/>
      <c r="B17" s="86"/>
      <c r="C17" s="86"/>
      <c r="E17" s="86"/>
      <c r="F17" s="86"/>
      <c r="G17" s="86"/>
      <c r="H17" s="93"/>
      <c r="I17" s="88"/>
      <c r="J17" s="87"/>
      <c r="K17" s="87">
        <f>ROUNDUP(K29,0)</f>
        <v>31</v>
      </c>
      <c r="L17" s="87">
        <f>ROUNDUP(L29,0)</f>
        <v>31</v>
      </c>
      <c r="M17" s="87">
        <f>ROUNDUP(M29,0)</f>
        <v>7</v>
      </c>
      <c r="N17" s="87"/>
      <c r="O17" s="88"/>
      <c r="P17" s="88"/>
    </row>
    <row r="18" spans="1:16" ht="21.75" customHeight="1" thickBot="1">
      <c r="A18" s="85"/>
      <c r="B18" s="86"/>
      <c r="C18" s="86"/>
      <c r="D18" s="118" t="s">
        <v>2649</v>
      </c>
      <c r="E18" s="100">
        <v>0.1</v>
      </c>
      <c r="F18" s="154">
        <f>(F16*E18)</f>
        <v>92.75293586269197</v>
      </c>
      <c r="G18" s="86"/>
      <c r="H18" s="93"/>
      <c r="I18" s="88"/>
      <c r="J18" s="87"/>
      <c r="K18" s="87"/>
      <c r="L18" s="87"/>
      <c r="M18" s="87"/>
      <c r="N18" s="87"/>
      <c r="O18" s="88"/>
      <c r="P18" s="88"/>
    </row>
    <row r="19" spans="1:16" ht="10.5" customHeight="1" thickBot="1">
      <c r="A19" s="85"/>
      <c r="B19" s="86"/>
      <c r="C19" s="86"/>
      <c r="D19" s="101"/>
      <c r="E19" s="101"/>
      <c r="F19" s="102"/>
      <c r="G19" s="86"/>
      <c r="H19" s="93"/>
      <c r="I19" s="88"/>
      <c r="J19" s="87"/>
      <c r="K19" s="87"/>
      <c r="L19" s="87"/>
      <c r="M19" s="87"/>
      <c r="N19" s="87"/>
      <c r="O19" s="88"/>
      <c r="P19" s="88"/>
    </row>
    <row r="20" spans="1:16" ht="19.5" customHeight="1" thickBot="1">
      <c r="A20" s="85"/>
      <c r="B20" s="86"/>
      <c r="C20" s="86"/>
      <c r="D20" s="111"/>
      <c r="E20" s="118" t="s">
        <v>2584</v>
      </c>
      <c r="F20" s="154">
        <f>+F16-F18</f>
        <v>834.77642276422762</v>
      </c>
      <c r="G20" s="86"/>
      <c r="H20" s="93"/>
      <c r="I20" s="88"/>
      <c r="J20" s="87"/>
      <c r="K20" s="87"/>
      <c r="L20" s="87"/>
      <c r="M20" s="87"/>
      <c r="N20" s="87"/>
      <c r="O20" s="88"/>
      <c r="P20" s="88"/>
    </row>
    <row r="21" spans="1:16" ht="16.5" customHeight="1">
      <c r="A21" s="85"/>
      <c r="B21" s="86"/>
      <c r="C21" s="86"/>
      <c r="D21" s="86"/>
      <c r="E21" s="86"/>
      <c r="F21" s="86"/>
      <c r="G21" s="89"/>
      <c r="H21" s="93"/>
      <c r="I21" s="88"/>
      <c r="J21" s="87"/>
      <c r="K21" s="87">
        <v>2606</v>
      </c>
      <c r="L21" s="87"/>
      <c r="M21" s="87"/>
      <c r="N21" s="87"/>
      <c r="O21" s="88"/>
      <c r="P21" s="88"/>
    </row>
    <row r="22" spans="1:16" ht="16.5" customHeight="1">
      <c r="A22" s="85"/>
      <c r="B22" s="86"/>
      <c r="C22" s="86"/>
      <c r="D22" s="86"/>
      <c r="E22" s="86"/>
      <c r="F22" s="86"/>
      <c r="G22" s="89"/>
      <c r="H22" s="93"/>
      <c r="I22" s="88"/>
      <c r="J22" s="87"/>
      <c r="K22" s="87"/>
      <c r="L22" s="87"/>
      <c r="M22" s="87"/>
      <c r="N22" s="87"/>
      <c r="O22" s="88"/>
      <c r="P22" s="88"/>
    </row>
    <row r="23" spans="1:16" ht="16.5" customHeight="1">
      <c r="A23" s="85"/>
      <c r="B23" s="86"/>
      <c r="C23" s="86"/>
      <c r="D23" s="86"/>
      <c r="E23" s="86"/>
      <c r="F23" s="86"/>
      <c r="G23" s="89"/>
      <c r="H23" s="93"/>
      <c r="I23" s="88"/>
      <c r="J23" s="87"/>
      <c r="K23" s="87"/>
      <c r="L23" s="87"/>
      <c r="M23" s="87"/>
      <c r="N23" s="87"/>
      <c r="O23" s="88"/>
      <c r="P23" s="88"/>
    </row>
    <row r="24" spans="1:16" ht="16.5" customHeight="1">
      <c r="A24" s="85"/>
      <c r="B24" s="86"/>
      <c r="C24" s="86"/>
      <c r="D24" s="86"/>
      <c r="E24" s="86"/>
      <c r="F24" s="86"/>
      <c r="G24" s="89"/>
      <c r="H24" s="93"/>
      <c r="I24" s="88"/>
      <c r="J24" s="87"/>
      <c r="K24" s="87"/>
      <c r="L24" s="87"/>
      <c r="M24" s="87"/>
      <c r="N24" s="87"/>
      <c r="O24" s="88"/>
      <c r="P24" s="88"/>
    </row>
    <row r="25" spans="1:16" ht="16.5" customHeight="1">
      <c r="A25" s="85"/>
      <c r="B25" s="86"/>
      <c r="C25" s="111"/>
      <c r="D25" s="86"/>
      <c r="E25" s="86"/>
      <c r="F25" s="86"/>
      <c r="G25" s="89"/>
      <c r="H25" s="93"/>
      <c r="I25" s="88"/>
      <c r="J25" s="87"/>
      <c r="K25" s="87"/>
      <c r="L25" s="87"/>
      <c r="M25" s="87"/>
      <c r="N25" s="87"/>
      <c r="O25" s="88"/>
      <c r="P25" s="88"/>
    </row>
    <row r="26" spans="1:16" ht="16.5" customHeight="1">
      <c r="A26" s="85"/>
      <c r="B26" s="87">
        <f>I4*10%</f>
        <v>9.1</v>
      </c>
      <c r="C26" s="86"/>
      <c r="D26" s="86"/>
      <c r="E26" s="86"/>
      <c r="F26" s="86"/>
      <c r="G26" s="89"/>
      <c r="H26" s="93"/>
      <c r="I26" s="88"/>
      <c r="J26" s="87"/>
      <c r="K26" s="87"/>
      <c r="L26" s="87"/>
      <c r="M26" s="87"/>
      <c r="N26" s="87"/>
      <c r="O26" s="88"/>
      <c r="P26" s="88"/>
    </row>
    <row r="27" spans="1:16" ht="16.5" customHeight="1">
      <c r="A27" s="85"/>
      <c r="B27" s="86"/>
      <c r="C27" s="86"/>
      <c r="D27" s="86"/>
      <c r="E27" s="86"/>
      <c r="F27" s="86"/>
      <c r="G27" s="89"/>
      <c r="H27" s="93"/>
      <c r="I27" s="88"/>
      <c r="J27" s="87"/>
      <c r="K27" s="87"/>
      <c r="L27" s="87"/>
      <c r="M27" s="87"/>
      <c r="N27" s="87"/>
      <c r="O27" s="88"/>
      <c r="P27" s="88"/>
    </row>
    <row r="28" spans="1:16" ht="16.5" customHeight="1">
      <c r="A28" s="85"/>
      <c r="B28" s="86"/>
      <c r="C28" s="86"/>
      <c r="D28" s="88"/>
      <c r="E28" s="88"/>
      <c r="F28" s="88"/>
      <c r="G28" s="89"/>
      <c r="H28" s="93"/>
      <c r="I28" s="88"/>
      <c r="J28" s="87"/>
      <c r="K28" s="87"/>
      <c r="L28" s="87"/>
      <c r="M28" s="87"/>
      <c r="N28" s="87"/>
      <c r="O28" s="88"/>
      <c r="P28" s="88"/>
    </row>
    <row r="29" spans="1:16" ht="26.25" customHeight="1">
      <c r="A29" s="85"/>
      <c r="B29" s="86"/>
      <c r="C29" s="86"/>
      <c r="D29" s="88"/>
      <c r="E29" s="88"/>
      <c r="F29" s="88"/>
      <c r="G29" s="151"/>
      <c r="H29" s="93"/>
      <c r="I29" s="88"/>
      <c r="J29" s="87"/>
      <c r="K29" s="87">
        <f>F4/3</f>
        <v>30.666666666666668</v>
      </c>
      <c r="L29" s="87">
        <f>I4/3</f>
        <v>30.333333333333332</v>
      </c>
      <c r="M29" s="87">
        <f>L4/3</f>
        <v>6.666666666666667</v>
      </c>
      <c r="N29" s="87"/>
      <c r="O29" s="88"/>
      <c r="P29" s="88"/>
    </row>
    <row r="30" spans="1:16" ht="20.25" customHeight="1">
      <c r="A30" s="85"/>
      <c r="B30" s="86"/>
      <c r="C30" s="86"/>
      <c r="D30" s="88"/>
      <c r="E30" s="88"/>
      <c r="F30" s="88"/>
      <c r="G30" s="88"/>
      <c r="H30" s="88"/>
      <c r="I30" s="88"/>
      <c r="J30" s="87"/>
      <c r="K30" s="87"/>
      <c r="L30" s="87"/>
      <c r="M30" s="87"/>
      <c r="N30" s="87"/>
      <c r="O30" s="88"/>
      <c r="P30" s="88"/>
    </row>
    <row r="31" spans="1:16" ht="18" customHeight="1">
      <c r="A31" s="152" t="s">
        <v>2607</v>
      </c>
      <c r="B31" s="152"/>
      <c r="C31" s="99"/>
      <c r="D31" s="99"/>
      <c r="E31" s="99"/>
      <c r="F31" s="86"/>
      <c r="G31" s="152"/>
      <c r="H31" s="88"/>
      <c r="I31" s="88"/>
      <c r="J31" s="87"/>
      <c r="K31" s="87"/>
      <c r="L31" s="87"/>
      <c r="M31" s="87"/>
      <c r="N31" s="87"/>
      <c r="O31" s="88"/>
      <c r="P31" s="88"/>
    </row>
    <row r="32" spans="1:16" ht="18" customHeight="1">
      <c r="A32" s="152" t="s">
        <v>2608</v>
      </c>
      <c r="B32" s="86"/>
      <c r="C32" s="86"/>
      <c r="D32" s="86"/>
      <c r="E32" s="86"/>
      <c r="F32" s="86"/>
      <c r="G32" s="88"/>
      <c r="H32" s="88"/>
      <c r="I32" s="88"/>
      <c r="J32" s="87"/>
      <c r="K32" s="87"/>
      <c r="L32" s="87"/>
      <c r="M32" s="87"/>
      <c r="N32" s="87"/>
      <c r="O32" s="88"/>
      <c r="P32" s="88"/>
    </row>
    <row r="33" spans="1:16" ht="18" customHeight="1">
      <c r="A33" s="152" t="s">
        <v>2609</v>
      </c>
      <c r="B33" s="152"/>
      <c r="C33" s="99"/>
      <c r="D33" s="99"/>
      <c r="E33" s="99"/>
      <c r="F33" s="99"/>
      <c r="G33" s="88"/>
      <c r="H33" s="88"/>
      <c r="I33" s="88"/>
      <c r="J33" s="87"/>
      <c r="K33" s="87"/>
      <c r="L33" s="87"/>
      <c r="M33" s="87"/>
      <c r="N33" s="87"/>
      <c r="O33" s="88"/>
      <c r="P33" s="88"/>
    </row>
    <row r="34" spans="1:16" s="88" customFormat="1">
      <c r="A34" s="88" t="s">
        <v>2585</v>
      </c>
      <c r="C34" s="86"/>
      <c r="D34" s="86"/>
      <c r="E34" s="86"/>
      <c r="F34" s="86"/>
      <c r="G34" s="89"/>
    </row>
    <row r="35" spans="1:16" s="88" customFormat="1">
      <c r="A35" s="111"/>
      <c r="G35" s="89"/>
    </row>
    <row r="36" spans="1:16" s="88" customFormat="1">
      <c r="A36" s="111"/>
      <c r="B36" s="88" t="s">
        <v>2610</v>
      </c>
      <c r="C36" s="89" t="s">
        <v>2575</v>
      </c>
      <c r="D36" s="88" t="s">
        <v>2611</v>
      </c>
      <c r="H36" s="88" t="s">
        <v>4</v>
      </c>
      <c r="I36" s="88">
        <v>913621000</v>
      </c>
      <c r="J36" s="88" t="s">
        <v>2612</v>
      </c>
    </row>
    <row r="37" spans="1:16" s="88" customFormat="1">
      <c r="A37" s="111"/>
      <c r="B37" s="88" t="s">
        <v>2613</v>
      </c>
      <c r="C37" s="89">
        <v>913610430</v>
      </c>
      <c r="D37" s="88" t="s">
        <v>2614</v>
      </c>
      <c r="H37" s="88" t="s">
        <v>2569</v>
      </c>
      <c r="I37" s="88">
        <v>913620430</v>
      </c>
      <c r="J37" s="88" t="s">
        <v>2615</v>
      </c>
    </row>
    <row r="38" spans="1:16" s="88" customFormat="1">
      <c r="A38" s="111"/>
      <c r="B38" s="88" t="s">
        <v>2616</v>
      </c>
      <c r="C38" s="89">
        <v>913610440</v>
      </c>
      <c r="D38" s="88" t="s">
        <v>2617</v>
      </c>
      <c r="H38" s="88" t="s">
        <v>2570</v>
      </c>
      <c r="I38" s="88">
        <v>913620440</v>
      </c>
      <c r="J38" s="88" t="s">
        <v>2618</v>
      </c>
    </row>
    <row r="39" spans="1:16" s="88" customFormat="1">
      <c r="A39" s="111"/>
      <c r="B39" s="88" t="s">
        <v>2619</v>
      </c>
      <c r="C39" s="89">
        <v>913610450</v>
      </c>
      <c r="D39" s="88" t="s">
        <v>2620</v>
      </c>
      <c r="H39" s="88" t="s">
        <v>2571</v>
      </c>
      <c r="I39" s="88">
        <v>913620450</v>
      </c>
      <c r="J39" s="88" t="s">
        <v>2621</v>
      </c>
    </row>
    <row r="40" spans="1:16" s="88" customFormat="1">
      <c r="A40" s="111"/>
      <c r="B40" s="88" t="s">
        <v>2622</v>
      </c>
      <c r="C40" s="89">
        <v>913610460</v>
      </c>
      <c r="D40" s="88" t="s">
        <v>2623</v>
      </c>
      <c r="H40" s="88" t="s">
        <v>2572</v>
      </c>
      <c r="I40" s="88">
        <v>913620460</v>
      </c>
      <c r="J40" s="88" t="s">
        <v>2624</v>
      </c>
    </row>
    <row r="41" spans="1:16" s="88" customFormat="1">
      <c r="A41" s="111"/>
      <c r="B41" s="88" t="s">
        <v>2625</v>
      </c>
      <c r="C41" s="89">
        <v>913610470</v>
      </c>
      <c r="D41" s="88" t="s">
        <v>2626</v>
      </c>
      <c r="H41" s="88" t="s">
        <v>2573</v>
      </c>
      <c r="I41" s="88">
        <v>913620470</v>
      </c>
      <c r="J41" s="88" t="s">
        <v>2627</v>
      </c>
    </row>
    <row r="42" spans="1:16" s="88" customFormat="1">
      <c r="A42" s="111"/>
      <c r="B42" s="88" t="s">
        <v>2628</v>
      </c>
      <c r="C42" s="89">
        <v>913610490</v>
      </c>
      <c r="D42" s="88" t="s">
        <v>2629</v>
      </c>
      <c r="H42" s="88" t="s">
        <v>2576</v>
      </c>
      <c r="I42" s="88">
        <v>913620490</v>
      </c>
      <c r="J42" s="88" t="s">
        <v>2630</v>
      </c>
    </row>
    <row r="43" spans="1:16" s="88" customFormat="1">
      <c r="A43" s="111"/>
      <c r="B43" s="88" t="s">
        <v>2591</v>
      </c>
      <c r="C43" s="89">
        <v>913610500</v>
      </c>
      <c r="D43" s="88" t="s">
        <v>2631</v>
      </c>
      <c r="H43" s="88" t="s">
        <v>2577</v>
      </c>
      <c r="I43" s="88">
        <v>913620500</v>
      </c>
      <c r="J43" s="88" t="s">
        <v>2632</v>
      </c>
    </row>
    <row r="44" spans="1:16" s="88" customFormat="1">
      <c r="A44" s="111"/>
      <c r="G44" s="89"/>
    </row>
    <row r="45" spans="1:16" s="88" customFormat="1">
      <c r="A45" s="111"/>
      <c r="B45" s="88" t="s">
        <v>4</v>
      </c>
      <c r="C45" s="89">
        <v>913631000</v>
      </c>
      <c r="D45" s="88" t="s">
        <v>2633</v>
      </c>
      <c r="G45" s="89"/>
      <c r="H45" s="88" t="s">
        <v>4</v>
      </c>
      <c r="I45" s="88">
        <v>913641000</v>
      </c>
      <c r="J45" s="88" t="s">
        <v>2634</v>
      </c>
    </row>
    <row r="46" spans="1:16" s="88" customFormat="1">
      <c r="A46" s="111"/>
      <c r="B46" s="88" t="s">
        <v>2569</v>
      </c>
      <c r="C46" s="89">
        <v>913630430</v>
      </c>
      <c r="D46" s="88" t="s">
        <v>2635</v>
      </c>
      <c r="G46" s="89"/>
      <c r="H46" s="88" t="s">
        <v>2569</v>
      </c>
      <c r="I46" s="88">
        <v>913640430</v>
      </c>
      <c r="J46" s="88" t="s">
        <v>2636</v>
      </c>
    </row>
    <row r="47" spans="1:16" s="88" customFormat="1">
      <c r="A47" s="111"/>
      <c r="B47" s="88" t="s">
        <v>2570</v>
      </c>
      <c r="C47" s="89">
        <v>913630440</v>
      </c>
      <c r="D47" s="88" t="s">
        <v>2637</v>
      </c>
      <c r="G47" s="89"/>
      <c r="H47" s="88" t="s">
        <v>2570</v>
      </c>
      <c r="I47" s="88">
        <v>913640440</v>
      </c>
      <c r="J47" s="88" t="s">
        <v>2638</v>
      </c>
    </row>
    <row r="48" spans="1:16" s="88" customFormat="1">
      <c r="A48" s="111"/>
      <c r="B48" s="88" t="s">
        <v>2571</v>
      </c>
      <c r="C48" s="89">
        <v>913630450</v>
      </c>
      <c r="D48" s="88" t="s">
        <v>2639</v>
      </c>
      <c r="G48" s="89"/>
      <c r="H48" s="88" t="s">
        <v>2571</v>
      </c>
      <c r="I48" s="88">
        <v>913640450</v>
      </c>
      <c r="J48" s="88" t="s">
        <v>2640</v>
      </c>
    </row>
    <row r="49" spans="1:16" s="88" customFormat="1">
      <c r="A49" s="111"/>
      <c r="B49" s="88" t="s">
        <v>2572</v>
      </c>
      <c r="C49" s="89">
        <v>913630460</v>
      </c>
      <c r="D49" s="88" t="s">
        <v>2641</v>
      </c>
      <c r="G49" s="89"/>
      <c r="H49" s="88" t="s">
        <v>2572</v>
      </c>
      <c r="I49" s="88">
        <v>913640460</v>
      </c>
      <c r="J49" s="88" t="s">
        <v>2642</v>
      </c>
    </row>
    <row r="50" spans="1:16" s="88" customFormat="1">
      <c r="A50" s="111"/>
      <c r="B50" s="88" t="s">
        <v>2573</v>
      </c>
      <c r="C50" s="89">
        <v>913630470</v>
      </c>
      <c r="D50" s="88" t="s">
        <v>2643</v>
      </c>
      <c r="G50" s="89"/>
      <c r="H50" s="88" t="s">
        <v>2573</v>
      </c>
      <c r="I50" s="88">
        <v>913640470</v>
      </c>
      <c r="J50" s="88" t="s">
        <v>2644</v>
      </c>
    </row>
    <row r="51" spans="1:16" s="88" customFormat="1">
      <c r="A51" s="111"/>
      <c r="B51" s="88" t="s">
        <v>2576</v>
      </c>
      <c r="C51" s="89">
        <v>913630490</v>
      </c>
      <c r="D51" s="88" t="s">
        <v>2645</v>
      </c>
      <c r="G51" s="89"/>
      <c r="H51" s="88" t="s">
        <v>2576</v>
      </c>
      <c r="I51" s="88">
        <v>913640490</v>
      </c>
      <c r="J51" s="88" t="s">
        <v>2646</v>
      </c>
    </row>
    <row r="52" spans="1:16" s="88" customFormat="1">
      <c r="A52" s="111"/>
      <c r="B52" s="88" t="s">
        <v>2577</v>
      </c>
      <c r="C52" s="89">
        <v>913630500</v>
      </c>
      <c r="D52" s="88" t="s">
        <v>2647</v>
      </c>
      <c r="G52" s="89"/>
      <c r="H52" s="88" t="s">
        <v>2577</v>
      </c>
      <c r="I52" s="88">
        <v>913640500</v>
      </c>
      <c r="J52" s="88" t="s">
        <v>2648</v>
      </c>
    </row>
    <row r="53" spans="1:16" s="88" customFormat="1">
      <c r="A53" s="111"/>
      <c r="G53" s="89"/>
    </row>
    <row r="54" spans="1:16" s="88" customFormat="1">
      <c r="A54" s="111"/>
    </row>
    <row r="55" spans="1:16" s="88" customFormat="1">
      <c r="A55" s="111"/>
      <c r="G55" s="89"/>
    </row>
    <row r="56" spans="1:16" s="88" customFormat="1">
      <c r="A56" s="111"/>
      <c r="G56" s="89"/>
    </row>
    <row r="57" spans="1:16" s="88" customFormat="1" ht="18">
      <c r="A57" s="111"/>
      <c r="C57" s="104">
        <v>0</v>
      </c>
      <c r="G57" s="89"/>
    </row>
    <row r="58" spans="1:16" s="88" customFormat="1" ht="18">
      <c r="A58" s="111"/>
      <c r="C58" s="104">
        <v>12</v>
      </c>
      <c r="G58" s="89"/>
    </row>
    <row r="59" spans="1:16" s="88" customFormat="1" ht="18">
      <c r="A59" s="111"/>
      <c r="C59" s="104">
        <v>24</v>
      </c>
      <c r="G59" s="89"/>
    </row>
    <row r="60" spans="1:16" s="88" customFormat="1" ht="18">
      <c r="A60" s="111"/>
      <c r="C60" s="104">
        <v>36</v>
      </c>
      <c r="G60" s="89"/>
    </row>
    <row r="61" spans="1:16" s="88" customFormat="1" ht="18">
      <c r="A61" s="111"/>
      <c r="C61" s="104">
        <v>48</v>
      </c>
      <c r="G61" s="89"/>
    </row>
    <row r="62" spans="1:16" s="88" customFormat="1" ht="18">
      <c r="A62" s="111"/>
      <c r="C62" s="104">
        <v>60</v>
      </c>
      <c r="G62" s="89"/>
    </row>
    <row r="63" spans="1:16" s="86" customFormat="1" ht="18">
      <c r="A63" s="85"/>
      <c r="C63" s="104">
        <v>72</v>
      </c>
      <c r="D63" s="88"/>
      <c r="E63" s="88"/>
      <c r="F63" s="88"/>
      <c r="G63" s="89"/>
      <c r="I63" s="88"/>
      <c r="J63" s="88"/>
      <c r="K63" s="88"/>
      <c r="L63" s="88"/>
      <c r="M63" s="88"/>
      <c r="N63" s="88"/>
      <c r="O63" s="88"/>
      <c r="P63" s="88"/>
    </row>
    <row r="64" spans="1:16" s="86" customFormat="1" ht="18">
      <c r="A64" s="85"/>
      <c r="C64" s="104">
        <v>84</v>
      </c>
      <c r="D64" s="88"/>
      <c r="E64" s="88"/>
      <c r="F64" s="88"/>
      <c r="G64" s="89"/>
      <c r="I64" s="88"/>
      <c r="J64" s="88"/>
      <c r="K64" s="88"/>
      <c r="L64" s="88"/>
      <c r="M64" s="88"/>
      <c r="N64" s="88"/>
      <c r="O64" s="88"/>
      <c r="P64" s="88"/>
    </row>
    <row r="65" spans="1:16" s="86" customFormat="1" ht="18">
      <c r="A65" s="85"/>
      <c r="C65" s="104">
        <v>96</v>
      </c>
      <c r="D65" s="88"/>
      <c r="E65" s="88"/>
      <c r="F65" s="88"/>
      <c r="G65" s="89"/>
      <c r="I65" s="88"/>
      <c r="J65" s="88"/>
      <c r="K65" s="88"/>
      <c r="L65" s="88"/>
      <c r="M65" s="88"/>
      <c r="N65" s="88"/>
      <c r="O65" s="88"/>
      <c r="P65" s="88"/>
    </row>
    <row r="66" spans="1:16" s="86" customFormat="1" ht="18">
      <c r="A66" s="85"/>
      <c r="C66" s="104">
        <v>108</v>
      </c>
      <c r="D66" s="88"/>
      <c r="E66" s="88"/>
      <c r="F66" s="88"/>
      <c r="G66" s="89"/>
      <c r="I66" s="88"/>
      <c r="J66" s="88"/>
      <c r="K66" s="88"/>
      <c r="L66" s="88"/>
      <c r="M66" s="88"/>
      <c r="N66" s="88"/>
      <c r="O66" s="88"/>
      <c r="P66" s="88"/>
    </row>
    <row r="67" spans="1:16" s="86" customFormat="1" ht="18">
      <c r="A67" s="85"/>
      <c r="C67" s="104">
        <v>120</v>
      </c>
      <c r="D67" s="88"/>
      <c r="E67" s="88"/>
      <c r="F67" s="88"/>
      <c r="G67" s="89"/>
      <c r="I67" s="88"/>
      <c r="J67" s="88"/>
      <c r="K67" s="88"/>
      <c r="L67" s="88"/>
      <c r="M67" s="88"/>
      <c r="N67" s="88"/>
      <c r="O67" s="88"/>
      <c r="P67" s="88"/>
    </row>
    <row r="68" spans="1:16" s="86" customFormat="1" ht="18">
      <c r="A68" s="85"/>
      <c r="C68" s="104">
        <v>132</v>
      </c>
      <c r="D68" s="88"/>
      <c r="E68" s="88"/>
      <c r="F68" s="88"/>
      <c r="G68" s="89"/>
    </row>
    <row r="69" spans="1:16" s="86" customFormat="1" ht="18">
      <c r="A69" s="85"/>
      <c r="C69" s="104">
        <v>144</v>
      </c>
      <c r="D69" s="88"/>
      <c r="E69" s="88"/>
      <c r="F69" s="88"/>
      <c r="G69" s="89"/>
    </row>
    <row r="70" spans="1:16" s="86" customFormat="1" ht="18">
      <c r="A70" s="85"/>
      <c r="C70" s="104">
        <v>156</v>
      </c>
      <c r="D70" s="88"/>
      <c r="E70" s="88"/>
      <c r="F70" s="88"/>
      <c r="G70" s="89"/>
    </row>
    <row r="71" spans="1:16" s="86" customFormat="1" ht="18">
      <c r="A71" s="85"/>
      <c r="C71" s="104">
        <v>168</v>
      </c>
      <c r="D71" s="88"/>
      <c r="E71" s="88"/>
      <c r="F71" s="88"/>
      <c r="G71" s="89"/>
    </row>
    <row r="72" spans="1:16" s="86" customFormat="1" ht="18">
      <c r="A72" s="85"/>
      <c r="C72" s="104">
        <v>180</v>
      </c>
      <c r="D72" s="88"/>
      <c r="E72" s="88"/>
      <c r="F72" s="88"/>
      <c r="G72" s="89"/>
    </row>
    <row r="73" spans="1:16" s="86" customFormat="1" ht="18">
      <c r="A73" s="85"/>
      <c r="C73" s="104">
        <v>192</v>
      </c>
      <c r="D73" s="88"/>
      <c r="E73" s="88"/>
      <c r="F73" s="88"/>
      <c r="G73" s="89"/>
    </row>
    <row r="74" spans="1:16" s="86" customFormat="1" ht="18">
      <c r="A74" s="85"/>
      <c r="C74" s="104">
        <v>204</v>
      </c>
      <c r="D74" s="88"/>
      <c r="E74" s="88"/>
      <c r="F74" s="88"/>
      <c r="G74" s="89"/>
    </row>
    <row r="75" spans="1:16" s="86" customFormat="1" ht="18">
      <c r="A75" s="85"/>
      <c r="C75" s="104">
        <v>216</v>
      </c>
      <c r="D75" s="88"/>
      <c r="E75" s="88"/>
      <c r="F75" s="88"/>
      <c r="G75" s="89"/>
    </row>
    <row r="76" spans="1:16" s="86" customFormat="1" ht="18">
      <c r="A76" s="85"/>
      <c r="C76" s="104">
        <v>228</v>
      </c>
      <c r="D76" s="88"/>
      <c r="E76" s="88"/>
      <c r="F76" s="88"/>
      <c r="G76" s="89"/>
    </row>
    <row r="77" spans="1:16" s="86" customFormat="1" ht="18">
      <c r="A77" s="85"/>
      <c r="C77" s="104">
        <v>240</v>
      </c>
      <c r="D77" s="88"/>
      <c r="E77" s="88"/>
      <c r="F77" s="88"/>
      <c r="G77" s="89"/>
    </row>
    <row r="78" spans="1:16" s="86" customFormat="1" ht="18">
      <c r="A78" s="85"/>
      <c r="C78" s="104">
        <v>252</v>
      </c>
      <c r="D78" s="88"/>
      <c r="E78" s="88"/>
      <c r="F78" s="88"/>
      <c r="G78" s="89"/>
    </row>
    <row r="79" spans="1:16" s="86" customFormat="1" ht="18">
      <c r="A79" s="85"/>
      <c r="C79" s="104">
        <v>264</v>
      </c>
      <c r="D79" s="88"/>
      <c r="E79" s="88"/>
      <c r="F79" s="88"/>
      <c r="G79" s="89"/>
    </row>
    <row r="80" spans="1:16" s="86" customFormat="1" ht="18">
      <c r="A80" s="85"/>
      <c r="C80" s="104">
        <v>276</v>
      </c>
      <c r="D80" s="88"/>
      <c r="E80" s="88"/>
      <c r="F80" s="88"/>
      <c r="G80" s="89"/>
    </row>
    <row r="81" spans="1:7" s="86" customFormat="1" ht="18">
      <c r="A81" s="85"/>
      <c r="C81" s="104">
        <v>288</v>
      </c>
      <c r="D81" s="88"/>
      <c r="E81" s="88"/>
      <c r="F81" s="88"/>
      <c r="G81" s="89"/>
    </row>
    <row r="82" spans="1:7" s="86" customFormat="1" ht="18">
      <c r="A82" s="85"/>
      <c r="C82" s="104">
        <v>300</v>
      </c>
      <c r="D82" s="88"/>
      <c r="E82" s="88"/>
      <c r="F82" s="88"/>
      <c r="G82" s="89"/>
    </row>
    <row r="83" spans="1:7" s="86" customFormat="1" ht="18">
      <c r="A83" s="85"/>
      <c r="C83" s="104">
        <v>312</v>
      </c>
      <c r="D83" s="88"/>
      <c r="E83" s="88"/>
      <c r="F83" s="88"/>
      <c r="G83" s="89"/>
    </row>
    <row r="84" spans="1:7" s="86" customFormat="1" ht="18">
      <c r="A84" s="85"/>
      <c r="C84" s="104">
        <v>324</v>
      </c>
      <c r="D84" s="88"/>
      <c r="E84" s="88"/>
      <c r="F84" s="88"/>
      <c r="G84" s="89"/>
    </row>
    <row r="85" spans="1:7" s="86" customFormat="1" ht="18">
      <c r="A85" s="85"/>
      <c r="C85" s="104">
        <v>336</v>
      </c>
      <c r="D85" s="88"/>
      <c r="E85" s="88"/>
      <c r="F85" s="88"/>
      <c r="G85" s="89"/>
    </row>
    <row r="86" spans="1:7" s="86" customFormat="1" ht="18">
      <c r="A86" s="85"/>
      <c r="C86" s="104">
        <v>348</v>
      </c>
      <c r="D86" s="88"/>
      <c r="E86" s="88"/>
      <c r="F86" s="88"/>
      <c r="G86" s="89"/>
    </row>
    <row r="87" spans="1:7" s="86" customFormat="1" ht="18">
      <c r="A87" s="85"/>
      <c r="C87" s="104">
        <v>360</v>
      </c>
      <c r="D87" s="88"/>
      <c r="E87" s="88"/>
      <c r="F87" s="88"/>
      <c r="G87" s="89"/>
    </row>
    <row r="88" spans="1:7" s="86" customFormat="1" ht="18">
      <c r="A88" s="85"/>
      <c r="C88" s="104">
        <v>372</v>
      </c>
      <c r="D88" s="88"/>
      <c r="E88" s="88"/>
      <c r="F88" s="88"/>
      <c r="G88" s="89"/>
    </row>
    <row r="89" spans="1:7" s="86" customFormat="1" ht="18">
      <c r="A89" s="85"/>
      <c r="C89" s="104">
        <v>384</v>
      </c>
      <c r="D89" s="88"/>
      <c r="E89" s="88"/>
      <c r="F89" s="88"/>
      <c r="G89" s="89"/>
    </row>
    <row r="90" spans="1:7" s="86" customFormat="1" ht="18">
      <c r="A90" s="85"/>
      <c r="C90" s="104">
        <v>396</v>
      </c>
      <c r="D90" s="88"/>
      <c r="E90" s="88"/>
      <c r="F90" s="88"/>
      <c r="G90" s="89"/>
    </row>
    <row r="91" spans="1:7" s="86" customFormat="1" ht="18">
      <c r="A91" s="85"/>
      <c r="C91" s="104">
        <v>408</v>
      </c>
      <c r="D91" s="88"/>
      <c r="E91" s="88"/>
      <c r="F91" s="88"/>
      <c r="G91" s="89"/>
    </row>
    <row r="92" spans="1:7" s="86" customFormat="1" ht="18">
      <c r="A92" s="85"/>
      <c r="C92" s="104">
        <v>420</v>
      </c>
      <c r="D92" s="88"/>
      <c r="E92" s="88"/>
      <c r="F92" s="88"/>
      <c r="G92" s="89"/>
    </row>
    <row r="93" spans="1:7" s="86" customFormat="1" ht="18">
      <c r="A93" s="85"/>
      <c r="C93" s="104">
        <v>432</v>
      </c>
      <c r="D93" s="88"/>
      <c r="E93" s="88"/>
      <c r="F93" s="88"/>
      <c r="G93" s="89"/>
    </row>
    <row r="94" spans="1:7" s="86" customFormat="1" ht="18">
      <c r="A94" s="85"/>
      <c r="C94" s="104">
        <v>444</v>
      </c>
      <c r="D94" s="88"/>
      <c r="E94" s="88"/>
      <c r="F94" s="88"/>
      <c r="G94" s="89"/>
    </row>
    <row r="95" spans="1:7" s="86" customFormat="1" ht="18">
      <c r="A95" s="85"/>
      <c r="C95" s="104">
        <v>456</v>
      </c>
      <c r="D95" s="88"/>
      <c r="E95" s="88"/>
      <c r="F95" s="88"/>
      <c r="G95" s="89"/>
    </row>
    <row r="96" spans="1:7" s="86" customFormat="1" ht="18">
      <c r="A96" s="85"/>
      <c r="C96" s="104">
        <v>468</v>
      </c>
      <c r="D96" s="88"/>
      <c r="E96" s="88"/>
      <c r="F96" s="88"/>
      <c r="G96" s="89"/>
    </row>
    <row r="97" spans="1:7" s="86" customFormat="1" ht="18">
      <c r="A97" s="85"/>
      <c r="C97" s="104">
        <v>480</v>
      </c>
      <c r="D97" s="88"/>
      <c r="E97" s="88"/>
      <c r="F97" s="88"/>
      <c r="G97" s="89"/>
    </row>
    <row r="98" spans="1:7" s="86" customFormat="1" ht="18">
      <c r="A98" s="85"/>
      <c r="C98" s="104">
        <v>492</v>
      </c>
      <c r="D98" s="88"/>
      <c r="E98" s="88"/>
      <c r="F98" s="88"/>
      <c r="G98" s="89"/>
    </row>
    <row r="99" spans="1:7" s="86" customFormat="1" ht="18">
      <c r="A99" s="85"/>
      <c r="C99" s="104">
        <v>504</v>
      </c>
      <c r="D99" s="88"/>
      <c r="E99" s="88"/>
      <c r="F99" s="88"/>
      <c r="G99" s="89"/>
    </row>
    <row r="100" spans="1:7" s="86" customFormat="1" ht="18">
      <c r="A100" s="85"/>
      <c r="C100" s="104">
        <v>516</v>
      </c>
      <c r="D100" s="88"/>
      <c r="E100" s="88"/>
      <c r="F100" s="88"/>
      <c r="G100" s="89"/>
    </row>
    <row r="101" spans="1:7" s="86" customFormat="1" ht="18">
      <c r="A101" s="85"/>
      <c r="C101" s="104">
        <v>528</v>
      </c>
      <c r="D101" s="88"/>
      <c r="E101" s="88"/>
      <c r="F101" s="88"/>
      <c r="G101" s="89"/>
    </row>
    <row r="102" spans="1:7" s="86" customFormat="1" ht="18">
      <c r="A102" s="85"/>
      <c r="C102" s="104">
        <v>540</v>
      </c>
      <c r="D102" s="88"/>
      <c r="E102" s="88"/>
      <c r="F102" s="88"/>
      <c r="G102" s="89"/>
    </row>
    <row r="103" spans="1:7" s="86" customFormat="1" ht="18">
      <c r="A103" s="85"/>
      <c r="C103" s="104">
        <v>552</v>
      </c>
      <c r="D103" s="88"/>
      <c r="E103" s="88"/>
      <c r="F103" s="88"/>
      <c r="G103" s="89"/>
    </row>
    <row r="104" spans="1:7" s="86" customFormat="1" ht="18">
      <c r="A104" s="85"/>
      <c r="C104" s="104">
        <v>564</v>
      </c>
      <c r="D104" s="88"/>
      <c r="E104" s="88"/>
      <c r="F104" s="88"/>
      <c r="G104" s="89"/>
    </row>
    <row r="105" spans="1:7" s="86" customFormat="1" ht="18">
      <c r="A105" s="85"/>
      <c r="C105" s="104">
        <v>576</v>
      </c>
      <c r="D105" s="88"/>
      <c r="E105" s="88"/>
      <c r="F105" s="88"/>
      <c r="G105" s="89"/>
    </row>
    <row r="106" spans="1:7" s="86" customFormat="1" ht="18">
      <c r="A106" s="85"/>
      <c r="C106" s="104">
        <v>588</v>
      </c>
      <c r="D106" s="88"/>
      <c r="E106" s="88"/>
      <c r="F106" s="88"/>
      <c r="G106" s="89"/>
    </row>
    <row r="107" spans="1:7" s="86" customFormat="1" ht="18">
      <c r="A107" s="85"/>
      <c r="C107" s="104">
        <v>600</v>
      </c>
      <c r="D107" s="88"/>
      <c r="E107" s="88"/>
      <c r="F107" s="88"/>
      <c r="G107" s="89"/>
    </row>
    <row r="108" spans="1:7" s="86" customFormat="1" ht="18">
      <c r="A108" s="85"/>
      <c r="C108" s="104">
        <v>612</v>
      </c>
      <c r="D108" s="88"/>
      <c r="E108" s="88"/>
      <c r="F108" s="88"/>
      <c r="G108" s="89"/>
    </row>
    <row r="109" spans="1:7" s="86" customFormat="1" ht="18">
      <c r="A109" s="85"/>
      <c r="C109" s="104">
        <v>624</v>
      </c>
      <c r="D109" s="88"/>
      <c r="E109" s="88"/>
      <c r="F109" s="88"/>
      <c r="G109" s="89"/>
    </row>
    <row r="110" spans="1:7" s="86" customFormat="1" ht="18">
      <c r="A110" s="85"/>
      <c r="C110" s="104">
        <v>636</v>
      </c>
      <c r="D110" s="88"/>
      <c r="E110" s="88"/>
      <c r="F110" s="88"/>
      <c r="G110" s="89"/>
    </row>
    <row r="111" spans="1:7" s="86" customFormat="1" ht="18">
      <c r="A111" s="85"/>
      <c r="C111" s="104">
        <v>648</v>
      </c>
      <c r="D111" s="88"/>
      <c r="E111" s="88"/>
      <c r="F111" s="88"/>
      <c r="G111" s="89"/>
    </row>
    <row r="112" spans="1:7" s="86" customFormat="1" ht="18">
      <c r="A112" s="85"/>
      <c r="B112" s="90"/>
      <c r="C112" s="104">
        <v>660</v>
      </c>
      <c r="D112" s="88"/>
      <c r="E112" s="88"/>
      <c r="F112" s="88"/>
      <c r="G112" s="89"/>
    </row>
    <row r="113" spans="1:7" s="86" customFormat="1" ht="18">
      <c r="A113" s="85"/>
      <c r="B113" s="90"/>
      <c r="C113" s="104">
        <v>672</v>
      </c>
      <c r="D113" s="88"/>
      <c r="E113" s="88"/>
      <c r="F113" s="88"/>
      <c r="G113" s="89"/>
    </row>
    <row r="114" spans="1:7" s="86" customFormat="1" ht="18">
      <c r="A114" s="85"/>
      <c r="B114" s="90"/>
      <c r="C114" s="104">
        <v>684</v>
      </c>
      <c r="D114" s="88"/>
      <c r="E114" s="88"/>
      <c r="F114" s="88"/>
      <c r="G114" s="89"/>
    </row>
    <row r="115" spans="1:7" s="86" customFormat="1" ht="18">
      <c r="A115" s="105"/>
      <c r="B115" s="90"/>
      <c r="C115" s="104">
        <v>696</v>
      </c>
      <c r="D115" s="103"/>
      <c r="E115" s="103"/>
      <c r="F115" s="103"/>
      <c r="G115" s="92"/>
    </row>
    <row r="116" spans="1:7" s="86" customFormat="1" ht="18">
      <c r="A116" s="105"/>
      <c r="B116" s="90"/>
      <c r="C116" s="104">
        <v>708</v>
      </c>
      <c r="D116" s="103"/>
      <c r="E116" s="103"/>
      <c r="F116" s="103"/>
      <c r="G116" s="92"/>
    </row>
    <row r="117" spans="1:7" s="86" customFormat="1" ht="18">
      <c r="A117" s="105"/>
      <c r="B117" s="90"/>
      <c r="C117" s="104">
        <v>720</v>
      </c>
      <c r="D117" s="103"/>
      <c r="E117" s="103"/>
      <c r="F117" s="103"/>
      <c r="G117" s="92"/>
    </row>
    <row r="118" spans="1:7" s="86" customFormat="1" ht="18">
      <c r="A118" s="105"/>
      <c r="B118" s="90"/>
      <c r="C118" s="104">
        <v>732</v>
      </c>
      <c r="D118" s="103"/>
      <c r="E118" s="103"/>
      <c r="F118" s="103"/>
      <c r="G118" s="92"/>
    </row>
    <row r="119" spans="1:7" s="86" customFormat="1" ht="18">
      <c r="A119" s="105"/>
      <c r="B119" s="90"/>
      <c r="C119" s="104">
        <v>744</v>
      </c>
      <c r="D119" s="103"/>
      <c r="E119" s="103"/>
      <c r="F119" s="103"/>
      <c r="G119" s="92"/>
    </row>
    <row r="120" spans="1:7" s="86" customFormat="1" ht="18">
      <c r="A120" s="105"/>
      <c r="B120" s="90"/>
      <c r="C120" s="104">
        <v>756</v>
      </c>
      <c r="D120" s="103"/>
      <c r="E120" s="103"/>
      <c r="F120" s="103"/>
      <c r="G120" s="92"/>
    </row>
    <row r="121" spans="1:7" s="86" customFormat="1" ht="18">
      <c r="A121" s="105"/>
      <c r="B121" s="90"/>
      <c r="C121" s="104">
        <v>768</v>
      </c>
      <c r="D121" s="103"/>
      <c r="E121" s="103"/>
      <c r="F121" s="103"/>
      <c r="G121" s="92"/>
    </row>
    <row r="122" spans="1:7" ht="18">
      <c r="C122" s="104">
        <v>780</v>
      </c>
    </row>
    <row r="123" spans="1:7" ht="18">
      <c r="C123" s="104">
        <v>792</v>
      </c>
    </row>
    <row r="124" spans="1:7" ht="18">
      <c r="C124" s="104">
        <v>804</v>
      </c>
    </row>
    <row r="125" spans="1:7" ht="18">
      <c r="C125" s="104">
        <v>816</v>
      </c>
    </row>
    <row r="126" spans="1:7" ht="18">
      <c r="C126" s="104">
        <v>828</v>
      </c>
    </row>
    <row r="127" spans="1:7" ht="18">
      <c r="C127" s="104">
        <v>840</v>
      </c>
    </row>
    <row r="128" spans="1:7" ht="18">
      <c r="C128" s="104">
        <v>852</v>
      </c>
    </row>
    <row r="129" spans="3:3" ht="18">
      <c r="C129" s="104">
        <v>864</v>
      </c>
    </row>
    <row r="130" spans="3:3" ht="18">
      <c r="C130" s="104">
        <v>876</v>
      </c>
    </row>
    <row r="131" spans="3:3" ht="18">
      <c r="C131" s="104">
        <v>888</v>
      </c>
    </row>
    <row r="132" spans="3:3" ht="18">
      <c r="C132" s="104">
        <v>900</v>
      </c>
    </row>
    <row r="133" spans="3:3" ht="18">
      <c r="C133" s="104">
        <v>912</v>
      </c>
    </row>
    <row r="134" spans="3:3" ht="18">
      <c r="C134" s="104">
        <v>924</v>
      </c>
    </row>
    <row r="135" spans="3:3" ht="18">
      <c r="C135" s="104">
        <v>936</v>
      </c>
    </row>
    <row r="136" spans="3:3" ht="18">
      <c r="C136" s="104">
        <v>948</v>
      </c>
    </row>
    <row r="137" spans="3:3" ht="18">
      <c r="C137" s="104">
        <v>960</v>
      </c>
    </row>
    <row r="138" spans="3:3" ht="18">
      <c r="C138" s="104">
        <v>972</v>
      </c>
    </row>
    <row r="139" spans="3:3" ht="18">
      <c r="C139" s="104">
        <v>984</v>
      </c>
    </row>
    <row r="140" spans="3:3" ht="18">
      <c r="C140" s="104">
        <v>996</v>
      </c>
    </row>
    <row r="141" spans="3:3" ht="18">
      <c r="C141" s="104">
        <v>1008</v>
      </c>
    </row>
    <row r="142" spans="3:3" ht="18">
      <c r="C142" s="104">
        <v>1020</v>
      </c>
    </row>
    <row r="143" spans="3:3" ht="18">
      <c r="C143" s="104">
        <v>1032</v>
      </c>
    </row>
    <row r="144" spans="3:3" ht="18">
      <c r="C144" s="104">
        <v>1044</v>
      </c>
    </row>
    <row r="145" spans="3:3" ht="18">
      <c r="C145" s="104">
        <v>1056</v>
      </c>
    </row>
    <row r="146" spans="3:3" ht="18">
      <c r="C146" s="104">
        <v>1068</v>
      </c>
    </row>
    <row r="147" spans="3:3" ht="18">
      <c r="C147" s="104">
        <v>1080</v>
      </c>
    </row>
    <row r="148" spans="3:3" ht="18">
      <c r="C148" s="104">
        <v>1092</v>
      </c>
    </row>
    <row r="149" spans="3:3" ht="18">
      <c r="C149" s="104">
        <v>1104</v>
      </c>
    </row>
    <row r="150" spans="3:3" ht="18">
      <c r="C150" s="104">
        <v>1116</v>
      </c>
    </row>
    <row r="151" spans="3:3" ht="18">
      <c r="C151" s="104">
        <v>1128</v>
      </c>
    </row>
    <row r="152" spans="3:3" ht="18">
      <c r="C152" s="104">
        <v>1140</v>
      </c>
    </row>
    <row r="153" spans="3:3" ht="18">
      <c r="C153" s="104">
        <v>1152</v>
      </c>
    </row>
    <row r="154" spans="3:3" ht="18">
      <c r="C154" s="104">
        <v>1164</v>
      </c>
    </row>
    <row r="155" spans="3:3" ht="18">
      <c r="C155" s="104">
        <v>1176</v>
      </c>
    </row>
    <row r="156" spans="3:3" ht="18">
      <c r="C156" s="104">
        <v>1188</v>
      </c>
    </row>
    <row r="157" spans="3:3" ht="18">
      <c r="C157" s="104">
        <v>1200</v>
      </c>
    </row>
  </sheetData>
  <conditionalFormatting sqref="E16">
    <cfRule type="cellIs" dxfId="0" priority="1" stopIfTrue="1" operator="equal">
      <formula>0</formula>
    </cfRule>
  </conditionalFormatting>
  <dataValidations count="5">
    <dataValidation type="list" allowBlank="1" showInputMessage="1" showErrorMessage="1" sqref="L3">
      <formula1>$H$45:$H$52</formula1>
    </dataValidation>
    <dataValidation type="list" allowBlank="1" showInputMessage="1" showErrorMessage="1" sqref="C3">
      <formula1>$B$36:$B$43</formula1>
    </dataValidation>
    <dataValidation type="list" allowBlank="1" showInputMessage="1" showErrorMessage="1" sqref="F3">
      <formula1>$H$36:$H$43</formula1>
    </dataValidation>
    <dataValidation type="list" allowBlank="1" showInputMessage="1" showErrorMessage="1" sqref="I3">
      <formula1>$B$45:$B$52</formula1>
    </dataValidation>
    <dataValidation type="list" allowBlank="1" showInputMessage="1" showErrorMessage="1" sqref="C4">
      <formula1>$C$57:$C$157</formula1>
    </dataValidation>
  </dataValidations>
  <pageMargins left="0.25" right="0.25" top="0.75" bottom="0.75" header="0.3" footer="0.3"/>
  <pageSetup paperSize="9" scale="1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D3072"/>
  <sheetViews>
    <sheetView topLeftCell="A3049" workbookViewId="0">
      <selection activeCell="G19" sqref="G19"/>
    </sheetView>
  </sheetViews>
  <sheetFormatPr baseColWidth="10" defaultRowHeight="13.2"/>
  <cols>
    <col min="1" max="1" width="20" style="6" bestFit="1" customWidth="1"/>
    <col min="2" max="2" width="58.44140625" style="6" customWidth="1"/>
    <col min="3" max="3" width="16" style="6" customWidth="1"/>
    <col min="4" max="4" width="14.6640625" style="7" customWidth="1"/>
  </cols>
  <sheetData>
    <row r="1" spans="1:4">
      <c r="A1" s="1" t="s">
        <v>282</v>
      </c>
      <c r="B1" s="1" t="s">
        <v>8</v>
      </c>
      <c r="C1" s="1" t="s">
        <v>373</v>
      </c>
      <c r="D1" s="2" t="s">
        <v>374</v>
      </c>
    </row>
    <row r="2" spans="1:4">
      <c r="A2" s="3">
        <v>110101000</v>
      </c>
      <c r="B2" s="4" t="s">
        <v>375</v>
      </c>
      <c r="C2" s="3" t="s">
        <v>7</v>
      </c>
      <c r="D2" s="5">
        <v>7.74</v>
      </c>
    </row>
    <row r="3" spans="1:4">
      <c r="A3" s="3">
        <v>110101010</v>
      </c>
      <c r="B3" s="4" t="s">
        <v>376</v>
      </c>
      <c r="C3" s="3" t="s">
        <v>7</v>
      </c>
      <c r="D3" s="5">
        <v>8.15</v>
      </c>
    </row>
    <row r="4" spans="1:4">
      <c r="A4" s="3">
        <v>110101011</v>
      </c>
      <c r="B4" s="4" t="s">
        <v>376</v>
      </c>
      <c r="C4" s="3" t="s">
        <v>7</v>
      </c>
      <c r="D4" s="5">
        <v>8</v>
      </c>
    </row>
    <row r="5" spans="1:4">
      <c r="A5" s="3">
        <v>110101012</v>
      </c>
      <c r="B5" s="4" t="s">
        <v>376</v>
      </c>
      <c r="C5" s="3" t="s">
        <v>7</v>
      </c>
      <c r="D5" s="5">
        <v>7.95</v>
      </c>
    </row>
    <row r="6" spans="1:4">
      <c r="A6" s="3">
        <v>110101020</v>
      </c>
      <c r="B6" s="4" t="s">
        <v>377</v>
      </c>
      <c r="C6" s="3" t="s">
        <v>7</v>
      </c>
      <c r="D6" s="5">
        <v>8.15</v>
      </c>
    </row>
    <row r="7" spans="1:4">
      <c r="A7" s="3">
        <v>110101021</v>
      </c>
      <c r="B7" s="4" t="s">
        <v>377</v>
      </c>
      <c r="C7" s="3" t="s">
        <v>7</v>
      </c>
      <c r="D7" s="5">
        <v>8</v>
      </c>
    </row>
    <row r="8" spans="1:4">
      <c r="A8" s="3">
        <v>110101022</v>
      </c>
      <c r="B8" s="4" t="s">
        <v>377</v>
      </c>
      <c r="C8" s="3" t="s">
        <v>7</v>
      </c>
      <c r="D8" s="5">
        <v>7.95</v>
      </c>
    </row>
    <row r="9" spans="1:4">
      <c r="A9" s="3">
        <v>110101060</v>
      </c>
      <c r="B9" s="4" t="s">
        <v>378</v>
      </c>
      <c r="C9" s="3" t="s">
        <v>7</v>
      </c>
      <c r="D9" s="5">
        <v>8.15</v>
      </c>
    </row>
    <row r="10" spans="1:4">
      <c r="A10" s="3">
        <v>110101061</v>
      </c>
      <c r="B10" s="4" t="s">
        <v>378</v>
      </c>
      <c r="C10" s="3" t="s">
        <v>7</v>
      </c>
      <c r="D10" s="5">
        <v>8</v>
      </c>
    </row>
    <row r="11" spans="1:4">
      <c r="A11" s="3">
        <v>110101062</v>
      </c>
      <c r="B11" s="4" t="s">
        <v>378</v>
      </c>
      <c r="C11" s="3" t="s">
        <v>7</v>
      </c>
      <c r="D11" s="5">
        <v>7.95</v>
      </c>
    </row>
    <row r="12" spans="1:4">
      <c r="A12" s="3">
        <v>110101080</v>
      </c>
      <c r="B12" s="4" t="s">
        <v>379</v>
      </c>
      <c r="C12" s="3" t="s">
        <v>7</v>
      </c>
      <c r="D12" s="5">
        <v>8.15</v>
      </c>
    </row>
    <row r="13" spans="1:4">
      <c r="A13" s="3">
        <v>110101081</v>
      </c>
      <c r="B13" s="4" t="s">
        <v>379</v>
      </c>
      <c r="C13" s="3" t="s">
        <v>7</v>
      </c>
      <c r="D13" s="5">
        <v>8</v>
      </c>
    </row>
    <row r="14" spans="1:4">
      <c r="A14" s="3">
        <v>110101082</v>
      </c>
      <c r="B14" s="4" t="s">
        <v>379</v>
      </c>
      <c r="C14" s="3" t="s">
        <v>7</v>
      </c>
      <c r="D14" s="5">
        <v>7.95</v>
      </c>
    </row>
    <row r="15" spans="1:4">
      <c r="A15" s="3">
        <v>110101090</v>
      </c>
      <c r="B15" s="4" t="s">
        <v>380</v>
      </c>
      <c r="C15" s="3" t="s">
        <v>7</v>
      </c>
      <c r="D15" s="5">
        <v>8.15</v>
      </c>
    </row>
    <row r="16" spans="1:4">
      <c r="A16" s="3">
        <v>110101091</v>
      </c>
      <c r="B16" s="4" t="s">
        <v>380</v>
      </c>
      <c r="C16" s="3" t="s">
        <v>7</v>
      </c>
      <c r="D16" s="5">
        <v>8</v>
      </c>
    </row>
    <row r="17" spans="1:4">
      <c r="A17" s="3">
        <v>110101092</v>
      </c>
      <c r="B17" s="4" t="s">
        <v>380</v>
      </c>
      <c r="C17" s="3" t="s">
        <v>7</v>
      </c>
      <c r="D17" s="5">
        <v>7.95</v>
      </c>
    </row>
    <row r="18" spans="1:4">
      <c r="A18" s="3">
        <v>110101100</v>
      </c>
      <c r="B18" s="4" t="s">
        <v>381</v>
      </c>
      <c r="C18" s="3" t="s">
        <v>7</v>
      </c>
      <c r="D18" s="5">
        <v>8.15</v>
      </c>
    </row>
    <row r="19" spans="1:4">
      <c r="A19" s="3">
        <v>110101101</v>
      </c>
      <c r="B19" s="4" t="s">
        <v>381</v>
      </c>
      <c r="C19" s="3" t="s">
        <v>7</v>
      </c>
      <c r="D19" s="5">
        <v>8</v>
      </c>
    </row>
    <row r="20" spans="1:4">
      <c r="A20" s="3">
        <v>110101102</v>
      </c>
      <c r="B20" s="4" t="s">
        <v>381</v>
      </c>
      <c r="C20" s="3" t="s">
        <v>7</v>
      </c>
      <c r="D20" s="5">
        <v>7.95</v>
      </c>
    </row>
    <row r="21" spans="1:4">
      <c r="A21" s="3">
        <v>110101110</v>
      </c>
      <c r="B21" s="4" t="s">
        <v>382</v>
      </c>
      <c r="C21" s="3" t="s">
        <v>7</v>
      </c>
      <c r="D21" s="5">
        <v>8.15</v>
      </c>
    </row>
    <row r="22" spans="1:4">
      <c r="A22" s="3">
        <v>110101111</v>
      </c>
      <c r="B22" s="4" t="s">
        <v>382</v>
      </c>
      <c r="C22" s="3" t="s">
        <v>7</v>
      </c>
      <c r="D22" s="5">
        <v>8</v>
      </c>
    </row>
    <row r="23" spans="1:4">
      <c r="A23" s="3">
        <v>110101112</v>
      </c>
      <c r="B23" s="4" t="s">
        <v>382</v>
      </c>
      <c r="C23" s="3" t="s">
        <v>7</v>
      </c>
      <c r="D23" s="5">
        <v>7.95</v>
      </c>
    </row>
    <row r="24" spans="1:4">
      <c r="A24" s="3">
        <v>110101120</v>
      </c>
      <c r="B24" s="4" t="s">
        <v>383</v>
      </c>
      <c r="C24" s="3" t="s">
        <v>7</v>
      </c>
      <c r="D24" s="5">
        <v>8.24</v>
      </c>
    </row>
    <row r="25" spans="1:4">
      <c r="A25" s="3">
        <v>110101121</v>
      </c>
      <c r="B25" s="4" t="s">
        <v>383</v>
      </c>
      <c r="C25" s="3" t="s">
        <v>7</v>
      </c>
      <c r="D25" s="5">
        <v>8.0500000000000007</v>
      </c>
    </row>
    <row r="26" spans="1:4">
      <c r="A26" s="3">
        <v>110101122</v>
      </c>
      <c r="B26" s="4" t="s">
        <v>383</v>
      </c>
      <c r="C26" s="3" t="s">
        <v>7</v>
      </c>
      <c r="D26" s="5">
        <v>7.99</v>
      </c>
    </row>
    <row r="27" spans="1:4">
      <c r="A27" s="3">
        <v>110101140</v>
      </c>
      <c r="B27" s="4" t="s">
        <v>384</v>
      </c>
      <c r="C27" s="3" t="s">
        <v>7</v>
      </c>
      <c r="D27" s="5">
        <v>8.15</v>
      </c>
    </row>
    <row r="28" spans="1:4">
      <c r="A28" s="3">
        <v>110101141</v>
      </c>
      <c r="B28" s="4" t="s">
        <v>384</v>
      </c>
      <c r="C28" s="3" t="s">
        <v>7</v>
      </c>
      <c r="D28" s="5">
        <v>8</v>
      </c>
    </row>
    <row r="29" spans="1:4">
      <c r="A29" s="3">
        <v>110101142</v>
      </c>
      <c r="B29" s="4" t="s">
        <v>384</v>
      </c>
      <c r="C29" s="3" t="s">
        <v>7</v>
      </c>
      <c r="D29" s="5">
        <v>7.95</v>
      </c>
    </row>
    <row r="30" spans="1:4">
      <c r="A30" s="3">
        <v>110101160</v>
      </c>
      <c r="B30" s="4" t="s">
        <v>385</v>
      </c>
      <c r="C30" s="3" t="s">
        <v>7</v>
      </c>
      <c r="D30" s="5">
        <v>8.15</v>
      </c>
    </row>
    <row r="31" spans="1:4">
      <c r="A31" s="3">
        <v>110101161</v>
      </c>
      <c r="B31" s="4" t="s">
        <v>385</v>
      </c>
      <c r="C31" s="3" t="s">
        <v>7</v>
      </c>
      <c r="D31" s="5">
        <v>8</v>
      </c>
    </row>
    <row r="32" spans="1:4">
      <c r="A32" s="3">
        <v>110101162</v>
      </c>
      <c r="B32" s="4" t="s">
        <v>385</v>
      </c>
      <c r="C32" s="3" t="s">
        <v>7</v>
      </c>
      <c r="D32" s="5">
        <v>7.95</v>
      </c>
    </row>
    <row r="33" spans="1:4">
      <c r="A33" s="3">
        <v>110101220</v>
      </c>
      <c r="B33" s="4" t="s">
        <v>386</v>
      </c>
      <c r="C33" s="3" t="s">
        <v>7</v>
      </c>
      <c r="D33" s="5">
        <v>8.24</v>
      </c>
    </row>
    <row r="34" spans="1:4">
      <c r="A34" s="3">
        <v>110101221</v>
      </c>
      <c r="B34" s="4" t="s">
        <v>386</v>
      </c>
      <c r="C34" s="3" t="s">
        <v>7</v>
      </c>
      <c r="D34" s="5">
        <v>8.0500000000000007</v>
      </c>
    </row>
    <row r="35" spans="1:4">
      <c r="A35" s="3">
        <v>110101222</v>
      </c>
      <c r="B35" s="4" t="s">
        <v>386</v>
      </c>
      <c r="C35" s="3" t="s">
        <v>7</v>
      </c>
      <c r="D35" s="5">
        <v>7.99</v>
      </c>
    </row>
    <row r="36" spans="1:4">
      <c r="A36" s="3">
        <v>110101250</v>
      </c>
      <c r="B36" s="4" t="s">
        <v>387</v>
      </c>
      <c r="C36" s="3" t="s">
        <v>7</v>
      </c>
      <c r="D36" s="5">
        <v>8.15</v>
      </c>
    </row>
    <row r="37" spans="1:4">
      <c r="A37" s="3">
        <v>110101251</v>
      </c>
      <c r="B37" s="4" t="s">
        <v>387</v>
      </c>
      <c r="C37" s="3" t="s">
        <v>7</v>
      </c>
      <c r="D37" s="5">
        <v>8</v>
      </c>
    </row>
    <row r="38" spans="1:4">
      <c r="A38" s="3">
        <v>110101252</v>
      </c>
      <c r="B38" s="4" t="s">
        <v>387</v>
      </c>
      <c r="C38" s="3" t="s">
        <v>7</v>
      </c>
      <c r="D38" s="5">
        <v>7.95</v>
      </c>
    </row>
    <row r="39" spans="1:4">
      <c r="A39" s="3">
        <v>110101270</v>
      </c>
      <c r="B39" s="4" t="s">
        <v>388</v>
      </c>
      <c r="C39" s="3" t="s">
        <v>7</v>
      </c>
      <c r="D39" s="5">
        <v>8.15</v>
      </c>
    </row>
    <row r="40" spans="1:4">
      <c r="A40" s="3">
        <v>110101271</v>
      </c>
      <c r="B40" s="4" t="s">
        <v>388</v>
      </c>
      <c r="C40" s="3" t="s">
        <v>7</v>
      </c>
      <c r="D40" s="5">
        <v>8</v>
      </c>
    </row>
    <row r="41" spans="1:4">
      <c r="A41" s="3">
        <v>110101272</v>
      </c>
      <c r="B41" s="4" t="s">
        <v>388</v>
      </c>
      <c r="C41" s="3" t="s">
        <v>7</v>
      </c>
      <c r="D41" s="5">
        <v>7.95</v>
      </c>
    </row>
    <row r="42" spans="1:4">
      <c r="A42" s="3">
        <v>110101280</v>
      </c>
      <c r="B42" s="4" t="s">
        <v>389</v>
      </c>
      <c r="C42" s="3" t="s">
        <v>7</v>
      </c>
      <c r="D42" s="5">
        <v>8.24</v>
      </c>
    </row>
    <row r="43" spans="1:4">
      <c r="A43" s="3">
        <v>110101281</v>
      </c>
      <c r="B43" s="4" t="s">
        <v>389</v>
      </c>
      <c r="C43" s="3" t="s">
        <v>7</v>
      </c>
      <c r="D43" s="5">
        <v>8.0500000000000007</v>
      </c>
    </row>
    <row r="44" spans="1:4">
      <c r="A44" s="3">
        <v>110101282</v>
      </c>
      <c r="B44" s="4" t="s">
        <v>389</v>
      </c>
      <c r="C44" s="3" t="s">
        <v>7</v>
      </c>
      <c r="D44" s="5">
        <v>7.99</v>
      </c>
    </row>
    <row r="45" spans="1:4">
      <c r="A45" s="3">
        <v>110102000</v>
      </c>
      <c r="B45" s="4" t="s">
        <v>390</v>
      </c>
      <c r="C45" s="3" t="s">
        <v>7</v>
      </c>
      <c r="D45" s="5">
        <v>7.63</v>
      </c>
    </row>
    <row r="46" spans="1:4">
      <c r="A46" s="3">
        <v>110102020</v>
      </c>
      <c r="B46" s="4" t="s">
        <v>377</v>
      </c>
      <c r="C46" s="3" t="s">
        <v>7</v>
      </c>
      <c r="D46" s="5">
        <v>8.0399999999999991</v>
      </c>
    </row>
    <row r="47" spans="1:4">
      <c r="A47" s="3">
        <v>110102140</v>
      </c>
      <c r="B47" s="4" t="s">
        <v>384</v>
      </c>
      <c r="C47" s="3" t="s">
        <v>7</v>
      </c>
      <c r="D47" s="5">
        <v>8.0399999999999991</v>
      </c>
    </row>
    <row r="48" spans="1:4">
      <c r="A48" s="3">
        <v>110103090</v>
      </c>
      <c r="B48" s="4" t="s">
        <v>380</v>
      </c>
      <c r="C48" s="3" t="s">
        <v>7</v>
      </c>
      <c r="D48" s="5">
        <v>7.86</v>
      </c>
    </row>
    <row r="49" spans="1:4">
      <c r="A49" s="3">
        <v>110103110</v>
      </c>
      <c r="B49" s="4" t="s">
        <v>382</v>
      </c>
      <c r="C49" s="3" t="s">
        <v>7</v>
      </c>
      <c r="D49" s="5">
        <v>7.86</v>
      </c>
    </row>
    <row r="50" spans="1:4">
      <c r="A50" s="3">
        <v>110103280</v>
      </c>
      <c r="B50" s="4" t="s">
        <v>389</v>
      </c>
      <c r="C50" s="3" t="s">
        <v>7</v>
      </c>
      <c r="D50" s="5">
        <v>7.95</v>
      </c>
    </row>
    <row r="51" spans="1:4">
      <c r="A51" s="3">
        <v>110104010</v>
      </c>
      <c r="B51" s="4" t="s">
        <v>376</v>
      </c>
      <c r="C51" s="3" t="s">
        <v>7</v>
      </c>
      <c r="D51" s="5">
        <v>7.75</v>
      </c>
    </row>
    <row r="52" spans="1:4">
      <c r="A52" s="3">
        <v>110104080</v>
      </c>
      <c r="B52" s="4" t="s">
        <v>379</v>
      </c>
      <c r="C52" s="3" t="s">
        <v>7</v>
      </c>
      <c r="D52" s="5">
        <v>7.75</v>
      </c>
    </row>
    <row r="53" spans="1:4">
      <c r="A53" s="3">
        <v>110104100</v>
      </c>
      <c r="B53" s="4" t="s">
        <v>381</v>
      </c>
      <c r="C53" s="3" t="s">
        <v>7</v>
      </c>
      <c r="D53" s="5">
        <v>7.75</v>
      </c>
    </row>
    <row r="54" spans="1:4">
      <c r="A54" s="3">
        <v>110104120</v>
      </c>
      <c r="B54" s="4" t="s">
        <v>383</v>
      </c>
      <c r="C54" s="3" t="s">
        <v>7</v>
      </c>
      <c r="D54" s="5">
        <v>7.84</v>
      </c>
    </row>
    <row r="55" spans="1:4">
      <c r="A55" s="3">
        <v>110104160</v>
      </c>
      <c r="B55" s="4" t="s">
        <v>385</v>
      </c>
      <c r="C55" s="3" t="s">
        <v>7</v>
      </c>
      <c r="D55" s="5">
        <v>7.75</v>
      </c>
    </row>
    <row r="56" spans="1:4">
      <c r="A56" s="3">
        <v>110104220</v>
      </c>
      <c r="B56" s="4" t="s">
        <v>386</v>
      </c>
      <c r="C56" s="3" t="s">
        <v>7</v>
      </c>
      <c r="D56" s="5">
        <v>7.84</v>
      </c>
    </row>
    <row r="57" spans="1:4">
      <c r="A57" s="3">
        <v>110104250</v>
      </c>
      <c r="B57" s="4" t="s">
        <v>387</v>
      </c>
      <c r="C57" s="3" t="s">
        <v>7</v>
      </c>
      <c r="D57" s="5">
        <v>7.75</v>
      </c>
    </row>
    <row r="58" spans="1:4">
      <c r="A58" s="3">
        <v>110104270</v>
      </c>
      <c r="B58" s="4" t="s">
        <v>388</v>
      </c>
      <c r="C58" s="3" t="s">
        <v>7</v>
      </c>
      <c r="D58" s="5">
        <v>7.75</v>
      </c>
    </row>
    <row r="59" spans="1:4">
      <c r="A59" s="3">
        <v>110111000</v>
      </c>
      <c r="B59" s="4" t="s">
        <v>391</v>
      </c>
      <c r="C59" s="3" t="s">
        <v>7</v>
      </c>
      <c r="D59" s="5">
        <v>7.44</v>
      </c>
    </row>
    <row r="60" spans="1:4">
      <c r="A60" s="3">
        <v>110111010</v>
      </c>
      <c r="B60" s="4" t="s">
        <v>392</v>
      </c>
      <c r="C60" s="3" t="s">
        <v>7</v>
      </c>
      <c r="D60" s="5">
        <v>7.79</v>
      </c>
    </row>
    <row r="61" spans="1:4">
      <c r="A61" s="3">
        <v>110111011</v>
      </c>
      <c r="B61" s="4" t="s">
        <v>392</v>
      </c>
      <c r="C61" s="3" t="s">
        <v>7</v>
      </c>
      <c r="D61" s="5">
        <v>7.67</v>
      </c>
    </row>
    <row r="62" spans="1:4">
      <c r="A62" s="3">
        <v>110111012</v>
      </c>
      <c r="B62" s="4" t="s">
        <v>392</v>
      </c>
      <c r="C62" s="3" t="s">
        <v>7</v>
      </c>
      <c r="D62" s="5">
        <v>7.63</v>
      </c>
    </row>
    <row r="63" spans="1:4">
      <c r="A63" s="3">
        <v>110111020</v>
      </c>
      <c r="B63" s="4" t="s">
        <v>393</v>
      </c>
      <c r="C63" s="3" t="s">
        <v>7</v>
      </c>
      <c r="D63" s="5">
        <v>7.79</v>
      </c>
    </row>
    <row r="64" spans="1:4">
      <c r="A64" s="3">
        <v>110111021</v>
      </c>
      <c r="B64" s="4" t="s">
        <v>393</v>
      </c>
      <c r="C64" s="3" t="s">
        <v>7</v>
      </c>
      <c r="D64" s="5">
        <v>7.67</v>
      </c>
    </row>
    <row r="65" spans="1:4">
      <c r="A65" s="3">
        <v>110111022</v>
      </c>
      <c r="B65" s="4" t="s">
        <v>393</v>
      </c>
      <c r="C65" s="3" t="s">
        <v>7</v>
      </c>
      <c r="D65" s="5">
        <v>7.63</v>
      </c>
    </row>
    <row r="66" spans="1:4">
      <c r="A66" s="3">
        <v>110111060</v>
      </c>
      <c r="B66" s="4" t="s">
        <v>394</v>
      </c>
      <c r="C66" s="3" t="s">
        <v>7</v>
      </c>
      <c r="D66" s="5">
        <v>7.79</v>
      </c>
    </row>
    <row r="67" spans="1:4">
      <c r="A67" s="3">
        <v>110111061</v>
      </c>
      <c r="B67" s="4" t="s">
        <v>394</v>
      </c>
      <c r="C67" s="3" t="s">
        <v>7</v>
      </c>
      <c r="D67" s="5">
        <v>7.67</v>
      </c>
    </row>
    <row r="68" spans="1:4">
      <c r="A68" s="3">
        <v>110111062</v>
      </c>
      <c r="B68" s="4" t="s">
        <v>394</v>
      </c>
      <c r="C68" s="3" t="s">
        <v>7</v>
      </c>
      <c r="D68" s="5">
        <v>7.63</v>
      </c>
    </row>
    <row r="69" spans="1:4">
      <c r="A69" s="3">
        <v>110111080</v>
      </c>
      <c r="B69" s="4" t="s">
        <v>395</v>
      </c>
      <c r="C69" s="3" t="s">
        <v>7</v>
      </c>
      <c r="D69" s="5">
        <v>7.79</v>
      </c>
    </row>
    <row r="70" spans="1:4">
      <c r="A70" s="3">
        <v>110111081</v>
      </c>
      <c r="B70" s="4" t="s">
        <v>395</v>
      </c>
      <c r="C70" s="3" t="s">
        <v>7</v>
      </c>
      <c r="D70" s="5">
        <v>7.67</v>
      </c>
    </row>
    <row r="71" spans="1:4">
      <c r="A71" s="3">
        <v>110111082</v>
      </c>
      <c r="B71" s="4" t="s">
        <v>395</v>
      </c>
      <c r="C71" s="3" t="s">
        <v>7</v>
      </c>
      <c r="D71" s="5">
        <v>7.63</v>
      </c>
    </row>
    <row r="72" spans="1:4">
      <c r="A72" s="3">
        <v>110111090</v>
      </c>
      <c r="B72" s="4" t="s">
        <v>396</v>
      </c>
      <c r="C72" s="3" t="s">
        <v>7</v>
      </c>
      <c r="D72" s="5">
        <v>7.79</v>
      </c>
    </row>
    <row r="73" spans="1:4">
      <c r="A73" s="3">
        <v>110111091</v>
      </c>
      <c r="B73" s="4" t="s">
        <v>396</v>
      </c>
      <c r="C73" s="3" t="s">
        <v>7</v>
      </c>
      <c r="D73" s="5">
        <v>7.67</v>
      </c>
    </row>
    <row r="74" spans="1:4">
      <c r="A74" s="3">
        <v>110111092</v>
      </c>
      <c r="B74" s="4" t="s">
        <v>396</v>
      </c>
      <c r="C74" s="3" t="s">
        <v>7</v>
      </c>
      <c r="D74" s="5">
        <v>7.63</v>
      </c>
    </row>
    <row r="75" spans="1:4">
      <c r="A75" s="3">
        <v>110111100</v>
      </c>
      <c r="B75" s="4" t="s">
        <v>397</v>
      </c>
      <c r="C75" s="3" t="s">
        <v>7</v>
      </c>
      <c r="D75" s="5">
        <v>7.79</v>
      </c>
    </row>
    <row r="76" spans="1:4">
      <c r="A76" s="3">
        <v>110111101</v>
      </c>
      <c r="B76" s="4" t="s">
        <v>397</v>
      </c>
      <c r="C76" s="3" t="s">
        <v>7</v>
      </c>
      <c r="D76" s="5">
        <v>7.67</v>
      </c>
    </row>
    <row r="77" spans="1:4">
      <c r="A77" s="3">
        <v>110111102</v>
      </c>
      <c r="B77" s="4" t="s">
        <v>397</v>
      </c>
      <c r="C77" s="3" t="s">
        <v>7</v>
      </c>
      <c r="D77" s="5">
        <v>7.63</v>
      </c>
    </row>
    <row r="78" spans="1:4">
      <c r="A78" s="3">
        <v>110111110</v>
      </c>
      <c r="B78" s="4" t="s">
        <v>398</v>
      </c>
      <c r="C78" s="3" t="s">
        <v>7</v>
      </c>
      <c r="D78" s="5">
        <v>7.79</v>
      </c>
    </row>
    <row r="79" spans="1:4">
      <c r="A79" s="3">
        <v>110111111</v>
      </c>
      <c r="B79" s="4" t="s">
        <v>398</v>
      </c>
      <c r="C79" s="3" t="s">
        <v>7</v>
      </c>
      <c r="D79" s="5">
        <v>7.67</v>
      </c>
    </row>
    <row r="80" spans="1:4">
      <c r="A80" s="3">
        <v>110111112</v>
      </c>
      <c r="B80" s="4" t="s">
        <v>398</v>
      </c>
      <c r="C80" s="3" t="s">
        <v>7</v>
      </c>
      <c r="D80" s="5">
        <v>7.63</v>
      </c>
    </row>
    <row r="81" spans="1:4">
      <c r="A81" s="3">
        <v>110111120</v>
      </c>
      <c r="B81" s="4" t="s">
        <v>399</v>
      </c>
      <c r="C81" s="3" t="s">
        <v>7</v>
      </c>
      <c r="D81" s="5">
        <v>7.87</v>
      </c>
    </row>
    <row r="82" spans="1:4">
      <c r="A82" s="3">
        <v>110111121</v>
      </c>
      <c r="B82" s="4" t="s">
        <v>399</v>
      </c>
      <c r="C82" s="3" t="s">
        <v>7</v>
      </c>
      <c r="D82" s="5">
        <v>7.71</v>
      </c>
    </row>
    <row r="83" spans="1:4">
      <c r="A83" s="3">
        <v>110111122</v>
      </c>
      <c r="B83" s="4" t="s">
        <v>399</v>
      </c>
      <c r="C83" s="3" t="s">
        <v>7</v>
      </c>
      <c r="D83" s="5">
        <v>7.66</v>
      </c>
    </row>
    <row r="84" spans="1:4">
      <c r="A84" s="3">
        <v>110111140</v>
      </c>
      <c r="B84" s="4" t="s">
        <v>400</v>
      </c>
      <c r="C84" s="3" t="s">
        <v>7</v>
      </c>
      <c r="D84" s="5">
        <v>7.79</v>
      </c>
    </row>
    <row r="85" spans="1:4">
      <c r="A85" s="3">
        <v>110111141</v>
      </c>
      <c r="B85" s="4" t="s">
        <v>400</v>
      </c>
      <c r="C85" s="3" t="s">
        <v>7</v>
      </c>
      <c r="D85" s="5">
        <v>7.67</v>
      </c>
    </row>
    <row r="86" spans="1:4">
      <c r="A86" s="3">
        <v>110111142</v>
      </c>
      <c r="B86" s="4" t="s">
        <v>400</v>
      </c>
      <c r="C86" s="3" t="s">
        <v>7</v>
      </c>
      <c r="D86" s="5">
        <v>7.63</v>
      </c>
    </row>
    <row r="87" spans="1:4">
      <c r="A87" s="3">
        <v>110111160</v>
      </c>
      <c r="B87" s="4" t="s">
        <v>401</v>
      </c>
      <c r="C87" s="3" t="s">
        <v>7</v>
      </c>
      <c r="D87" s="5">
        <v>7.79</v>
      </c>
    </row>
    <row r="88" spans="1:4">
      <c r="A88" s="3">
        <v>110111161</v>
      </c>
      <c r="B88" s="4" t="s">
        <v>401</v>
      </c>
      <c r="C88" s="3" t="s">
        <v>7</v>
      </c>
      <c r="D88" s="5">
        <v>7.67</v>
      </c>
    </row>
    <row r="89" spans="1:4">
      <c r="A89" s="3">
        <v>110111162</v>
      </c>
      <c r="B89" s="4" t="s">
        <v>401</v>
      </c>
      <c r="C89" s="3" t="s">
        <v>7</v>
      </c>
      <c r="D89" s="5">
        <v>7.63</v>
      </c>
    </row>
    <row r="90" spans="1:4">
      <c r="A90" s="3">
        <v>110111220</v>
      </c>
      <c r="B90" s="4" t="s">
        <v>402</v>
      </c>
      <c r="C90" s="3" t="s">
        <v>7</v>
      </c>
      <c r="D90" s="5">
        <v>7.87</v>
      </c>
    </row>
    <row r="91" spans="1:4">
      <c r="A91" s="3">
        <v>110111221</v>
      </c>
      <c r="B91" s="4" t="s">
        <v>402</v>
      </c>
      <c r="C91" s="3" t="s">
        <v>7</v>
      </c>
      <c r="D91" s="5">
        <v>7.71</v>
      </c>
    </row>
    <row r="92" spans="1:4">
      <c r="A92" s="3">
        <v>110111222</v>
      </c>
      <c r="B92" s="4" t="s">
        <v>402</v>
      </c>
      <c r="C92" s="3" t="s">
        <v>7</v>
      </c>
      <c r="D92" s="5">
        <v>7.66</v>
      </c>
    </row>
    <row r="93" spans="1:4">
      <c r="A93" s="3">
        <v>110111250</v>
      </c>
      <c r="B93" s="4" t="s">
        <v>403</v>
      </c>
      <c r="C93" s="3" t="s">
        <v>7</v>
      </c>
      <c r="D93" s="5">
        <v>7.79</v>
      </c>
    </row>
    <row r="94" spans="1:4">
      <c r="A94" s="3">
        <v>110111251</v>
      </c>
      <c r="B94" s="4" t="s">
        <v>403</v>
      </c>
      <c r="C94" s="3" t="s">
        <v>7</v>
      </c>
      <c r="D94" s="5">
        <v>7.67</v>
      </c>
    </row>
    <row r="95" spans="1:4">
      <c r="A95" s="3">
        <v>110111252</v>
      </c>
      <c r="B95" s="4" t="s">
        <v>403</v>
      </c>
      <c r="C95" s="3" t="s">
        <v>7</v>
      </c>
      <c r="D95" s="5">
        <v>7.63</v>
      </c>
    </row>
    <row r="96" spans="1:4">
      <c r="A96" s="3">
        <v>110111270</v>
      </c>
      <c r="B96" s="4" t="s">
        <v>404</v>
      </c>
      <c r="C96" s="3" t="s">
        <v>7</v>
      </c>
      <c r="D96" s="5">
        <v>7.79</v>
      </c>
    </row>
    <row r="97" spans="1:4">
      <c r="A97" s="3">
        <v>110111271</v>
      </c>
      <c r="B97" s="4" t="s">
        <v>404</v>
      </c>
      <c r="C97" s="3" t="s">
        <v>7</v>
      </c>
      <c r="D97" s="5">
        <v>7.67</v>
      </c>
    </row>
    <row r="98" spans="1:4">
      <c r="A98" s="3">
        <v>110111272</v>
      </c>
      <c r="B98" s="4" t="s">
        <v>404</v>
      </c>
      <c r="C98" s="3" t="s">
        <v>7</v>
      </c>
      <c r="D98" s="5">
        <v>7.63</v>
      </c>
    </row>
    <row r="99" spans="1:4">
      <c r="A99" s="3">
        <v>110111280</v>
      </c>
      <c r="B99" s="4" t="s">
        <v>405</v>
      </c>
      <c r="C99" s="3" t="s">
        <v>7</v>
      </c>
      <c r="D99" s="5">
        <v>7.87</v>
      </c>
    </row>
    <row r="100" spans="1:4">
      <c r="A100" s="3">
        <v>110111281</v>
      </c>
      <c r="B100" s="4" t="s">
        <v>405</v>
      </c>
      <c r="C100" s="3" t="s">
        <v>7</v>
      </c>
      <c r="D100" s="5">
        <v>7.71</v>
      </c>
    </row>
    <row r="101" spans="1:4">
      <c r="A101" s="3">
        <v>110111282</v>
      </c>
      <c r="B101" s="4" t="s">
        <v>405</v>
      </c>
      <c r="C101" s="3" t="s">
        <v>7</v>
      </c>
      <c r="D101" s="5">
        <v>7.66</v>
      </c>
    </row>
    <row r="102" spans="1:4">
      <c r="A102" s="3">
        <v>110112000</v>
      </c>
      <c r="B102" s="4" t="s">
        <v>406</v>
      </c>
      <c r="C102" s="3" t="s">
        <v>7</v>
      </c>
      <c r="D102" s="5">
        <v>7.39</v>
      </c>
    </row>
    <row r="103" spans="1:4">
      <c r="A103" s="3">
        <v>110112020</v>
      </c>
      <c r="B103" s="4" t="s">
        <v>393</v>
      </c>
      <c r="C103" s="3" t="s">
        <v>7</v>
      </c>
      <c r="D103" s="5">
        <v>7.74</v>
      </c>
    </row>
    <row r="104" spans="1:4">
      <c r="A104" s="3">
        <v>110112140</v>
      </c>
      <c r="B104" s="4" t="s">
        <v>400</v>
      </c>
      <c r="C104" s="3" t="s">
        <v>7</v>
      </c>
      <c r="D104" s="5">
        <v>7.74</v>
      </c>
    </row>
    <row r="105" spans="1:4">
      <c r="A105" s="3">
        <v>110113090</v>
      </c>
      <c r="B105" s="4" t="s">
        <v>396</v>
      </c>
      <c r="C105" s="3" t="s">
        <v>7</v>
      </c>
      <c r="D105" s="5">
        <v>7.56</v>
      </c>
    </row>
    <row r="106" spans="1:4">
      <c r="A106" s="3">
        <v>110113110</v>
      </c>
      <c r="B106" s="4" t="s">
        <v>398</v>
      </c>
      <c r="C106" s="3" t="s">
        <v>7</v>
      </c>
      <c r="D106" s="5">
        <v>7.56</v>
      </c>
    </row>
    <row r="107" spans="1:4">
      <c r="A107" s="3">
        <v>110113280</v>
      </c>
      <c r="B107" s="4" t="s">
        <v>405</v>
      </c>
      <c r="C107" s="3" t="s">
        <v>7</v>
      </c>
      <c r="D107" s="5">
        <v>7.64</v>
      </c>
    </row>
    <row r="108" spans="1:4">
      <c r="A108" s="3">
        <v>110114010</v>
      </c>
      <c r="B108" s="4" t="s">
        <v>392</v>
      </c>
      <c r="C108" s="3" t="s">
        <v>7</v>
      </c>
      <c r="D108" s="5">
        <v>7.5</v>
      </c>
    </row>
    <row r="109" spans="1:4">
      <c r="A109" s="3">
        <v>110114080</v>
      </c>
      <c r="B109" s="4" t="s">
        <v>395</v>
      </c>
      <c r="C109" s="3" t="s">
        <v>7</v>
      </c>
      <c r="D109" s="5">
        <v>7.5</v>
      </c>
    </row>
    <row r="110" spans="1:4">
      <c r="A110" s="3">
        <v>110114100</v>
      </c>
      <c r="B110" s="4" t="s">
        <v>397</v>
      </c>
      <c r="C110" s="3" t="s">
        <v>7</v>
      </c>
      <c r="D110" s="5">
        <v>7.5</v>
      </c>
    </row>
    <row r="111" spans="1:4">
      <c r="A111" s="3">
        <v>110114120</v>
      </c>
      <c r="B111" s="4" t="s">
        <v>399</v>
      </c>
      <c r="C111" s="3" t="s">
        <v>7</v>
      </c>
      <c r="D111" s="5">
        <v>7.58</v>
      </c>
    </row>
    <row r="112" spans="1:4">
      <c r="A112" s="3">
        <v>110114160</v>
      </c>
      <c r="B112" s="4" t="s">
        <v>401</v>
      </c>
      <c r="C112" s="3" t="s">
        <v>7</v>
      </c>
      <c r="D112" s="5">
        <v>7.5</v>
      </c>
    </row>
    <row r="113" spans="1:4">
      <c r="A113" s="3">
        <v>110114220</v>
      </c>
      <c r="B113" s="4" t="s">
        <v>402</v>
      </c>
      <c r="C113" s="3" t="s">
        <v>7</v>
      </c>
      <c r="D113" s="5">
        <v>7.58</v>
      </c>
    </row>
    <row r="114" spans="1:4">
      <c r="A114" s="3">
        <v>110114250</v>
      </c>
      <c r="B114" s="4" t="s">
        <v>403</v>
      </c>
      <c r="C114" s="3" t="s">
        <v>7</v>
      </c>
      <c r="D114" s="5">
        <v>7.5</v>
      </c>
    </row>
    <row r="115" spans="1:4">
      <c r="A115" s="3">
        <v>110114270</v>
      </c>
      <c r="B115" s="4" t="s">
        <v>404</v>
      </c>
      <c r="C115" s="3" t="s">
        <v>7</v>
      </c>
      <c r="D115" s="5">
        <v>7.5</v>
      </c>
    </row>
    <row r="116" spans="1:4">
      <c r="A116" s="3">
        <v>110121000</v>
      </c>
      <c r="B116" s="4" t="s">
        <v>407</v>
      </c>
      <c r="C116" s="3" t="s">
        <v>7</v>
      </c>
      <c r="D116" s="5">
        <v>5.82</v>
      </c>
    </row>
    <row r="117" spans="1:4">
      <c r="A117" s="3">
        <v>110121010</v>
      </c>
      <c r="B117" s="4" t="s">
        <v>408</v>
      </c>
      <c r="C117" s="3" t="s">
        <v>7</v>
      </c>
      <c r="D117" s="5">
        <v>6.15</v>
      </c>
    </row>
    <row r="118" spans="1:4">
      <c r="A118" s="3">
        <v>110121011</v>
      </c>
      <c r="B118" s="4" t="s">
        <v>408</v>
      </c>
      <c r="C118" s="3" t="s">
        <v>7</v>
      </c>
      <c r="D118" s="5">
        <v>6.03</v>
      </c>
    </row>
    <row r="119" spans="1:4">
      <c r="A119" s="3">
        <v>110121012</v>
      </c>
      <c r="B119" s="4" t="s">
        <v>408</v>
      </c>
      <c r="C119" s="3" t="s">
        <v>7</v>
      </c>
      <c r="D119" s="5">
        <v>6</v>
      </c>
    </row>
    <row r="120" spans="1:4">
      <c r="A120" s="3">
        <v>110121020</v>
      </c>
      <c r="B120" s="4" t="s">
        <v>409</v>
      </c>
      <c r="C120" s="3" t="s">
        <v>7</v>
      </c>
      <c r="D120" s="5">
        <v>6.15</v>
      </c>
    </row>
    <row r="121" spans="1:4">
      <c r="A121" s="3">
        <v>110121021</v>
      </c>
      <c r="B121" s="4" t="s">
        <v>409</v>
      </c>
      <c r="C121" s="3" t="s">
        <v>7</v>
      </c>
      <c r="D121" s="5">
        <v>6.03</v>
      </c>
    </row>
    <row r="122" spans="1:4">
      <c r="A122" s="3">
        <v>110121022</v>
      </c>
      <c r="B122" s="4" t="s">
        <v>409</v>
      </c>
      <c r="C122" s="3" t="s">
        <v>7</v>
      </c>
      <c r="D122" s="5">
        <v>6</v>
      </c>
    </row>
    <row r="123" spans="1:4">
      <c r="A123" s="3">
        <v>110121060</v>
      </c>
      <c r="B123" s="4" t="s">
        <v>410</v>
      </c>
      <c r="C123" s="3" t="s">
        <v>7</v>
      </c>
      <c r="D123" s="5">
        <v>6.15</v>
      </c>
    </row>
    <row r="124" spans="1:4">
      <c r="A124" s="3">
        <v>110121061</v>
      </c>
      <c r="B124" s="4" t="s">
        <v>410</v>
      </c>
      <c r="C124" s="3" t="s">
        <v>7</v>
      </c>
      <c r="D124" s="5">
        <v>6.03</v>
      </c>
    </row>
    <row r="125" spans="1:4">
      <c r="A125" s="3">
        <v>110121062</v>
      </c>
      <c r="B125" s="4" t="s">
        <v>410</v>
      </c>
      <c r="C125" s="3" t="s">
        <v>7</v>
      </c>
      <c r="D125" s="5">
        <v>6</v>
      </c>
    </row>
    <row r="126" spans="1:4">
      <c r="A126" s="3">
        <v>110121080</v>
      </c>
      <c r="B126" s="4" t="s">
        <v>411</v>
      </c>
      <c r="C126" s="3" t="s">
        <v>7</v>
      </c>
      <c r="D126" s="5">
        <v>6.15</v>
      </c>
    </row>
    <row r="127" spans="1:4">
      <c r="A127" s="3">
        <v>110121081</v>
      </c>
      <c r="B127" s="4" t="s">
        <v>411</v>
      </c>
      <c r="C127" s="3" t="s">
        <v>7</v>
      </c>
      <c r="D127" s="5">
        <v>6.03</v>
      </c>
    </row>
    <row r="128" spans="1:4">
      <c r="A128" s="3">
        <v>110121082</v>
      </c>
      <c r="B128" s="4" t="s">
        <v>411</v>
      </c>
      <c r="C128" s="3" t="s">
        <v>7</v>
      </c>
      <c r="D128" s="5">
        <v>6</v>
      </c>
    </row>
    <row r="129" spans="1:4">
      <c r="A129" s="3">
        <v>110121090</v>
      </c>
      <c r="B129" s="4" t="s">
        <v>412</v>
      </c>
      <c r="C129" s="3" t="s">
        <v>7</v>
      </c>
      <c r="D129" s="5">
        <v>6.15</v>
      </c>
    </row>
    <row r="130" spans="1:4">
      <c r="A130" s="3">
        <v>110121091</v>
      </c>
      <c r="B130" s="4" t="s">
        <v>412</v>
      </c>
      <c r="C130" s="3" t="s">
        <v>7</v>
      </c>
      <c r="D130" s="5">
        <v>6.03</v>
      </c>
    </row>
    <row r="131" spans="1:4">
      <c r="A131" s="3">
        <v>110121092</v>
      </c>
      <c r="B131" s="4" t="s">
        <v>412</v>
      </c>
      <c r="C131" s="3" t="s">
        <v>7</v>
      </c>
      <c r="D131" s="5">
        <v>6</v>
      </c>
    </row>
    <row r="132" spans="1:4">
      <c r="A132" s="3">
        <v>110121100</v>
      </c>
      <c r="B132" s="4" t="s">
        <v>413</v>
      </c>
      <c r="C132" s="3" t="s">
        <v>7</v>
      </c>
      <c r="D132" s="5">
        <v>6.15</v>
      </c>
    </row>
    <row r="133" spans="1:4">
      <c r="A133" s="3">
        <v>110121101</v>
      </c>
      <c r="B133" s="4" t="s">
        <v>413</v>
      </c>
      <c r="C133" s="3" t="s">
        <v>7</v>
      </c>
      <c r="D133" s="5">
        <v>6.03</v>
      </c>
    </row>
    <row r="134" spans="1:4">
      <c r="A134" s="3">
        <v>110121102</v>
      </c>
      <c r="B134" s="4" t="s">
        <v>413</v>
      </c>
      <c r="C134" s="3" t="s">
        <v>7</v>
      </c>
      <c r="D134" s="5">
        <v>6</v>
      </c>
    </row>
    <row r="135" spans="1:4">
      <c r="A135" s="3">
        <v>110121110</v>
      </c>
      <c r="B135" s="4" t="s">
        <v>414</v>
      </c>
      <c r="C135" s="3" t="s">
        <v>7</v>
      </c>
      <c r="D135" s="5">
        <v>6.15</v>
      </c>
    </row>
    <row r="136" spans="1:4">
      <c r="A136" s="3">
        <v>110121111</v>
      </c>
      <c r="B136" s="4" t="s">
        <v>414</v>
      </c>
      <c r="C136" s="3" t="s">
        <v>7</v>
      </c>
      <c r="D136" s="5">
        <v>6.03</v>
      </c>
    </row>
    <row r="137" spans="1:4">
      <c r="A137" s="3">
        <v>110121112</v>
      </c>
      <c r="B137" s="4" t="s">
        <v>414</v>
      </c>
      <c r="C137" s="3" t="s">
        <v>7</v>
      </c>
      <c r="D137" s="5">
        <v>6</v>
      </c>
    </row>
    <row r="138" spans="1:4">
      <c r="A138" s="3">
        <v>110121120</v>
      </c>
      <c r="B138" s="4" t="s">
        <v>415</v>
      </c>
      <c r="C138" s="3" t="s">
        <v>7</v>
      </c>
      <c r="D138" s="5">
        <v>6.23</v>
      </c>
    </row>
    <row r="139" spans="1:4">
      <c r="A139" s="3">
        <v>110121121</v>
      </c>
      <c r="B139" s="4" t="s">
        <v>415</v>
      </c>
      <c r="C139" s="3" t="s">
        <v>7</v>
      </c>
      <c r="D139" s="5">
        <v>6.07</v>
      </c>
    </row>
    <row r="140" spans="1:4">
      <c r="A140" s="3">
        <v>110121122</v>
      </c>
      <c r="B140" s="4" t="s">
        <v>415</v>
      </c>
      <c r="C140" s="3" t="s">
        <v>7</v>
      </c>
      <c r="D140" s="5">
        <v>6.03</v>
      </c>
    </row>
    <row r="141" spans="1:4">
      <c r="A141" s="3">
        <v>110121140</v>
      </c>
      <c r="B141" s="4" t="s">
        <v>416</v>
      </c>
      <c r="C141" s="3" t="s">
        <v>7</v>
      </c>
      <c r="D141" s="5">
        <v>6.15</v>
      </c>
    </row>
    <row r="142" spans="1:4">
      <c r="A142" s="3">
        <v>110121141</v>
      </c>
      <c r="B142" s="4" t="s">
        <v>416</v>
      </c>
      <c r="C142" s="3" t="s">
        <v>7</v>
      </c>
      <c r="D142" s="5">
        <v>6.03</v>
      </c>
    </row>
    <row r="143" spans="1:4">
      <c r="A143" s="3">
        <v>110121142</v>
      </c>
      <c r="B143" s="4" t="s">
        <v>416</v>
      </c>
      <c r="C143" s="3" t="s">
        <v>7</v>
      </c>
      <c r="D143" s="5">
        <v>6</v>
      </c>
    </row>
    <row r="144" spans="1:4">
      <c r="A144" s="3">
        <v>110121160</v>
      </c>
      <c r="B144" s="4" t="s">
        <v>417</v>
      </c>
      <c r="C144" s="3" t="s">
        <v>7</v>
      </c>
      <c r="D144" s="5">
        <v>6.15</v>
      </c>
    </row>
    <row r="145" spans="1:4">
      <c r="A145" s="3">
        <v>110121161</v>
      </c>
      <c r="B145" s="4" t="s">
        <v>417</v>
      </c>
      <c r="C145" s="3" t="s">
        <v>7</v>
      </c>
      <c r="D145" s="5">
        <v>6.03</v>
      </c>
    </row>
    <row r="146" spans="1:4">
      <c r="A146" s="3">
        <v>110121162</v>
      </c>
      <c r="B146" s="4" t="s">
        <v>418</v>
      </c>
      <c r="C146" s="3" t="s">
        <v>7</v>
      </c>
      <c r="D146" s="5">
        <v>6</v>
      </c>
    </row>
    <row r="147" spans="1:4">
      <c r="A147" s="3">
        <v>110121220</v>
      </c>
      <c r="B147" s="4" t="s">
        <v>419</v>
      </c>
      <c r="C147" s="3" t="s">
        <v>7</v>
      </c>
      <c r="D147" s="5">
        <v>6.23</v>
      </c>
    </row>
    <row r="148" spans="1:4">
      <c r="A148" s="3">
        <v>110121221</v>
      </c>
      <c r="B148" s="4" t="s">
        <v>419</v>
      </c>
      <c r="C148" s="3" t="s">
        <v>7</v>
      </c>
      <c r="D148" s="5">
        <v>6.07</v>
      </c>
    </row>
    <row r="149" spans="1:4">
      <c r="A149" s="3">
        <v>110121222</v>
      </c>
      <c r="B149" s="4" t="s">
        <v>419</v>
      </c>
      <c r="C149" s="3" t="s">
        <v>7</v>
      </c>
      <c r="D149" s="5">
        <v>6.03</v>
      </c>
    </row>
    <row r="150" spans="1:4">
      <c r="A150" s="3">
        <v>110121250</v>
      </c>
      <c r="B150" s="4" t="s">
        <v>420</v>
      </c>
      <c r="C150" s="3" t="s">
        <v>7</v>
      </c>
      <c r="D150" s="5">
        <v>6.15</v>
      </c>
    </row>
    <row r="151" spans="1:4">
      <c r="A151" s="3">
        <v>110121251</v>
      </c>
      <c r="B151" s="4" t="s">
        <v>420</v>
      </c>
      <c r="C151" s="3" t="s">
        <v>7</v>
      </c>
      <c r="D151" s="5">
        <v>6.03</v>
      </c>
    </row>
    <row r="152" spans="1:4">
      <c r="A152" s="3">
        <v>110121252</v>
      </c>
      <c r="B152" s="4" t="s">
        <v>420</v>
      </c>
      <c r="C152" s="3" t="s">
        <v>7</v>
      </c>
      <c r="D152" s="5">
        <v>6</v>
      </c>
    </row>
    <row r="153" spans="1:4">
      <c r="A153" s="3">
        <v>110121270</v>
      </c>
      <c r="B153" s="4" t="s">
        <v>421</v>
      </c>
      <c r="C153" s="3" t="s">
        <v>7</v>
      </c>
      <c r="D153" s="5">
        <v>6.15</v>
      </c>
    </row>
    <row r="154" spans="1:4">
      <c r="A154" s="3">
        <v>110121271</v>
      </c>
      <c r="B154" s="4" t="s">
        <v>421</v>
      </c>
      <c r="C154" s="3" t="s">
        <v>7</v>
      </c>
      <c r="D154" s="5">
        <v>6.03</v>
      </c>
    </row>
    <row r="155" spans="1:4">
      <c r="A155" s="3">
        <v>110121272</v>
      </c>
      <c r="B155" s="4" t="s">
        <v>421</v>
      </c>
      <c r="C155" s="3" t="s">
        <v>7</v>
      </c>
      <c r="D155" s="5">
        <v>6</v>
      </c>
    </row>
    <row r="156" spans="1:4">
      <c r="A156" s="3">
        <v>110121280</v>
      </c>
      <c r="B156" s="4" t="s">
        <v>422</v>
      </c>
      <c r="C156" s="3" t="s">
        <v>7</v>
      </c>
      <c r="D156" s="5">
        <v>6.23</v>
      </c>
    </row>
    <row r="157" spans="1:4">
      <c r="A157" s="3">
        <v>110121281</v>
      </c>
      <c r="B157" s="4" t="s">
        <v>422</v>
      </c>
      <c r="C157" s="3" t="s">
        <v>7</v>
      </c>
      <c r="D157" s="5">
        <v>6.07</v>
      </c>
    </row>
    <row r="158" spans="1:4">
      <c r="A158" s="3">
        <v>110121282</v>
      </c>
      <c r="B158" s="4" t="s">
        <v>422</v>
      </c>
      <c r="C158" s="3" t="s">
        <v>7</v>
      </c>
      <c r="D158" s="5">
        <v>6.03</v>
      </c>
    </row>
    <row r="159" spans="1:4">
      <c r="A159" s="3">
        <v>110122000</v>
      </c>
      <c r="B159" s="4" t="s">
        <v>423</v>
      </c>
      <c r="C159" s="3" t="s">
        <v>7</v>
      </c>
      <c r="D159" s="5">
        <v>5.53</v>
      </c>
    </row>
    <row r="160" spans="1:4">
      <c r="A160" s="3">
        <v>110122020</v>
      </c>
      <c r="B160" s="4" t="s">
        <v>409</v>
      </c>
      <c r="C160" s="3" t="s">
        <v>7</v>
      </c>
      <c r="D160" s="5">
        <v>5.86</v>
      </c>
    </row>
    <row r="161" spans="1:4">
      <c r="A161" s="3">
        <v>110122140</v>
      </c>
      <c r="B161" s="4" t="s">
        <v>416</v>
      </c>
      <c r="C161" s="3" t="s">
        <v>7</v>
      </c>
      <c r="D161" s="5">
        <v>5.86</v>
      </c>
    </row>
    <row r="162" spans="1:4">
      <c r="A162" s="3">
        <v>110123090</v>
      </c>
      <c r="B162" s="4" t="s">
        <v>424</v>
      </c>
      <c r="C162" s="3" t="s">
        <v>7</v>
      </c>
      <c r="D162" s="5">
        <v>5.86</v>
      </c>
    </row>
    <row r="163" spans="1:4">
      <c r="A163" s="3">
        <v>110123110</v>
      </c>
      <c r="B163" s="4" t="s">
        <v>425</v>
      </c>
      <c r="C163" s="3" t="s">
        <v>7</v>
      </c>
      <c r="D163" s="5">
        <v>5.86</v>
      </c>
    </row>
    <row r="164" spans="1:4">
      <c r="A164" s="3">
        <v>110123280</v>
      </c>
      <c r="B164" s="4" t="s">
        <v>422</v>
      </c>
      <c r="C164" s="3" t="s">
        <v>7</v>
      </c>
      <c r="D164" s="5">
        <v>5.94</v>
      </c>
    </row>
    <row r="165" spans="1:4">
      <c r="A165" s="3">
        <v>110124010</v>
      </c>
      <c r="B165" s="4" t="s">
        <v>426</v>
      </c>
      <c r="C165" s="3" t="s">
        <v>7</v>
      </c>
      <c r="D165" s="5">
        <v>5.86</v>
      </c>
    </row>
    <row r="166" spans="1:4">
      <c r="A166" s="3">
        <v>110124080</v>
      </c>
      <c r="B166" s="4" t="s">
        <v>411</v>
      </c>
      <c r="C166" s="3" t="s">
        <v>7</v>
      </c>
      <c r="D166" s="5">
        <v>5.86</v>
      </c>
    </row>
    <row r="167" spans="1:4">
      <c r="A167" s="3">
        <v>110124100</v>
      </c>
      <c r="B167" s="4" t="s">
        <v>413</v>
      </c>
      <c r="C167" s="3" t="s">
        <v>7</v>
      </c>
      <c r="D167" s="5">
        <v>5.86</v>
      </c>
    </row>
    <row r="168" spans="1:4">
      <c r="A168" s="3">
        <v>110124120</v>
      </c>
      <c r="B168" s="4" t="s">
        <v>427</v>
      </c>
      <c r="C168" s="3" t="s">
        <v>7</v>
      </c>
      <c r="D168" s="5">
        <v>5.94</v>
      </c>
    </row>
    <row r="169" spans="1:4">
      <c r="A169" s="3">
        <v>110124160</v>
      </c>
      <c r="B169" s="4" t="s">
        <v>417</v>
      </c>
      <c r="C169" s="3" t="s">
        <v>7</v>
      </c>
      <c r="D169" s="5">
        <v>5.86</v>
      </c>
    </row>
    <row r="170" spans="1:4">
      <c r="A170" s="3">
        <v>110124220</v>
      </c>
      <c r="B170" s="4" t="s">
        <v>419</v>
      </c>
      <c r="C170" s="3" t="s">
        <v>7</v>
      </c>
      <c r="D170" s="5">
        <v>5.94</v>
      </c>
    </row>
    <row r="171" spans="1:4">
      <c r="A171" s="3">
        <v>110124250</v>
      </c>
      <c r="B171" s="4" t="s">
        <v>420</v>
      </c>
      <c r="C171" s="3" t="s">
        <v>7</v>
      </c>
      <c r="D171" s="5">
        <v>5.86</v>
      </c>
    </row>
    <row r="172" spans="1:4">
      <c r="A172" s="3">
        <v>110124270</v>
      </c>
      <c r="B172" s="4" t="s">
        <v>428</v>
      </c>
      <c r="C172" s="3" t="s">
        <v>7</v>
      </c>
      <c r="D172" s="5">
        <v>5.86</v>
      </c>
    </row>
    <row r="173" spans="1:4">
      <c r="A173" s="3">
        <v>110201000</v>
      </c>
      <c r="B173" s="4" t="s">
        <v>429</v>
      </c>
      <c r="C173" s="3" t="s">
        <v>7</v>
      </c>
      <c r="D173" s="5">
        <v>8.36</v>
      </c>
    </row>
    <row r="174" spans="1:4">
      <c r="A174" s="3">
        <v>110201010</v>
      </c>
      <c r="B174" s="4" t="s">
        <v>430</v>
      </c>
      <c r="C174" s="3" t="s">
        <v>7</v>
      </c>
      <c r="D174" s="5">
        <v>8.69</v>
      </c>
    </row>
    <row r="175" spans="1:4">
      <c r="A175" s="3">
        <v>110201011</v>
      </c>
      <c r="B175" s="4" t="s">
        <v>430</v>
      </c>
      <c r="C175" s="3" t="s">
        <v>7</v>
      </c>
      <c r="D175" s="5">
        <v>8.56</v>
      </c>
    </row>
    <row r="176" spans="1:4">
      <c r="A176" s="3">
        <v>110201012</v>
      </c>
      <c r="B176" s="4" t="s">
        <v>430</v>
      </c>
      <c r="C176" s="3" t="s">
        <v>7</v>
      </c>
      <c r="D176" s="5">
        <v>8.56</v>
      </c>
    </row>
    <row r="177" spans="1:4">
      <c r="A177" s="3">
        <v>110201020</v>
      </c>
      <c r="B177" s="4" t="s">
        <v>431</v>
      </c>
      <c r="C177" s="3" t="s">
        <v>7</v>
      </c>
      <c r="D177" s="5">
        <v>8.69</v>
      </c>
    </row>
    <row r="178" spans="1:4">
      <c r="A178" s="3">
        <v>110201021</v>
      </c>
      <c r="B178" s="4" t="s">
        <v>431</v>
      </c>
      <c r="C178" s="3" t="s">
        <v>7</v>
      </c>
      <c r="D178" s="5">
        <v>8.56</v>
      </c>
    </row>
    <row r="179" spans="1:4">
      <c r="A179" s="3">
        <v>110201022</v>
      </c>
      <c r="B179" s="4" t="s">
        <v>431</v>
      </c>
      <c r="C179" s="3" t="s">
        <v>7</v>
      </c>
      <c r="D179" s="5">
        <v>8.56</v>
      </c>
    </row>
    <row r="180" spans="1:4">
      <c r="A180" s="3">
        <v>110201060</v>
      </c>
      <c r="B180" s="4" t="s">
        <v>432</v>
      </c>
      <c r="C180" s="3" t="s">
        <v>7</v>
      </c>
      <c r="D180" s="5">
        <v>8.69</v>
      </c>
    </row>
    <row r="181" spans="1:4">
      <c r="A181" s="3">
        <v>110201061</v>
      </c>
      <c r="B181" s="4" t="s">
        <v>432</v>
      </c>
      <c r="C181" s="3" t="s">
        <v>7</v>
      </c>
      <c r="D181" s="5">
        <v>8.56</v>
      </c>
    </row>
    <row r="182" spans="1:4">
      <c r="A182" s="3">
        <v>110201062</v>
      </c>
      <c r="B182" s="4" t="s">
        <v>432</v>
      </c>
      <c r="C182" s="3" t="s">
        <v>7</v>
      </c>
      <c r="D182" s="5">
        <v>8.56</v>
      </c>
    </row>
    <row r="183" spans="1:4">
      <c r="A183" s="3">
        <v>110201080</v>
      </c>
      <c r="B183" s="4" t="s">
        <v>433</v>
      </c>
      <c r="C183" s="3" t="s">
        <v>7</v>
      </c>
      <c r="D183" s="5">
        <v>8.69</v>
      </c>
    </row>
    <row r="184" spans="1:4">
      <c r="A184" s="3">
        <v>110201081</v>
      </c>
      <c r="B184" s="4" t="s">
        <v>434</v>
      </c>
      <c r="C184" s="3" t="s">
        <v>7</v>
      </c>
      <c r="D184" s="5">
        <v>8.56</v>
      </c>
    </row>
    <row r="185" spans="1:4">
      <c r="A185" s="3">
        <v>110201082</v>
      </c>
      <c r="B185" s="4" t="s">
        <v>433</v>
      </c>
      <c r="C185" s="3" t="s">
        <v>7</v>
      </c>
      <c r="D185" s="5">
        <v>8.56</v>
      </c>
    </row>
    <row r="186" spans="1:4">
      <c r="A186" s="3">
        <v>110201090</v>
      </c>
      <c r="B186" s="4" t="s">
        <v>435</v>
      </c>
      <c r="C186" s="3" t="s">
        <v>7</v>
      </c>
      <c r="D186" s="5">
        <v>8.69</v>
      </c>
    </row>
    <row r="187" spans="1:4">
      <c r="A187" s="3">
        <v>110201091</v>
      </c>
      <c r="B187" s="4" t="s">
        <v>436</v>
      </c>
      <c r="C187" s="3" t="s">
        <v>7</v>
      </c>
      <c r="D187" s="5">
        <v>8.56</v>
      </c>
    </row>
    <row r="188" spans="1:4">
      <c r="A188" s="3">
        <v>110201092</v>
      </c>
      <c r="B188" s="4" t="s">
        <v>436</v>
      </c>
      <c r="C188" s="3" t="s">
        <v>7</v>
      </c>
      <c r="D188" s="5">
        <v>8.56</v>
      </c>
    </row>
    <row r="189" spans="1:4">
      <c r="A189" s="3">
        <v>110201100</v>
      </c>
      <c r="B189" s="4" t="s">
        <v>437</v>
      </c>
      <c r="C189" s="3" t="s">
        <v>7</v>
      </c>
      <c r="D189" s="5">
        <v>8.69</v>
      </c>
    </row>
    <row r="190" spans="1:4">
      <c r="A190" s="3">
        <v>110201101</v>
      </c>
      <c r="B190" s="4" t="s">
        <v>438</v>
      </c>
      <c r="C190" s="3" t="s">
        <v>7</v>
      </c>
      <c r="D190" s="5">
        <v>8.56</v>
      </c>
    </row>
    <row r="191" spans="1:4">
      <c r="A191" s="3">
        <v>110201102</v>
      </c>
      <c r="B191" s="4" t="s">
        <v>438</v>
      </c>
      <c r="C191" s="3" t="s">
        <v>7</v>
      </c>
      <c r="D191" s="5">
        <v>8.56</v>
      </c>
    </row>
    <row r="192" spans="1:4">
      <c r="A192" s="3">
        <v>110201110</v>
      </c>
      <c r="B192" s="4" t="s">
        <v>439</v>
      </c>
      <c r="C192" s="3" t="s">
        <v>7</v>
      </c>
      <c r="D192" s="5">
        <v>8.69</v>
      </c>
    </row>
    <row r="193" spans="1:4">
      <c r="A193" s="3">
        <v>110201111</v>
      </c>
      <c r="B193" s="4" t="s">
        <v>439</v>
      </c>
      <c r="C193" s="3" t="s">
        <v>7</v>
      </c>
      <c r="D193" s="5">
        <v>8.56</v>
      </c>
    </row>
    <row r="194" spans="1:4">
      <c r="A194" s="3">
        <v>110201112</v>
      </c>
      <c r="B194" s="4" t="s">
        <v>440</v>
      </c>
      <c r="C194" s="3" t="s">
        <v>7</v>
      </c>
      <c r="D194" s="5">
        <v>8.56</v>
      </c>
    </row>
    <row r="195" spans="1:4">
      <c r="A195" s="3">
        <v>110201120</v>
      </c>
      <c r="B195" s="4" t="s">
        <v>441</v>
      </c>
      <c r="C195" s="3" t="s">
        <v>7</v>
      </c>
      <c r="D195" s="5">
        <v>8.76</v>
      </c>
    </row>
    <row r="196" spans="1:4">
      <c r="A196" s="3">
        <v>110201121</v>
      </c>
      <c r="B196" s="4" t="s">
        <v>441</v>
      </c>
      <c r="C196" s="3" t="s">
        <v>7</v>
      </c>
      <c r="D196" s="5">
        <v>8.59</v>
      </c>
    </row>
    <row r="197" spans="1:4">
      <c r="A197" s="3">
        <v>110201122</v>
      </c>
      <c r="B197" s="4" t="s">
        <v>442</v>
      </c>
      <c r="C197" s="3" t="s">
        <v>7</v>
      </c>
      <c r="D197" s="5">
        <v>8.6</v>
      </c>
    </row>
    <row r="198" spans="1:4">
      <c r="A198" s="3">
        <v>110201140</v>
      </c>
      <c r="B198" s="4" t="s">
        <v>443</v>
      </c>
      <c r="C198" s="3" t="s">
        <v>7</v>
      </c>
      <c r="D198" s="5">
        <v>8.69</v>
      </c>
    </row>
    <row r="199" spans="1:4">
      <c r="A199" s="3">
        <v>110201141</v>
      </c>
      <c r="B199" s="4" t="s">
        <v>444</v>
      </c>
      <c r="C199" s="3" t="s">
        <v>7</v>
      </c>
      <c r="D199" s="5">
        <v>8.56</v>
      </c>
    </row>
    <row r="200" spans="1:4">
      <c r="A200" s="3">
        <v>110201142</v>
      </c>
      <c r="B200" s="4" t="s">
        <v>444</v>
      </c>
      <c r="C200" s="3" t="s">
        <v>7</v>
      </c>
      <c r="D200" s="5">
        <v>8.56</v>
      </c>
    </row>
    <row r="201" spans="1:4">
      <c r="A201" s="3">
        <v>110201160</v>
      </c>
      <c r="B201" s="4" t="s">
        <v>445</v>
      </c>
      <c r="C201" s="3" t="s">
        <v>7</v>
      </c>
      <c r="D201" s="5">
        <v>8.69</v>
      </c>
    </row>
    <row r="202" spans="1:4">
      <c r="A202" s="3">
        <v>110201161</v>
      </c>
      <c r="B202" s="4" t="s">
        <v>445</v>
      </c>
      <c r="C202" s="3" t="s">
        <v>7</v>
      </c>
      <c r="D202" s="5">
        <v>8.56</v>
      </c>
    </row>
    <row r="203" spans="1:4">
      <c r="A203" s="3">
        <v>110201162</v>
      </c>
      <c r="B203" s="4" t="s">
        <v>445</v>
      </c>
      <c r="C203" s="3" t="s">
        <v>7</v>
      </c>
      <c r="D203" s="5">
        <v>8.56</v>
      </c>
    </row>
    <row r="204" spans="1:4">
      <c r="A204" s="3">
        <v>110201220</v>
      </c>
      <c r="B204" s="4" t="s">
        <v>446</v>
      </c>
      <c r="C204" s="3" t="s">
        <v>7</v>
      </c>
      <c r="D204" s="5">
        <v>8.76</v>
      </c>
    </row>
    <row r="205" spans="1:4">
      <c r="A205" s="3">
        <v>110201221</v>
      </c>
      <c r="B205" s="4" t="s">
        <v>447</v>
      </c>
      <c r="C205" s="3" t="s">
        <v>7</v>
      </c>
      <c r="D205" s="5">
        <v>8.59</v>
      </c>
    </row>
    <row r="206" spans="1:4">
      <c r="A206" s="3">
        <v>110201222</v>
      </c>
      <c r="B206" s="4" t="s">
        <v>447</v>
      </c>
      <c r="C206" s="3" t="s">
        <v>7</v>
      </c>
      <c r="D206" s="5">
        <v>8.6</v>
      </c>
    </row>
    <row r="207" spans="1:4">
      <c r="A207" s="3">
        <v>110201250</v>
      </c>
      <c r="B207" s="4" t="s">
        <v>448</v>
      </c>
      <c r="C207" s="3" t="s">
        <v>7</v>
      </c>
      <c r="D207" s="5">
        <v>8.69</v>
      </c>
    </row>
    <row r="208" spans="1:4">
      <c r="A208" s="3">
        <v>110201251</v>
      </c>
      <c r="B208" s="4" t="s">
        <v>448</v>
      </c>
      <c r="C208" s="3" t="s">
        <v>7</v>
      </c>
      <c r="D208" s="5">
        <v>8.56</v>
      </c>
    </row>
    <row r="209" spans="1:4">
      <c r="A209" s="3">
        <v>110201252</v>
      </c>
      <c r="B209" s="4" t="s">
        <v>449</v>
      </c>
      <c r="C209" s="3" t="s">
        <v>7</v>
      </c>
      <c r="D209" s="5">
        <v>8.56</v>
      </c>
    </row>
    <row r="210" spans="1:4">
      <c r="A210" s="3">
        <v>110201270</v>
      </c>
      <c r="B210" s="4" t="s">
        <v>450</v>
      </c>
      <c r="C210" s="3" t="s">
        <v>7</v>
      </c>
      <c r="D210" s="5">
        <v>8.69</v>
      </c>
    </row>
    <row r="211" spans="1:4">
      <c r="A211" s="3">
        <v>110201271</v>
      </c>
      <c r="B211" s="4" t="s">
        <v>450</v>
      </c>
      <c r="C211" s="3" t="s">
        <v>7</v>
      </c>
      <c r="D211" s="5">
        <v>8.56</v>
      </c>
    </row>
    <row r="212" spans="1:4">
      <c r="A212" s="3">
        <v>110201272</v>
      </c>
      <c r="B212" s="4" t="s">
        <v>451</v>
      </c>
      <c r="C212" s="3" t="s">
        <v>7</v>
      </c>
      <c r="D212" s="5">
        <v>8.56</v>
      </c>
    </row>
    <row r="213" spans="1:4">
      <c r="A213" s="3">
        <v>110201280</v>
      </c>
      <c r="B213" s="4" t="s">
        <v>452</v>
      </c>
      <c r="C213" s="3" t="s">
        <v>7</v>
      </c>
      <c r="D213" s="5">
        <v>8.76</v>
      </c>
    </row>
    <row r="214" spans="1:4">
      <c r="A214" s="3">
        <v>110201281</v>
      </c>
      <c r="B214" s="4" t="s">
        <v>452</v>
      </c>
      <c r="C214" s="3" t="s">
        <v>7</v>
      </c>
      <c r="D214" s="5">
        <v>8.59</v>
      </c>
    </row>
    <row r="215" spans="1:4">
      <c r="A215" s="3">
        <v>110201282</v>
      </c>
      <c r="B215" s="4" t="s">
        <v>452</v>
      </c>
      <c r="C215" s="3" t="s">
        <v>7</v>
      </c>
      <c r="D215" s="5">
        <v>8.6</v>
      </c>
    </row>
    <row r="216" spans="1:4">
      <c r="A216" s="3">
        <v>110202000</v>
      </c>
      <c r="B216" s="4" t="s">
        <v>453</v>
      </c>
      <c r="C216" s="3" t="s">
        <v>7</v>
      </c>
      <c r="D216" s="5">
        <v>8.3000000000000007</v>
      </c>
    </row>
    <row r="217" spans="1:4">
      <c r="A217" s="3">
        <v>110202020</v>
      </c>
      <c r="B217" s="4" t="s">
        <v>431</v>
      </c>
      <c r="C217" s="3" t="s">
        <v>7</v>
      </c>
      <c r="D217" s="5">
        <v>8.6300000000000008</v>
      </c>
    </row>
    <row r="218" spans="1:4">
      <c r="A218" s="3">
        <v>110202140</v>
      </c>
      <c r="B218" s="4" t="s">
        <v>443</v>
      </c>
      <c r="C218" s="3" t="s">
        <v>7</v>
      </c>
      <c r="D218" s="5">
        <v>8.6300000000000008</v>
      </c>
    </row>
    <row r="219" spans="1:4">
      <c r="A219" s="3">
        <v>110203090</v>
      </c>
      <c r="B219" s="4" t="s">
        <v>436</v>
      </c>
      <c r="C219" s="3" t="s">
        <v>7</v>
      </c>
      <c r="D219" s="5">
        <v>8.4</v>
      </c>
    </row>
    <row r="220" spans="1:4">
      <c r="A220" s="3">
        <v>110203110</v>
      </c>
      <c r="B220" s="4" t="s">
        <v>439</v>
      </c>
      <c r="C220" s="3" t="s">
        <v>7</v>
      </c>
      <c r="D220" s="5">
        <v>8.4</v>
      </c>
    </row>
    <row r="221" spans="1:4">
      <c r="A221" s="3">
        <v>110203280</v>
      </c>
      <c r="B221" s="4" t="s">
        <v>452</v>
      </c>
      <c r="C221" s="3" t="s">
        <v>7</v>
      </c>
      <c r="D221" s="5">
        <v>8.4700000000000006</v>
      </c>
    </row>
    <row r="222" spans="1:4">
      <c r="A222" s="3">
        <v>110204010</v>
      </c>
      <c r="B222" s="4" t="s">
        <v>430</v>
      </c>
      <c r="C222" s="3" t="s">
        <v>7</v>
      </c>
      <c r="D222" s="5">
        <v>8.34</v>
      </c>
    </row>
    <row r="223" spans="1:4">
      <c r="A223" s="3">
        <v>110204080</v>
      </c>
      <c r="B223" s="4" t="s">
        <v>434</v>
      </c>
      <c r="C223" s="3" t="s">
        <v>7</v>
      </c>
      <c r="D223" s="5">
        <v>8.34</v>
      </c>
    </row>
    <row r="224" spans="1:4">
      <c r="A224" s="3">
        <v>110204100</v>
      </c>
      <c r="B224" s="4" t="s">
        <v>438</v>
      </c>
      <c r="C224" s="3" t="s">
        <v>7</v>
      </c>
      <c r="D224" s="5">
        <v>8.34</v>
      </c>
    </row>
    <row r="225" spans="1:4">
      <c r="A225" s="3">
        <v>110204120</v>
      </c>
      <c r="B225" s="4" t="s">
        <v>441</v>
      </c>
      <c r="C225" s="3" t="s">
        <v>7</v>
      </c>
      <c r="D225" s="5">
        <v>8.41</v>
      </c>
    </row>
    <row r="226" spans="1:4">
      <c r="A226" s="3">
        <v>110204160</v>
      </c>
      <c r="B226" s="4" t="s">
        <v>454</v>
      </c>
      <c r="C226" s="3" t="s">
        <v>7</v>
      </c>
      <c r="D226" s="5">
        <v>8.34</v>
      </c>
    </row>
    <row r="227" spans="1:4">
      <c r="A227" s="3">
        <v>110204220</v>
      </c>
      <c r="B227" s="4" t="s">
        <v>447</v>
      </c>
      <c r="C227" s="3" t="s">
        <v>7</v>
      </c>
      <c r="D227" s="5">
        <v>8.41</v>
      </c>
    </row>
    <row r="228" spans="1:4">
      <c r="A228" s="3">
        <v>110204250</v>
      </c>
      <c r="B228" s="4" t="s">
        <v>448</v>
      </c>
      <c r="C228" s="3" t="s">
        <v>7</v>
      </c>
      <c r="D228" s="5">
        <v>8.34</v>
      </c>
    </row>
    <row r="229" spans="1:4">
      <c r="A229" s="3">
        <v>110204270</v>
      </c>
      <c r="B229" s="4" t="s">
        <v>451</v>
      </c>
      <c r="C229" s="3" t="s">
        <v>7</v>
      </c>
      <c r="D229" s="5">
        <v>8.34</v>
      </c>
    </row>
    <row r="230" spans="1:4">
      <c r="A230" s="3">
        <v>110211000</v>
      </c>
      <c r="B230" s="4" t="s">
        <v>455</v>
      </c>
      <c r="C230" s="3" t="s">
        <v>7</v>
      </c>
      <c r="D230" s="5">
        <v>8.74</v>
      </c>
    </row>
    <row r="231" spans="1:4">
      <c r="A231" s="3">
        <v>110211010</v>
      </c>
      <c r="B231" s="4" t="s">
        <v>456</v>
      </c>
      <c r="C231" s="3" t="s">
        <v>7</v>
      </c>
      <c r="D231" s="5">
        <v>9.09</v>
      </c>
    </row>
    <row r="232" spans="1:4">
      <c r="A232" s="3">
        <v>110211011</v>
      </c>
      <c r="B232" s="4" t="s">
        <v>456</v>
      </c>
      <c r="C232" s="3" t="s">
        <v>7</v>
      </c>
      <c r="D232" s="5">
        <v>8.9700000000000006</v>
      </c>
    </row>
    <row r="233" spans="1:4">
      <c r="A233" s="3">
        <v>110211012</v>
      </c>
      <c r="B233" s="4" t="s">
        <v>456</v>
      </c>
      <c r="C233" s="3" t="s">
        <v>7</v>
      </c>
      <c r="D233" s="5">
        <v>8.98</v>
      </c>
    </row>
    <row r="234" spans="1:4">
      <c r="A234" s="3">
        <v>110211020</v>
      </c>
      <c r="B234" s="4" t="s">
        <v>457</v>
      </c>
      <c r="C234" s="3" t="s">
        <v>7</v>
      </c>
      <c r="D234" s="5">
        <v>9.09</v>
      </c>
    </row>
    <row r="235" spans="1:4">
      <c r="A235" s="3">
        <v>110211021</v>
      </c>
      <c r="B235" s="4" t="s">
        <v>457</v>
      </c>
      <c r="C235" s="3" t="s">
        <v>7</v>
      </c>
      <c r="D235" s="5">
        <v>8.9700000000000006</v>
      </c>
    </row>
    <row r="236" spans="1:4">
      <c r="A236" s="3">
        <v>110211022</v>
      </c>
      <c r="B236" s="4" t="s">
        <v>457</v>
      </c>
      <c r="C236" s="3" t="s">
        <v>7</v>
      </c>
      <c r="D236" s="5">
        <v>8.98</v>
      </c>
    </row>
    <row r="237" spans="1:4">
      <c r="A237" s="3">
        <v>110211060</v>
      </c>
      <c r="B237" s="4" t="s">
        <v>458</v>
      </c>
      <c r="C237" s="3" t="s">
        <v>7</v>
      </c>
      <c r="D237" s="5">
        <v>9.09</v>
      </c>
    </row>
    <row r="238" spans="1:4">
      <c r="A238" s="3">
        <v>110211061</v>
      </c>
      <c r="B238" s="4" t="s">
        <v>458</v>
      </c>
      <c r="C238" s="3" t="s">
        <v>7</v>
      </c>
      <c r="D238" s="5">
        <v>8.9700000000000006</v>
      </c>
    </row>
    <row r="239" spans="1:4">
      <c r="A239" s="3">
        <v>110211062</v>
      </c>
      <c r="B239" s="4" t="s">
        <v>458</v>
      </c>
      <c r="C239" s="3" t="s">
        <v>7</v>
      </c>
      <c r="D239" s="5">
        <v>8.98</v>
      </c>
    </row>
    <row r="240" spans="1:4">
      <c r="A240" s="3">
        <v>110211080</v>
      </c>
      <c r="B240" s="4" t="s">
        <v>459</v>
      </c>
      <c r="C240" s="3" t="s">
        <v>7</v>
      </c>
      <c r="D240" s="5">
        <v>9.09</v>
      </c>
    </row>
    <row r="241" spans="1:4">
      <c r="A241" s="3">
        <v>110211081</v>
      </c>
      <c r="B241" s="4" t="s">
        <v>459</v>
      </c>
      <c r="C241" s="3" t="s">
        <v>7</v>
      </c>
      <c r="D241" s="5">
        <v>8.9700000000000006</v>
      </c>
    </row>
    <row r="242" spans="1:4">
      <c r="A242" s="3">
        <v>110211082</v>
      </c>
      <c r="B242" s="4" t="s">
        <v>459</v>
      </c>
      <c r="C242" s="3" t="s">
        <v>7</v>
      </c>
      <c r="D242" s="5">
        <v>8.98</v>
      </c>
    </row>
    <row r="243" spans="1:4">
      <c r="A243" s="3">
        <v>110211090</v>
      </c>
      <c r="B243" s="4" t="s">
        <v>460</v>
      </c>
      <c r="C243" s="3" t="s">
        <v>7</v>
      </c>
      <c r="D243" s="5">
        <v>9.09</v>
      </c>
    </row>
    <row r="244" spans="1:4">
      <c r="A244" s="3">
        <v>110211091</v>
      </c>
      <c r="B244" s="4" t="s">
        <v>460</v>
      </c>
      <c r="C244" s="3" t="s">
        <v>7</v>
      </c>
      <c r="D244" s="5">
        <v>8.9700000000000006</v>
      </c>
    </row>
    <row r="245" spans="1:4">
      <c r="A245" s="3">
        <v>110211092</v>
      </c>
      <c r="B245" s="4" t="s">
        <v>460</v>
      </c>
      <c r="C245" s="3" t="s">
        <v>7</v>
      </c>
      <c r="D245" s="5">
        <v>8.98</v>
      </c>
    </row>
    <row r="246" spans="1:4">
      <c r="A246" s="3">
        <v>110211100</v>
      </c>
      <c r="B246" s="4" t="s">
        <v>461</v>
      </c>
      <c r="C246" s="3" t="s">
        <v>7</v>
      </c>
      <c r="D246" s="5">
        <v>9.09</v>
      </c>
    </row>
    <row r="247" spans="1:4">
      <c r="A247" s="3">
        <v>110211101</v>
      </c>
      <c r="B247" s="4" t="s">
        <v>461</v>
      </c>
      <c r="C247" s="3" t="s">
        <v>7</v>
      </c>
      <c r="D247" s="5">
        <v>8.9700000000000006</v>
      </c>
    </row>
    <row r="248" spans="1:4">
      <c r="A248" s="3">
        <v>110211102</v>
      </c>
      <c r="B248" s="4" t="s">
        <v>461</v>
      </c>
      <c r="C248" s="3" t="s">
        <v>7</v>
      </c>
      <c r="D248" s="5">
        <v>8.98</v>
      </c>
    </row>
    <row r="249" spans="1:4">
      <c r="A249" s="3">
        <v>110211110</v>
      </c>
      <c r="B249" s="4" t="s">
        <v>462</v>
      </c>
      <c r="C249" s="3" t="s">
        <v>7</v>
      </c>
      <c r="D249" s="5">
        <v>9.09</v>
      </c>
    </row>
    <row r="250" spans="1:4">
      <c r="A250" s="3">
        <v>110211111</v>
      </c>
      <c r="B250" s="4" t="s">
        <v>462</v>
      </c>
      <c r="C250" s="3" t="s">
        <v>7</v>
      </c>
      <c r="D250" s="5">
        <v>8.9700000000000006</v>
      </c>
    </row>
    <row r="251" spans="1:4">
      <c r="A251" s="3">
        <v>110211112</v>
      </c>
      <c r="B251" s="4" t="s">
        <v>462</v>
      </c>
      <c r="C251" s="3" t="s">
        <v>7</v>
      </c>
      <c r="D251" s="5">
        <v>8.98</v>
      </c>
    </row>
    <row r="252" spans="1:4">
      <c r="A252" s="3">
        <v>110211120</v>
      </c>
      <c r="B252" s="4" t="s">
        <v>463</v>
      </c>
      <c r="C252" s="3" t="s">
        <v>7</v>
      </c>
      <c r="D252" s="5">
        <v>6.99</v>
      </c>
    </row>
    <row r="253" spans="1:4">
      <c r="A253" s="3">
        <v>110211121</v>
      </c>
      <c r="B253" s="4" t="s">
        <v>463</v>
      </c>
      <c r="C253" s="3" t="s">
        <v>7</v>
      </c>
      <c r="D253" s="5">
        <v>6.99</v>
      </c>
    </row>
    <row r="254" spans="1:4">
      <c r="A254" s="3">
        <v>110211122</v>
      </c>
      <c r="B254" s="4" t="s">
        <v>463</v>
      </c>
      <c r="C254" s="3" t="s">
        <v>7</v>
      </c>
      <c r="D254" s="5">
        <v>6.99</v>
      </c>
    </row>
    <row r="255" spans="1:4">
      <c r="A255" s="3">
        <v>110211140</v>
      </c>
      <c r="B255" s="4" t="s">
        <v>464</v>
      </c>
      <c r="C255" s="3" t="s">
        <v>7</v>
      </c>
      <c r="D255" s="5">
        <v>9.09</v>
      </c>
    </row>
    <row r="256" spans="1:4">
      <c r="A256" s="3">
        <v>110211141</v>
      </c>
      <c r="B256" s="4" t="s">
        <v>464</v>
      </c>
      <c r="C256" s="3" t="s">
        <v>7</v>
      </c>
      <c r="D256" s="5">
        <v>8.9700000000000006</v>
      </c>
    </row>
    <row r="257" spans="1:4">
      <c r="A257" s="3">
        <v>110211142</v>
      </c>
      <c r="B257" s="4" t="s">
        <v>464</v>
      </c>
      <c r="C257" s="3" t="s">
        <v>7</v>
      </c>
      <c r="D257" s="5">
        <v>8.98</v>
      </c>
    </row>
    <row r="258" spans="1:4">
      <c r="A258" s="3">
        <v>110211160</v>
      </c>
      <c r="B258" s="4" t="s">
        <v>465</v>
      </c>
      <c r="C258" s="3" t="s">
        <v>7</v>
      </c>
      <c r="D258" s="5">
        <v>9.09</v>
      </c>
    </row>
    <row r="259" spans="1:4">
      <c r="A259" s="3">
        <v>110211161</v>
      </c>
      <c r="B259" s="4" t="s">
        <v>465</v>
      </c>
      <c r="C259" s="3" t="s">
        <v>7</v>
      </c>
      <c r="D259" s="5">
        <v>8.9700000000000006</v>
      </c>
    </row>
    <row r="260" spans="1:4">
      <c r="A260" s="3">
        <v>110211162</v>
      </c>
      <c r="B260" s="4" t="s">
        <v>465</v>
      </c>
      <c r="C260" s="3" t="s">
        <v>7</v>
      </c>
      <c r="D260" s="5">
        <v>8.98</v>
      </c>
    </row>
    <row r="261" spans="1:4">
      <c r="A261" s="3">
        <v>110211220</v>
      </c>
      <c r="B261" s="4" t="s">
        <v>466</v>
      </c>
      <c r="C261" s="3" t="s">
        <v>7</v>
      </c>
      <c r="D261" s="5">
        <v>9.18</v>
      </c>
    </row>
    <row r="262" spans="1:4">
      <c r="A262" s="3">
        <v>110211221</v>
      </c>
      <c r="B262" s="4" t="s">
        <v>466</v>
      </c>
      <c r="C262" s="3" t="s">
        <v>7</v>
      </c>
      <c r="D262" s="5">
        <v>9.01</v>
      </c>
    </row>
    <row r="263" spans="1:4">
      <c r="A263" s="3">
        <v>110211222</v>
      </c>
      <c r="B263" s="4" t="s">
        <v>466</v>
      </c>
      <c r="C263" s="3" t="s">
        <v>7</v>
      </c>
      <c r="D263" s="5">
        <v>9.02</v>
      </c>
    </row>
    <row r="264" spans="1:4">
      <c r="A264" s="3">
        <v>110211250</v>
      </c>
      <c r="B264" s="4" t="s">
        <v>467</v>
      </c>
      <c r="C264" s="3" t="s">
        <v>7</v>
      </c>
      <c r="D264" s="5">
        <v>9.09</v>
      </c>
    </row>
    <row r="265" spans="1:4">
      <c r="A265" s="3">
        <v>110211251</v>
      </c>
      <c r="B265" s="4" t="s">
        <v>467</v>
      </c>
      <c r="C265" s="3" t="s">
        <v>7</v>
      </c>
      <c r="D265" s="5">
        <v>8.9700000000000006</v>
      </c>
    </row>
    <row r="266" spans="1:4">
      <c r="A266" s="3">
        <v>110211252</v>
      </c>
      <c r="B266" s="4" t="s">
        <v>467</v>
      </c>
      <c r="C266" s="3" t="s">
        <v>7</v>
      </c>
      <c r="D266" s="5">
        <v>8.98</v>
      </c>
    </row>
    <row r="267" spans="1:4">
      <c r="A267" s="3">
        <v>110211270</v>
      </c>
      <c r="B267" s="4" t="s">
        <v>468</v>
      </c>
      <c r="C267" s="3" t="s">
        <v>7</v>
      </c>
      <c r="D267" s="5">
        <v>9.09</v>
      </c>
    </row>
    <row r="268" spans="1:4">
      <c r="A268" s="3">
        <v>110211271</v>
      </c>
      <c r="B268" s="4" t="s">
        <v>468</v>
      </c>
      <c r="C268" s="3" t="s">
        <v>7</v>
      </c>
      <c r="D268" s="5">
        <v>8.9700000000000006</v>
      </c>
    </row>
    <row r="269" spans="1:4">
      <c r="A269" s="3">
        <v>110211272</v>
      </c>
      <c r="B269" s="4" t="s">
        <v>468</v>
      </c>
      <c r="C269" s="3" t="s">
        <v>7</v>
      </c>
      <c r="D269" s="5">
        <v>8.98</v>
      </c>
    </row>
    <row r="270" spans="1:4">
      <c r="A270" s="3">
        <v>110211280</v>
      </c>
      <c r="B270" s="4" t="s">
        <v>469</v>
      </c>
      <c r="C270" s="3" t="s">
        <v>7</v>
      </c>
      <c r="D270" s="5">
        <v>9.3000000000000007</v>
      </c>
    </row>
    <row r="271" spans="1:4">
      <c r="A271" s="3">
        <v>110211281</v>
      </c>
      <c r="B271" s="4" t="s">
        <v>469</v>
      </c>
      <c r="C271" s="3" t="s">
        <v>7</v>
      </c>
      <c r="D271" s="5">
        <v>9.11</v>
      </c>
    </row>
    <row r="272" spans="1:4">
      <c r="A272" s="3">
        <v>110211282</v>
      </c>
      <c r="B272" s="4" t="s">
        <v>469</v>
      </c>
      <c r="C272" s="3" t="s">
        <v>7</v>
      </c>
      <c r="D272" s="5">
        <v>9.14</v>
      </c>
    </row>
    <row r="273" spans="1:4">
      <c r="A273" s="3">
        <v>110212000</v>
      </c>
      <c r="B273" s="4" t="s">
        <v>470</v>
      </c>
      <c r="C273" s="3" t="s">
        <v>7</v>
      </c>
      <c r="D273" s="5">
        <v>8.68</v>
      </c>
    </row>
    <row r="274" spans="1:4">
      <c r="A274" s="3">
        <v>110212020</v>
      </c>
      <c r="B274" s="4" t="s">
        <v>457</v>
      </c>
      <c r="C274" s="3" t="s">
        <v>7</v>
      </c>
      <c r="D274" s="5">
        <v>9.08</v>
      </c>
    </row>
    <row r="275" spans="1:4">
      <c r="A275" s="3">
        <v>110212140</v>
      </c>
      <c r="B275" s="4" t="s">
        <v>464</v>
      </c>
      <c r="C275" s="3" t="s">
        <v>7</v>
      </c>
      <c r="D275" s="5">
        <v>9.08</v>
      </c>
    </row>
    <row r="276" spans="1:4">
      <c r="A276" s="3">
        <v>110213090</v>
      </c>
      <c r="B276" s="4" t="s">
        <v>460</v>
      </c>
      <c r="C276" s="3" t="s">
        <v>7</v>
      </c>
      <c r="D276" s="5">
        <v>8.85</v>
      </c>
    </row>
    <row r="277" spans="1:4">
      <c r="A277" s="3">
        <v>110213110</v>
      </c>
      <c r="B277" s="4" t="s">
        <v>462</v>
      </c>
      <c r="C277" s="3" t="s">
        <v>7</v>
      </c>
      <c r="D277" s="5">
        <v>8.85</v>
      </c>
    </row>
    <row r="278" spans="1:4">
      <c r="A278" s="3">
        <v>110213280</v>
      </c>
      <c r="B278" s="4" t="s">
        <v>469</v>
      </c>
      <c r="C278" s="3" t="s">
        <v>7</v>
      </c>
      <c r="D278" s="5">
        <v>8.7799999999999994</v>
      </c>
    </row>
    <row r="279" spans="1:4">
      <c r="A279" s="3">
        <v>110214010</v>
      </c>
      <c r="B279" s="4" t="s">
        <v>456</v>
      </c>
      <c r="C279" s="3" t="s">
        <v>7</v>
      </c>
      <c r="D279" s="5">
        <v>8.7899999999999991</v>
      </c>
    </row>
    <row r="280" spans="1:4">
      <c r="A280" s="3">
        <v>110214080</v>
      </c>
      <c r="B280" s="4" t="s">
        <v>459</v>
      </c>
      <c r="C280" s="3" t="s">
        <v>7</v>
      </c>
      <c r="D280" s="5">
        <v>8.7899999999999991</v>
      </c>
    </row>
    <row r="281" spans="1:4">
      <c r="A281" s="3">
        <v>110214100</v>
      </c>
      <c r="B281" s="4" t="s">
        <v>461</v>
      </c>
      <c r="C281" s="3" t="s">
        <v>7</v>
      </c>
      <c r="D281" s="5">
        <v>8.7899999999999991</v>
      </c>
    </row>
    <row r="282" spans="1:4">
      <c r="A282" s="3">
        <v>110214120</v>
      </c>
      <c r="B282" s="4" t="s">
        <v>463</v>
      </c>
      <c r="C282" s="3" t="s">
        <v>7</v>
      </c>
      <c r="D282" s="5">
        <v>6.99</v>
      </c>
    </row>
    <row r="283" spans="1:4">
      <c r="A283" s="3">
        <v>110214160</v>
      </c>
      <c r="B283" s="4" t="s">
        <v>465</v>
      </c>
      <c r="C283" s="3" t="s">
        <v>7</v>
      </c>
      <c r="D283" s="5">
        <v>8.7899999999999991</v>
      </c>
    </row>
    <row r="284" spans="1:4">
      <c r="A284" s="3">
        <v>110214220</v>
      </c>
      <c r="B284" s="4" t="s">
        <v>466</v>
      </c>
      <c r="C284" s="3" t="s">
        <v>7</v>
      </c>
      <c r="D284" s="5">
        <v>8.8800000000000008</v>
      </c>
    </row>
    <row r="285" spans="1:4">
      <c r="A285" s="3">
        <v>110214250</v>
      </c>
      <c r="B285" s="4" t="s">
        <v>467</v>
      </c>
      <c r="C285" s="3" t="s">
        <v>7</v>
      </c>
      <c r="D285" s="5">
        <v>8.7899999999999991</v>
      </c>
    </row>
    <row r="286" spans="1:4">
      <c r="A286" s="3">
        <v>110214270</v>
      </c>
      <c r="B286" s="4" t="s">
        <v>468</v>
      </c>
      <c r="C286" s="3" t="s">
        <v>7</v>
      </c>
      <c r="D286" s="5">
        <v>8.7899999999999991</v>
      </c>
    </row>
    <row r="287" spans="1:4">
      <c r="A287" s="3">
        <v>110221000</v>
      </c>
      <c r="B287" s="4" t="s">
        <v>471</v>
      </c>
      <c r="C287" s="3" t="s">
        <v>7</v>
      </c>
      <c r="D287" s="5">
        <v>8.15</v>
      </c>
    </row>
    <row r="288" spans="1:4">
      <c r="A288" s="3">
        <v>110221010</v>
      </c>
      <c r="B288" s="4" t="s">
        <v>472</v>
      </c>
      <c r="C288" s="3" t="s">
        <v>7</v>
      </c>
      <c r="D288" s="5">
        <v>8.49</v>
      </c>
    </row>
    <row r="289" spans="1:4">
      <c r="A289" s="3">
        <v>110221011</v>
      </c>
      <c r="B289" s="4" t="s">
        <v>472</v>
      </c>
      <c r="C289" s="3" t="s">
        <v>7</v>
      </c>
      <c r="D289" s="5">
        <v>8.39</v>
      </c>
    </row>
    <row r="290" spans="1:4">
      <c r="A290" s="3">
        <v>110221012</v>
      </c>
      <c r="B290" s="4" t="s">
        <v>472</v>
      </c>
      <c r="C290" s="3" t="s">
        <v>7</v>
      </c>
      <c r="D290" s="5">
        <v>8.31</v>
      </c>
    </row>
    <row r="291" spans="1:4">
      <c r="A291" s="3">
        <v>110221020</v>
      </c>
      <c r="B291" s="4" t="s">
        <v>473</v>
      </c>
      <c r="C291" s="3" t="s">
        <v>7</v>
      </c>
      <c r="D291" s="5">
        <v>8.49</v>
      </c>
    </row>
    <row r="292" spans="1:4">
      <c r="A292" s="3">
        <v>110221021</v>
      </c>
      <c r="B292" s="4" t="s">
        <v>473</v>
      </c>
      <c r="C292" s="3" t="s">
        <v>7</v>
      </c>
      <c r="D292" s="5">
        <v>8.39</v>
      </c>
    </row>
    <row r="293" spans="1:4">
      <c r="A293" s="3">
        <v>110221022</v>
      </c>
      <c r="B293" s="4" t="s">
        <v>473</v>
      </c>
      <c r="C293" s="3" t="s">
        <v>7</v>
      </c>
      <c r="D293" s="5">
        <v>8.31</v>
      </c>
    </row>
    <row r="294" spans="1:4">
      <c r="A294" s="3">
        <v>110221060</v>
      </c>
      <c r="B294" s="4" t="s">
        <v>474</v>
      </c>
      <c r="C294" s="3" t="s">
        <v>7</v>
      </c>
      <c r="D294" s="5">
        <v>8.49</v>
      </c>
    </row>
    <row r="295" spans="1:4">
      <c r="A295" s="3">
        <v>110221061</v>
      </c>
      <c r="B295" s="4" t="s">
        <v>474</v>
      </c>
      <c r="C295" s="3" t="s">
        <v>7</v>
      </c>
      <c r="D295" s="5">
        <v>8.39</v>
      </c>
    </row>
    <row r="296" spans="1:4">
      <c r="A296" s="3">
        <v>110221062</v>
      </c>
      <c r="B296" s="4" t="s">
        <v>474</v>
      </c>
      <c r="C296" s="3" t="s">
        <v>7</v>
      </c>
      <c r="D296" s="5">
        <v>8.31</v>
      </c>
    </row>
    <row r="297" spans="1:4">
      <c r="A297" s="3">
        <v>110221080</v>
      </c>
      <c r="B297" s="4" t="s">
        <v>475</v>
      </c>
      <c r="C297" s="3" t="s">
        <v>7</v>
      </c>
      <c r="D297" s="5">
        <v>8.49</v>
      </c>
    </row>
    <row r="298" spans="1:4">
      <c r="A298" s="3">
        <v>110221081</v>
      </c>
      <c r="B298" s="4" t="s">
        <v>475</v>
      </c>
      <c r="C298" s="3" t="s">
        <v>7</v>
      </c>
      <c r="D298" s="5">
        <v>8.39</v>
      </c>
    </row>
    <row r="299" spans="1:4">
      <c r="A299" s="3">
        <v>110221082</v>
      </c>
      <c r="B299" s="4" t="s">
        <v>475</v>
      </c>
      <c r="C299" s="3" t="s">
        <v>7</v>
      </c>
      <c r="D299" s="5">
        <v>8.31</v>
      </c>
    </row>
    <row r="300" spans="1:4">
      <c r="A300" s="3">
        <v>110221090</v>
      </c>
      <c r="B300" s="4" t="s">
        <v>476</v>
      </c>
      <c r="C300" s="3" t="s">
        <v>7</v>
      </c>
      <c r="D300" s="5">
        <v>8.49</v>
      </c>
    </row>
    <row r="301" spans="1:4">
      <c r="A301" s="3">
        <v>110221091</v>
      </c>
      <c r="B301" s="4" t="s">
        <v>476</v>
      </c>
      <c r="C301" s="3" t="s">
        <v>7</v>
      </c>
      <c r="D301" s="5">
        <v>8.39</v>
      </c>
    </row>
    <row r="302" spans="1:4">
      <c r="A302" s="3">
        <v>110221092</v>
      </c>
      <c r="B302" s="4" t="s">
        <v>476</v>
      </c>
      <c r="C302" s="3" t="s">
        <v>7</v>
      </c>
      <c r="D302" s="5">
        <v>8.31</v>
      </c>
    </row>
    <row r="303" spans="1:4">
      <c r="A303" s="3">
        <v>110221100</v>
      </c>
      <c r="B303" s="4" t="s">
        <v>477</v>
      </c>
      <c r="C303" s="3" t="s">
        <v>7</v>
      </c>
      <c r="D303" s="5">
        <v>8.49</v>
      </c>
    </row>
    <row r="304" spans="1:4">
      <c r="A304" s="3">
        <v>110221101</v>
      </c>
      <c r="B304" s="4" t="s">
        <v>477</v>
      </c>
      <c r="C304" s="3" t="s">
        <v>7</v>
      </c>
      <c r="D304" s="5">
        <v>8.39</v>
      </c>
    </row>
    <row r="305" spans="1:4">
      <c r="A305" s="3">
        <v>110221102</v>
      </c>
      <c r="B305" s="4" t="s">
        <v>477</v>
      </c>
      <c r="C305" s="3" t="s">
        <v>7</v>
      </c>
      <c r="D305" s="5">
        <v>8.31</v>
      </c>
    </row>
    <row r="306" spans="1:4">
      <c r="A306" s="3">
        <v>110221110</v>
      </c>
      <c r="B306" s="4" t="s">
        <v>478</v>
      </c>
      <c r="C306" s="3" t="s">
        <v>7</v>
      </c>
      <c r="D306" s="5">
        <v>8.49</v>
      </c>
    </row>
    <row r="307" spans="1:4">
      <c r="A307" s="3">
        <v>110221111</v>
      </c>
      <c r="B307" s="4" t="s">
        <v>478</v>
      </c>
      <c r="C307" s="3" t="s">
        <v>7</v>
      </c>
      <c r="D307" s="5">
        <v>8.39</v>
      </c>
    </row>
    <row r="308" spans="1:4">
      <c r="A308" s="3">
        <v>110221112</v>
      </c>
      <c r="B308" s="4" t="s">
        <v>478</v>
      </c>
      <c r="C308" s="3" t="s">
        <v>7</v>
      </c>
      <c r="D308" s="5">
        <v>8.31</v>
      </c>
    </row>
    <row r="309" spans="1:4">
      <c r="A309" s="3">
        <v>110221120</v>
      </c>
      <c r="B309" s="4" t="s">
        <v>479</v>
      </c>
      <c r="C309" s="3" t="s">
        <v>7</v>
      </c>
      <c r="D309" s="5">
        <v>8.57</v>
      </c>
    </row>
    <row r="310" spans="1:4">
      <c r="A310" s="3">
        <v>110221121</v>
      </c>
      <c r="B310" s="4" t="s">
        <v>479</v>
      </c>
      <c r="C310" s="3" t="s">
        <v>7</v>
      </c>
      <c r="D310" s="5">
        <v>8.4499999999999993</v>
      </c>
    </row>
    <row r="311" spans="1:4">
      <c r="A311" s="3">
        <v>110221122</v>
      </c>
      <c r="B311" s="4" t="s">
        <v>479</v>
      </c>
      <c r="C311" s="3" t="s">
        <v>7</v>
      </c>
      <c r="D311" s="5">
        <v>8.34</v>
      </c>
    </row>
    <row r="312" spans="1:4">
      <c r="A312" s="3">
        <v>110221140</v>
      </c>
      <c r="B312" s="4" t="s">
        <v>480</v>
      </c>
      <c r="C312" s="3" t="s">
        <v>7</v>
      </c>
      <c r="D312" s="5">
        <v>8.49</v>
      </c>
    </row>
    <row r="313" spans="1:4">
      <c r="A313" s="3">
        <v>110221141</v>
      </c>
      <c r="B313" s="4" t="s">
        <v>480</v>
      </c>
      <c r="C313" s="3" t="s">
        <v>7</v>
      </c>
      <c r="D313" s="5">
        <v>8.39</v>
      </c>
    </row>
    <row r="314" spans="1:4">
      <c r="A314" s="3">
        <v>110221142</v>
      </c>
      <c r="B314" s="4" t="s">
        <v>480</v>
      </c>
      <c r="C314" s="3" t="s">
        <v>7</v>
      </c>
      <c r="D314" s="5">
        <v>8.31</v>
      </c>
    </row>
    <row r="315" spans="1:4">
      <c r="A315" s="3">
        <v>110221160</v>
      </c>
      <c r="B315" s="4" t="s">
        <v>481</v>
      </c>
      <c r="C315" s="3" t="s">
        <v>7</v>
      </c>
      <c r="D315" s="5">
        <v>8.49</v>
      </c>
    </row>
    <row r="316" spans="1:4">
      <c r="A316" s="3">
        <v>110221161</v>
      </c>
      <c r="B316" s="4" t="s">
        <v>481</v>
      </c>
      <c r="C316" s="3" t="s">
        <v>7</v>
      </c>
      <c r="D316" s="5">
        <v>8.39</v>
      </c>
    </row>
    <row r="317" spans="1:4">
      <c r="A317" s="3">
        <v>110221162</v>
      </c>
      <c r="B317" s="4" t="s">
        <v>481</v>
      </c>
      <c r="C317" s="3" t="s">
        <v>7</v>
      </c>
      <c r="D317" s="5">
        <v>8.31</v>
      </c>
    </row>
    <row r="318" spans="1:4">
      <c r="A318" s="3">
        <v>110221220</v>
      </c>
      <c r="B318" s="4" t="s">
        <v>482</v>
      </c>
      <c r="C318" s="3" t="s">
        <v>7</v>
      </c>
      <c r="D318" s="5">
        <v>8.57</v>
      </c>
    </row>
    <row r="319" spans="1:4">
      <c r="A319" s="3">
        <v>110221221</v>
      </c>
      <c r="B319" s="4" t="s">
        <v>482</v>
      </c>
      <c r="C319" s="3" t="s">
        <v>7</v>
      </c>
      <c r="D319" s="5">
        <v>8.4499999999999993</v>
      </c>
    </row>
    <row r="320" spans="1:4">
      <c r="A320" s="3">
        <v>110221222</v>
      </c>
      <c r="B320" s="4" t="s">
        <v>482</v>
      </c>
      <c r="C320" s="3" t="s">
        <v>7</v>
      </c>
      <c r="D320" s="5">
        <v>8.34</v>
      </c>
    </row>
    <row r="321" spans="1:4">
      <c r="A321" s="3">
        <v>110221250</v>
      </c>
      <c r="B321" s="4" t="s">
        <v>483</v>
      </c>
      <c r="C321" s="3" t="s">
        <v>7</v>
      </c>
      <c r="D321" s="5">
        <v>8.49</v>
      </c>
    </row>
    <row r="322" spans="1:4">
      <c r="A322" s="3">
        <v>110221251</v>
      </c>
      <c r="B322" s="4" t="s">
        <v>483</v>
      </c>
      <c r="C322" s="3" t="s">
        <v>7</v>
      </c>
      <c r="D322" s="5">
        <v>8.39</v>
      </c>
    </row>
    <row r="323" spans="1:4">
      <c r="A323" s="3">
        <v>110221252</v>
      </c>
      <c r="B323" s="4" t="s">
        <v>483</v>
      </c>
      <c r="C323" s="3" t="s">
        <v>7</v>
      </c>
      <c r="D323" s="5">
        <v>8.31</v>
      </c>
    </row>
    <row r="324" spans="1:4">
      <c r="A324" s="3">
        <v>110221270</v>
      </c>
      <c r="B324" s="4" t="s">
        <v>484</v>
      </c>
      <c r="C324" s="3" t="s">
        <v>7</v>
      </c>
      <c r="D324" s="5">
        <v>8.49</v>
      </c>
    </row>
    <row r="325" spans="1:4">
      <c r="A325" s="3">
        <v>110221271</v>
      </c>
      <c r="B325" s="4" t="s">
        <v>484</v>
      </c>
      <c r="C325" s="3" t="s">
        <v>7</v>
      </c>
      <c r="D325" s="5">
        <v>8.39</v>
      </c>
    </row>
    <row r="326" spans="1:4">
      <c r="A326" s="3">
        <v>110221272</v>
      </c>
      <c r="B326" s="4" t="s">
        <v>484</v>
      </c>
      <c r="C326" s="3" t="s">
        <v>7</v>
      </c>
      <c r="D326" s="5">
        <v>8.31</v>
      </c>
    </row>
    <row r="327" spans="1:4">
      <c r="A327" s="3">
        <v>110221280</v>
      </c>
      <c r="B327" s="4" t="s">
        <v>485</v>
      </c>
      <c r="C327" s="3" t="s">
        <v>7</v>
      </c>
      <c r="D327" s="5">
        <v>8.57</v>
      </c>
    </row>
    <row r="328" spans="1:4">
      <c r="A328" s="3">
        <v>110221281</v>
      </c>
      <c r="B328" s="4" t="s">
        <v>485</v>
      </c>
      <c r="C328" s="3" t="s">
        <v>7</v>
      </c>
      <c r="D328" s="5">
        <v>8.4499999999999993</v>
      </c>
    </row>
    <row r="329" spans="1:4">
      <c r="A329" s="3">
        <v>110221282</v>
      </c>
      <c r="B329" s="4" t="s">
        <v>485</v>
      </c>
      <c r="C329" s="3" t="s">
        <v>7</v>
      </c>
      <c r="D329" s="5">
        <v>8.34</v>
      </c>
    </row>
    <row r="330" spans="1:4">
      <c r="A330" s="3">
        <v>110222000</v>
      </c>
      <c r="B330" s="4" t="s">
        <v>486</v>
      </c>
      <c r="C330" s="3" t="s">
        <v>7</v>
      </c>
      <c r="D330" s="5">
        <v>8.09</v>
      </c>
    </row>
    <row r="331" spans="1:4">
      <c r="A331" s="3">
        <v>110222020</v>
      </c>
      <c r="B331" s="4" t="s">
        <v>473</v>
      </c>
      <c r="C331" s="3" t="s">
        <v>7</v>
      </c>
      <c r="D331" s="5">
        <v>8.43</v>
      </c>
    </row>
    <row r="332" spans="1:4">
      <c r="A332" s="3">
        <v>110222140</v>
      </c>
      <c r="B332" s="4" t="s">
        <v>480</v>
      </c>
      <c r="C332" s="3" t="s">
        <v>7</v>
      </c>
      <c r="D332" s="5">
        <v>8.43</v>
      </c>
    </row>
    <row r="333" spans="1:4">
      <c r="A333" s="3">
        <v>110223090</v>
      </c>
      <c r="B333" s="4" t="s">
        <v>476</v>
      </c>
      <c r="C333" s="3" t="s">
        <v>7</v>
      </c>
      <c r="D333" s="5">
        <v>8.1999999999999993</v>
      </c>
    </row>
    <row r="334" spans="1:4">
      <c r="A334" s="3">
        <v>110223110</v>
      </c>
      <c r="B334" s="4" t="s">
        <v>478</v>
      </c>
      <c r="C334" s="3" t="s">
        <v>7</v>
      </c>
      <c r="D334" s="5">
        <v>8.1999999999999993</v>
      </c>
    </row>
    <row r="335" spans="1:4">
      <c r="A335" s="3">
        <v>110223280</v>
      </c>
      <c r="B335" s="4" t="s">
        <v>485</v>
      </c>
      <c r="C335" s="3" t="s">
        <v>7</v>
      </c>
      <c r="D335" s="5">
        <v>8.2799999999999994</v>
      </c>
    </row>
    <row r="336" spans="1:4">
      <c r="A336" s="3">
        <v>110224010</v>
      </c>
      <c r="B336" s="4" t="s">
        <v>472</v>
      </c>
      <c r="C336" s="3" t="s">
        <v>7</v>
      </c>
      <c r="D336" s="5">
        <v>8.14</v>
      </c>
    </row>
    <row r="337" spans="1:4">
      <c r="A337" s="3">
        <v>110224080</v>
      </c>
      <c r="B337" s="4" t="s">
        <v>475</v>
      </c>
      <c r="C337" s="3" t="s">
        <v>7</v>
      </c>
      <c r="D337" s="5">
        <v>8.14</v>
      </c>
    </row>
    <row r="338" spans="1:4">
      <c r="A338" s="3">
        <v>110224100</v>
      </c>
      <c r="B338" s="4" t="s">
        <v>477</v>
      </c>
      <c r="C338" s="3" t="s">
        <v>7</v>
      </c>
      <c r="D338" s="5">
        <v>8.14</v>
      </c>
    </row>
    <row r="339" spans="1:4">
      <c r="A339" s="3">
        <v>110224120</v>
      </c>
      <c r="B339" s="4" t="s">
        <v>479</v>
      </c>
      <c r="C339" s="3" t="s">
        <v>7</v>
      </c>
      <c r="D339" s="5">
        <v>8.2200000000000006</v>
      </c>
    </row>
    <row r="340" spans="1:4">
      <c r="A340" s="3">
        <v>110224160</v>
      </c>
      <c r="B340" s="4" t="s">
        <v>481</v>
      </c>
      <c r="C340" s="3" t="s">
        <v>7</v>
      </c>
      <c r="D340" s="5">
        <v>8.14</v>
      </c>
    </row>
    <row r="341" spans="1:4">
      <c r="A341" s="3">
        <v>110224220</v>
      </c>
      <c r="B341" s="4" t="s">
        <v>482</v>
      </c>
      <c r="C341" s="3" t="s">
        <v>7</v>
      </c>
      <c r="D341" s="5">
        <v>8.2200000000000006</v>
      </c>
    </row>
    <row r="342" spans="1:4">
      <c r="A342" s="3">
        <v>110224250</v>
      </c>
      <c r="B342" s="4" t="s">
        <v>483</v>
      </c>
      <c r="C342" s="3" t="s">
        <v>7</v>
      </c>
      <c r="D342" s="5">
        <v>8.14</v>
      </c>
    </row>
    <row r="343" spans="1:4">
      <c r="A343" s="3">
        <v>110224270</v>
      </c>
      <c r="B343" s="4" t="s">
        <v>484</v>
      </c>
      <c r="C343" s="3" t="s">
        <v>7</v>
      </c>
      <c r="D343" s="5">
        <v>8.14</v>
      </c>
    </row>
    <row r="344" spans="1:4">
      <c r="A344" s="3">
        <v>110231000</v>
      </c>
      <c r="B344" s="4" t="s">
        <v>487</v>
      </c>
      <c r="C344" s="3" t="s">
        <v>7</v>
      </c>
      <c r="D344" s="5">
        <v>7.21</v>
      </c>
    </row>
    <row r="345" spans="1:4">
      <c r="A345" s="3">
        <v>110231010</v>
      </c>
      <c r="B345" s="4" t="s">
        <v>488</v>
      </c>
      <c r="C345" s="3" t="s">
        <v>7</v>
      </c>
      <c r="D345" s="5">
        <v>7.47</v>
      </c>
    </row>
    <row r="346" spans="1:4">
      <c r="A346" s="3">
        <v>110231011</v>
      </c>
      <c r="B346" s="4" t="s">
        <v>488</v>
      </c>
      <c r="C346" s="3" t="s">
        <v>7</v>
      </c>
      <c r="D346" s="5">
        <v>7.37</v>
      </c>
    </row>
    <row r="347" spans="1:4">
      <c r="A347" s="3">
        <v>110231012</v>
      </c>
      <c r="B347" s="4" t="s">
        <v>488</v>
      </c>
      <c r="C347" s="3" t="s">
        <v>7</v>
      </c>
      <c r="D347" s="5">
        <v>7.38</v>
      </c>
    </row>
    <row r="348" spans="1:4">
      <c r="A348" s="3">
        <v>110231020</v>
      </c>
      <c r="B348" s="4" t="s">
        <v>489</v>
      </c>
      <c r="C348" s="3" t="s">
        <v>7</v>
      </c>
      <c r="D348" s="5">
        <v>7.47</v>
      </c>
    </row>
    <row r="349" spans="1:4">
      <c r="A349" s="3">
        <v>110231021</v>
      </c>
      <c r="B349" s="4" t="s">
        <v>490</v>
      </c>
      <c r="C349" s="3" t="s">
        <v>7</v>
      </c>
      <c r="D349" s="5">
        <v>7.37</v>
      </c>
    </row>
    <row r="350" spans="1:4">
      <c r="A350" s="3">
        <v>110231022</v>
      </c>
      <c r="B350" s="4" t="s">
        <v>490</v>
      </c>
      <c r="C350" s="3" t="s">
        <v>7</v>
      </c>
      <c r="D350" s="5">
        <v>7.38</v>
      </c>
    </row>
    <row r="351" spans="1:4">
      <c r="A351" s="3">
        <v>110231060</v>
      </c>
      <c r="B351" s="4" t="s">
        <v>491</v>
      </c>
      <c r="C351" s="3" t="s">
        <v>7</v>
      </c>
      <c r="D351" s="5">
        <v>7.47</v>
      </c>
    </row>
    <row r="352" spans="1:4">
      <c r="A352" s="3">
        <v>110231061</v>
      </c>
      <c r="B352" s="4" t="s">
        <v>491</v>
      </c>
      <c r="C352" s="3" t="s">
        <v>7</v>
      </c>
      <c r="D352" s="5">
        <v>7.37</v>
      </c>
    </row>
    <row r="353" spans="1:4">
      <c r="A353" s="3">
        <v>110231062</v>
      </c>
      <c r="B353" s="4" t="s">
        <v>492</v>
      </c>
      <c r="C353" s="3" t="s">
        <v>7</v>
      </c>
      <c r="D353" s="5">
        <v>7.38</v>
      </c>
    </row>
    <row r="354" spans="1:4">
      <c r="A354" s="3">
        <v>110231080</v>
      </c>
      <c r="B354" s="4" t="s">
        <v>493</v>
      </c>
      <c r="C354" s="3" t="s">
        <v>7</v>
      </c>
      <c r="D354" s="5">
        <v>7.47</v>
      </c>
    </row>
    <row r="355" spans="1:4">
      <c r="A355" s="3">
        <v>110231081</v>
      </c>
      <c r="B355" s="4" t="s">
        <v>494</v>
      </c>
      <c r="C355" s="3" t="s">
        <v>7</v>
      </c>
      <c r="D355" s="5">
        <v>7.37</v>
      </c>
    </row>
    <row r="356" spans="1:4">
      <c r="A356" s="3">
        <v>110231082</v>
      </c>
      <c r="B356" s="4" t="s">
        <v>494</v>
      </c>
      <c r="C356" s="3" t="s">
        <v>7</v>
      </c>
      <c r="D356" s="5">
        <v>7.38</v>
      </c>
    </row>
    <row r="357" spans="1:4">
      <c r="A357" s="3">
        <v>110231090</v>
      </c>
      <c r="B357" s="4" t="s">
        <v>495</v>
      </c>
      <c r="C357" s="3" t="s">
        <v>7</v>
      </c>
      <c r="D357" s="5">
        <v>7.47</v>
      </c>
    </row>
    <row r="358" spans="1:4">
      <c r="A358" s="3">
        <v>110231091</v>
      </c>
      <c r="B358" s="4" t="s">
        <v>495</v>
      </c>
      <c r="C358" s="3" t="s">
        <v>7</v>
      </c>
      <c r="D358" s="5">
        <v>7.37</v>
      </c>
    </row>
    <row r="359" spans="1:4">
      <c r="A359" s="3">
        <v>110231092</v>
      </c>
      <c r="B359" s="4" t="s">
        <v>495</v>
      </c>
      <c r="C359" s="3" t="s">
        <v>7</v>
      </c>
      <c r="D359" s="5">
        <v>7.38</v>
      </c>
    </row>
    <row r="360" spans="1:4">
      <c r="A360" s="3">
        <v>110231100</v>
      </c>
      <c r="B360" s="4" t="s">
        <v>496</v>
      </c>
      <c r="C360" s="3" t="s">
        <v>7</v>
      </c>
      <c r="D360" s="5">
        <v>7.47</v>
      </c>
    </row>
    <row r="361" spans="1:4">
      <c r="A361" s="3">
        <v>110231101</v>
      </c>
      <c r="B361" s="4" t="s">
        <v>496</v>
      </c>
      <c r="C361" s="3" t="s">
        <v>7</v>
      </c>
      <c r="D361" s="5">
        <v>7.37</v>
      </c>
    </row>
    <row r="362" spans="1:4">
      <c r="A362" s="3">
        <v>110231102</v>
      </c>
      <c r="B362" s="4" t="s">
        <v>496</v>
      </c>
      <c r="C362" s="3" t="s">
        <v>7</v>
      </c>
      <c r="D362" s="5">
        <v>7.38</v>
      </c>
    </row>
    <row r="363" spans="1:4">
      <c r="A363" s="3">
        <v>110231110</v>
      </c>
      <c r="B363" s="4" t="s">
        <v>497</v>
      </c>
      <c r="C363" s="3" t="s">
        <v>7</v>
      </c>
      <c r="D363" s="5">
        <v>7.47</v>
      </c>
    </row>
    <row r="364" spans="1:4">
      <c r="A364" s="3">
        <v>110231111</v>
      </c>
      <c r="B364" s="4" t="s">
        <v>497</v>
      </c>
      <c r="C364" s="3" t="s">
        <v>7</v>
      </c>
      <c r="D364" s="5">
        <v>7.37</v>
      </c>
    </row>
    <row r="365" spans="1:4">
      <c r="A365" s="3">
        <v>110231112</v>
      </c>
      <c r="B365" s="4" t="s">
        <v>497</v>
      </c>
      <c r="C365" s="3" t="s">
        <v>7</v>
      </c>
      <c r="D365" s="5">
        <v>7.38</v>
      </c>
    </row>
    <row r="366" spans="1:4">
      <c r="A366" s="3">
        <v>110231120</v>
      </c>
      <c r="B366" s="4" t="s">
        <v>498</v>
      </c>
      <c r="C366" s="3" t="s">
        <v>7</v>
      </c>
      <c r="D366" s="5">
        <v>7.53</v>
      </c>
    </row>
    <row r="367" spans="1:4">
      <c r="A367" s="3">
        <v>110231121</v>
      </c>
      <c r="B367" s="4" t="s">
        <v>498</v>
      </c>
      <c r="C367" s="3" t="s">
        <v>7</v>
      </c>
      <c r="D367" s="5">
        <v>7.4</v>
      </c>
    </row>
    <row r="368" spans="1:4">
      <c r="A368" s="3">
        <v>110231122</v>
      </c>
      <c r="B368" s="4" t="s">
        <v>498</v>
      </c>
      <c r="C368" s="3" t="s">
        <v>7</v>
      </c>
      <c r="D368" s="5">
        <v>7.41</v>
      </c>
    </row>
    <row r="369" spans="1:4">
      <c r="A369" s="3">
        <v>110231140</v>
      </c>
      <c r="B369" s="4" t="s">
        <v>499</v>
      </c>
      <c r="C369" s="3" t="s">
        <v>7</v>
      </c>
      <c r="D369" s="5">
        <v>7.47</v>
      </c>
    </row>
    <row r="370" spans="1:4">
      <c r="A370" s="3">
        <v>110231141</v>
      </c>
      <c r="B370" s="4" t="s">
        <v>500</v>
      </c>
      <c r="C370" s="3" t="s">
        <v>7</v>
      </c>
      <c r="D370" s="5">
        <v>7.37</v>
      </c>
    </row>
    <row r="371" spans="1:4">
      <c r="A371" s="3">
        <v>110231142</v>
      </c>
      <c r="B371" s="4" t="s">
        <v>499</v>
      </c>
      <c r="C371" s="3" t="s">
        <v>7</v>
      </c>
      <c r="D371" s="5">
        <v>7.38</v>
      </c>
    </row>
    <row r="372" spans="1:4">
      <c r="A372" s="3">
        <v>110231160</v>
      </c>
      <c r="B372" s="4" t="s">
        <v>501</v>
      </c>
      <c r="C372" s="3" t="s">
        <v>7</v>
      </c>
      <c r="D372" s="5">
        <v>7.47</v>
      </c>
    </row>
    <row r="373" spans="1:4">
      <c r="A373" s="3">
        <v>110231161</v>
      </c>
      <c r="B373" s="4" t="s">
        <v>502</v>
      </c>
      <c r="C373" s="3" t="s">
        <v>7</v>
      </c>
      <c r="D373" s="5">
        <v>7.37</v>
      </c>
    </row>
    <row r="374" spans="1:4">
      <c r="A374" s="3">
        <v>110231162</v>
      </c>
      <c r="B374" s="4" t="s">
        <v>501</v>
      </c>
      <c r="C374" s="3" t="s">
        <v>7</v>
      </c>
      <c r="D374" s="5">
        <v>7.38</v>
      </c>
    </row>
    <row r="375" spans="1:4">
      <c r="A375" s="3">
        <v>110231220</v>
      </c>
      <c r="B375" s="4" t="s">
        <v>503</v>
      </c>
      <c r="C375" s="3" t="s">
        <v>7</v>
      </c>
      <c r="D375" s="5">
        <v>7.53</v>
      </c>
    </row>
    <row r="376" spans="1:4">
      <c r="A376" s="3">
        <v>110231221</v>
      </c>
      <c r="B376" s="4" t="s">
        <v>503</v>
      </c>
      <c r="C376" s="3" t="s">
        <v>7</v>
      </c>
      <c r="D376" s="5">
        <v>7.4</v>
      </c>
    </row>
    <row r="377" spans="1:4">
      <c r="A377" s="3">
        <v>110231222</v>
      </c>
      <c r="B377" s="4" t="s">
        <v>503</v>
      </c>
      <c r="C377" s="3" t="s">
        <v>7</v>
      </c>
      <c r="D377" s="5">
        <v>7.41</v>
      </c>
    </row>
    <row r="378" spans="1:4">
      <c r="A378" s="3">
        <v>110231250</v>
      </c>
      <c r="B378" s="4" t="s">
        <v>504</v>
      </c>
      <c r="C378" s="3" t="s">
        <v>7</v>
      </c>
      <c r="D378" s="5">
        <v>7.47</v>
      </c>
    </row>
    <row r="379" spans="1:4">
      <c r="A379" s="3">
        <v>110231251</v>
      </c>
      <c r="B379" s="4" t="s">
        <v>504</v>
      </c>
      <c r="C379" s="3" t="s">
        <v>7</v>
      </c>
      <c r="D379" s="5">
        <v>7.37</v>
      </c>
    </row>
    <row r="380" spans="1:4">
      <c r="A380" s="3">
        <v>110231252</v>
      </c>
      <c r="B380" s="4" t="s">
        <v>504</v>
      </c>
      <c r="C380" s="3" t="s">
        <v>7</v>
      </c>
      <c r="D380" s="5">
        <v>7.38</v>
      </c>
    </row>
    <row r="381" spans="1:4">
      <c r="A381" s="3">
        <v>110231270</v>
      </c>
      <c r="B381" s="4" t="s">
        <v>505</v>
      </c>
      <c r="C381" s="3" t="s">
        <v>7</v>
      </c>
      <c r="D381" s="5">
        <v>7.47</v>
      </c>
    </row>
    <row r="382" spans="1:4">
      <c r="A382" s="3">
        <v>110231271</v>
      </c>
      <c r="B382" s="4" t="s">
        <v>505</v>
      </c>
      <c r="C382" s="3" t="s">
        <v>7</v>
      </c>
      <c r="D382" s="5">
        <v>7.37</v>
      </c>
    </row>
    <row r="383" spans="1:4">
      <c r="A383" s="3">
        <v>110231272</v>
      </c>
      <c r="B383" s="4" t="s">
        <v>505</v>
      </c>
      <c r="C383" s="3" t="s">
        <v>7</v>
      </c>
      <c r="D383" s="5">
        <v>7.38</v>
      </c>
    </row>
    <row r="384" spans="1:4">
      <c r="A384" s="3">
        <v>110231280</v>
      </c>
      <c r="B384" s="4" t="s">
        <v>506</v>
      </c>
      <c r="C384" s="3" t="s">
        <v>7</v>
      </c>
      <c r="D384" s="5">
        <v>7.53</v>
      </c>
    </row>
    <row r="385" spans="1:4">
      <c r="A385" s="3">
        <v>110231281</v>
      </c>
      <c r="B385" s="4" t="s">
        <v>506</v>
      </c>
      <c r="C385" s="3" t="s">
        <v>7</v>
      </c>
      <c r="D385" s="5">
        <v>7.4</v>
      </c>
    </row>
    <row r="386" spans="1:4">
      <c r="A386" s="3">
        <v>110231282</v>
      </c>
      <c r="B386" s="4" t="s">
        <v>507</v>
      </c>
      <c r="C386" s="3" t="s">
        <v>7</v>
      </c>
      <c r="D386" s="5">
        <v>7.41</v>
      </c>
    </row>
    <row r="387" spans="1:4">
      <c r="A387" s="3">
        <v>110232000</v>
      </c>
      <c r="B387" s="4" t="s">
        <v>508</v>
      </c>
      <c r="C387" s="3" t="s">
        <v>7</v>
      </c>
      <c r="D387" s="5">
        <v>7.15</v>
      </c>
    </row>
    <row r="388" spans="1:4">
      <c r="A388" s="3">
        <v>110232020</v>
      </c>
      <c r="B388" s="4" t="s">
        <v>489</v>
      </c>
      <c r="C388" s="3" t="s">
        <v>7</v>
      </c>
      <c r="D388" s="5">
        <v>7.41</v>
      </c>
    </row>
    <row r="389" spans="1:4">
      <c r="A389" s="3">
        <v>110232140</v>
      </c>
      <c r="B389" s="4" t="s">
        <v>499</v>
      </c>
      <c r="C389" s="3" t="s">
        <v>7</v>
      </c>
      <c r="D389" s="5">
        <v>7.41</v>
      </c>
    </row>
    <row r="390" spans="1:4">
      <c r="A390" s="3">
        <v>110233090</v>
      </c>
      <c r="B390" s="4" t="s">
        <v>495</v>
      </c>
      <c r="C390" s="3" t="s">
        <v>7</v>
      </c>
      <c r="D390" s="5">
        <v>7.24</v>
      </c>
    </row>
    <row r="391" spans="1:4">
      <c r="A391" s="3">
        <v>110233110</v>
      </c>
      <c r="B391" s="4" t="s">
        <v>509</v>
      </c>
      <c r="C391" s="3" t="s">
        <v>7</v>
      </c>
      <c r="D391" s="5">
        <v>7.24</v>
      </c>
    </row>
    <row r="392" spans="1:4">
      <c r="A392" s="3">
        <v>110233280</v>
      </c>
      <c r="B392" s="4" t="s">
        <v>507</v>
      </c>
      <c r="C392" s="3" t="s">
        <v>7</v>
      </c>
      <c r="D392" s="5">
        <v>7.3</v>
      </c>
    </row>
    <row r="393" spans="1:4">
      <c r="A393" s="3">
        <v>110234010</v>
      </c>
      <c r="B393" s="4" t="s">
        <v>510</v>
      </c>
      <c r="C393" s="3" t="s">
        <v>7</v>
      </c>
      <c r="D393" s="5">
        <v>7.18</v>
      </c>
    </row>
    <row r="394" spans="1:4">
      <c r="A394" s="3">
        <v>110234080</v>
      </c>
      <c r="B394" s="4" t="s">
        <v>493</v>
      </c>
      <c r="C394" s="3" t="s">
        <v>7</v>
      </c>
      <c r="D394" s="5">
        <v>7.18</v>
      </c>
    </row>
    <row r="395" spans="1:4">
      <c r="A395" s="3">
        <v>110234100</v>
      </c>
      <c r="B395" s="4" t="s">
        <v>511</v>
      </c>
      <c r="C395" s="3" t="s">
        <v>7</v>
      </c>
      <c r="D395" s="5">
        <v>7.18</v>
      </c>
    </row>
    <row r="396" spans="1:4">
      <c r="A396" s="3">
        <v>110234120</v>
      </c>
      <c r="B396" s="4" t="s">
        <v>512</v>
      </c>
      <c r="C396" s="3" t="s">
        <v>7</v>
      </c>
      <c r="D396" s="5">
        <v>7.24</v>
      </c>
    </row>
    <row r="397" spans="1:4">
      <c r="A397" s="3">
        <v>110234160</v>
      </c>
      <c r="B397" s="4" t="s">
        <v>502</v>
      </c>
      <c r="C397" s="3" t="s">
        <v>7</v>
      </c>
      <c r="D397" s="5">
        <v>7.18</v>
      </c>
    </row>
    <row r="398" spans="1:4">
      <c r="A398" s="3">
        <v>110234220</v>
      </c>
      <c r="B398" s="4" t="s">
        <v>503</v>
      </c>
      <c r="C398" s="3" t="s">
        <v>7</v>
      </c>
      <c r="D398" s="5">
        <v>7.24</v>
      </c>
    </row>
    <row r="399" spans="1:4">
      <c r="A399" s="3">
        <v>110234250</v>
      </c>
      <c r="B399" s="4" t="s">
        <v>504</v>
      </c>
      <c r="C399" s="3" t="s">
        <v>7</v>
      </c>
      <c r="D399" s="5">
        <v>7.18</v>
      </c>
    </row>
    <row r="400" spans="1:4">
      <c r="A400" s="3">
        <v>110234270</v>
      </c>
      <c r="B400" s="4" t="s">
        <v>505</v>
      </c>
      <c r="C400" s="3" t="s">
        <v>7</v>
      </c>
      <c r="D400" s="5">
        <v>7.18</v>
      </c>
    </row>
    <row r="401" spans="1:4">
      <c r="A401" s="3">
        <v>110241000</v>
      </c>
      <c r="B401" s="4" t="s">
        <v>513</v>
      </c>
      <c r="C401" s="3" t="s">
        <v>7</v>
      </c>
      <c r="D401" s="5">
        <v>8.73</v>
      </c>
    </row>
    <row r="402" spans="1:4">
      <c r="A402" s="3">
        <v>110241010</v>
      </c>
      <c r="B402" s="4" t="s">
        <v>514</v>
      </c>
      <c r="C402" s="3" t="s">
        <v>7</v>
      </c>
      <c r="D402" s="5">
        <v>9.1300000000000008</v>
      </c>
    </row>
    <row r="403" spans="1:4">
      <c r="A403" s="3">
        <v>110241011</v>
      </c>
      <c r="B403" s="4" t="s">
        <v>514</v>
      </c>
      <c r="C403" s="3" t="s">
        <v>7</v>
      </c>
      <c r="D403" s="5">
        <v>9.01</v>
      </c>
    </row>
    <row r="404" spans="1:4">
      <c r="A404" s="3">
        <v>110241012</v>
      </c>
      <c r="B404" s="4" t="s">
        <v>514</v>
      </c>
      <c r="C404" s="3" t="s">
        <v>7</v>
      </c>
      <c r="D404" s="5">
        <v>8.92</v>
      </c>
    </row>
    <row r="405" spans="1:4">
      <c r="A405" s="3">
        <v>110241020</v>
      </c>
      <c r="B405" s="4" t="s">
        <v>515</v>
      </c>
      <c r="C405" s="3" t="s">
        <v>7</v>
      </c>
      <c r="D405" s="5">
        <v>9.1300000000000008</v>
      </c>
    </row>
    <row r="406" spans="1:4">
      <c r="A406" s="3">
        <v>110241021</v>
      </c>
      <c r="B406" s="4" t="s">
        <v>515</v>
      </c>
      <c r="C406" s="3" t="s">
        <v>7</v>
      </c>
      <c r="D406" s="5">
        <v>9.01</v>
      </c>
    </row>
    <row r="407" spans="1:4">
      <c r="A407" s="3">
        <v>110241022</v>
      </c>
      <c r="B407" s="4" t="s">
        <v>515</v>
      </c>
      <c r="C407" s="3" t="s">
        <v>7</v>
      </c>
      <c r="D407" s="5">
        <v>8.92</v>
      </c>
    </row>
    <row r="408" spans="1:4">
      <c r="A408" s="3">
        <v>110241060</v>
      </c>
      <c r="B408" s="4" t="s">
        <v>516</v>
      </c>
      <c r="C408" s="3" t="s">
        <v>7</v>
      </c>
      <c r="D408" s="5">
        <v>9.1300000000000008</v>
      </c>
    </row>
    <row r="409" spans="1:4">
      <c r="A409" s="3">
        <v>110241061</v>
      </c>
      <c r="B409" s="4" t="s">
        <v>516</v>
      </c>
      <c r="C409" s="3" t="s">
        <v>7</v>
      </c>
      <c r="D409" s="5">
        <v>9.01</v>
      </c>
    </row>
    <row r="410" spans="1:4">
      <c r="A410" s="3">
        <v>110241062</v>
      </c>
      <c r="B410" s="4" t="s">
        <v>516</v>
      </c>
      <c r="C410" s="3" t="s">
        <v>7</v>
      </c>
      <c r="D410" s="5">
        <v>8.92</v>
      </c>
    </row>
    <row r="411" spans="1:4">
      <c r="A411" s="3">
        <v>110241080</v>
      </c>
      <c r="B411" s="4" t="s">
        <v>517</v>
      </c>
      <c r="C411" s="3" t="s">
        <v>7</v>
      </c>
      <c r="D411" s="5">
        <v>9.1300000000000008</v>
      </c>
    </row>
    <row r="412" spans="1:4">
      <c r="A412" s="3">
        <v>110241081</v>
      </c>
      <c r="B412" s="4" t="s">
        <v>517</v>
      </c>
      <c r="C412" s="3" t="s">
        <v>7</v>
      </c>
      <c r="D412" s="5">
        <v>9.01</v>
      </c>
    </row>
    <row r="413" spans="1:4">
      <c r="A413" s="3">
        <v>110241082</v>
      </c>
      <c r="B413" s="4" t="s">
        <v>517</v>
      </c>
      <c r="C413" s="3" t="s">
        <v>7</v>
      </c>
      <c r="D413" s="5">
        <v>8.92</v>
      </c>
    </row>
    <row r="414" spans="1:4">
      <c r="A414" s="3">
        <v>110241090</v>
      </c>
      <c r="B414" s="4" t="s">
        <v>518</v>
      </c>
      <c r="C414" s="3" t="s">
        <v>7</v>
      </c>
      <c r="D414" s="5">
        <v>9.1300000000000008</v>
      </c>
    </row>
    <row r="415" spans="1:4">
      <c r="A415" s="3">
        <v>110241091</v>
      </c>
      <c r="B415" s="4" t="s">
        <v>518</v>
      </c>
      <c r="C415" s="3" t="s">
        <v>7</v>
      </c>
      <c r="D415" s="5">
        <v>9.01</v>
      </c>
    </row>
    <row r="416" spans="1:4">
      <c r="A416" s="3">
        <v>110241092</v>
      </c>
      <c r="B416" s="4" t="s">
        <v>518</v>
      </c>
      <c r="C416" s="3" t="s">
        <v>7</v>
      </c>
      <c r="D416" s="5">
        <v>8.92</v>
      </c>
    </row>
    <row r="417" spans="1:4">
      <c r="A417" s="3">
        <v>110241100</v>
      </c>
      <c r="B417" s="4" t="s">
        <v>519</v>
      </c>
      <c r="C417" s="3" t="s">
        <v>7</v>
      </c>
      <c r="D417" s="5">
        <v>9.1300000000000008</v>
      </c>
    </row>
    <row r="418" spans="1:4">
      <c r="A418" s="3">
        <v>110241101</v>
      </c>
      <c r="B418" s="4" t="s">
        <v>519</v>
      </c>
      <c r="C418" s="3" t="s">
        <v>7</v>
      </c>
      <c r="D418" s="5">
        <v>9.01</v>
      </c>
    </row>
    <row r="419" spans="1:4">
      <c r="A419" s="3">
        <v>110241102</v>
      </c>
      <c r="B419" s="4" t="s">
        <v>519</v>
      </c>
      <c r="C419" s="3" t="s">
        <v>7</v>
      </c>
      <c r="D419" s="5">
        <v>8.92</v>
      </c>
    </row>
    <row r="420" spans="1:4">
      <c r="A420" s="3">
        <v>110241110</v>
      </c>
      <c r="B420" s="4" t="s">
        <v>520</v>
      </c>
      <c r="C420" s="3" t="s">
        <v>7</v>
      </c>
      <c r="D420" s="5">
        <v>9.1300000000000008</v>
      </c>
    </row>
    <row r="421" spans="1:4">
      <c r="A421" s="3">
        <v>110241111</v>
      </c>
      <c r="B421" s="4" t="s">
        <v>520</v>
      </c>
      <c r="C421" s="3" t="s">
        <v>7</v>
      </c>
      <c r="D421" s="5">
        <v>9.01</v>
      </c>
    </row>
    <row r="422" spans="1:4">
      <c r="A422" s="3">
        <v>110241112</v>
      </c>
      <c r="B422" s="4" t="s">
        <v>520</v>
      </c>
      <c r="C422" s="3" t="s">
        <v>7</v>
      </c>
      <c r="D422" s="5">
        <v>8.92</v>
      </c>
    </row>
    <row r="423" spans="1:4">
      <c r="A423" s="3">
        <v>110241120</v>
      </c>
      <c r="B423" s="4" t="s">
        <v>521</v>
      </c>
      <c r="C423" s="3" t="s">
        <v>7</v>
      </c>
      <c r="D423" s="5">
        <v>9.2100000000000009</v>
      </c>
    </row>
    <row r="424" spans="1:4">
      <c r="A424" s="3">
        <v>110241121</v>
      </c>
      <c r="B424" s="4" t="s">
        <v>521</v>
      </c>
      <c r="C424" s="3" t="s">
        <v>7</v>
      </c>
      <c r="D424" s="5">
        <v>9.07</v>
      </c>
    </row>
    <row r="425" spans="1:4">
      <c r="A425" s="3">
        <v>110241122</v>
      </c>
      <c r="B425" s="4" t="s">
        <v>521</v>
      </c>
      <c r="C425" s="3" t="s">
        <v>7</v>
      </c>
      <c r="D425" s="5">
        <v>8.9499999999999993</v>
      </c>
    </row>
    <row r="426" spans="1:4">
      <c r="A426" s="3">
        <v>110241140</v>
      </c>
      <c r="B426" s="4" t="s">
        <v>522</v>
      </c>
      <c r="C426" s="3" t="s">
        <v>7</v>
      </c>
      <c r="D426" s="5">
        <v>9.1300000000000008</v>
      </c>
    </row>
    <row r="427" spans="1:4">
      <c r="A427" s="3">
        <v>110241141</v>
      </c>
      <c r="B427" s="4" t="s">
        <v>522</v>
      </c>
      <c r="C427" s="3" t="s">
        <v>7</v>
      </c>
      <c r="D427" s="5">
        <v>9.01</v>
      </c>
    </row>
    <row r="428" spans="1:4">
      <c r="A428" s="3">
        <v>110241142</v>
      </c>
      <c r="B428" s="4" t="s">
        <v>522</v>
      </c>
      <c r="C428" s="3" t="s">
        <v>7</v>
      </c>
      <c r="D428" s="5">
        <v>8.92</v>
      </c>
    </row>
    <row r="429" spans="1:4">
      <c r="A429" s="3">
        <v>110241160</v>
      </c>
      <c r="B429" s="4" t="s">
        <v>523</v>
      </c>
      <c r="C429" s="3" t="s">
        <v>7</v>
      </c>
      <c r="D429" s="5">
        <v>9.1300000000000008</v>
      </c>
    </row>
    <row r="430" spans="1:4">
      <c r="A430" s="3">
        <v>110241161</v>
      </c>
      <c r="B430" s="4" t="s">
        <v>523</v>
      </c>
      <c r="C430" s="3" t="s">
        <v>7</v>
      </c>
      <c r="D430" s="5">
        <v>9.01</v>
      </c>
    </row>
    <row r="431" spans="1:4">
      <c r="A431" s="3">
        <v>110241162</v>
      </c>
      <c r="B431" s="4" t="s">
        <v>523</v>
      </c>
      <c r="C431" s="3" t="s">
        <v>7</v>
      </c>
      <c r="D431" s="5">
        <v>8.92</v>
      </c>
    </row>
    <row r="432" spans="1:4">
      <c r="A432" s="3">
        <v>110241220</v>
      </c>
      <c r="B432" s="4" t="s">
        <v>524</v>
      </c>
      <c r="C432" s="3" t="s">
        <v>7</v>
      </c>
      <c r="D432" s="5">
        <v>9.2100000000000009</v>
      </c>
    </row>
    <row r="433" spans="1:4">
      <c r="A433" s="3">
        <v>110241221</v>
      </c>
      <c r="B433" s="4" t="s">
        <v>524</v>
      </c>
      <c r="C433" s="3" t="s">
        <v>7</v>
      </c>
      <c r="D433" s="5">
        <v>9.07</v>
      </c>
    </row>
    <row r="434" spans="1:4">
      <c r="A434" s="3">
        <v>110241222</v>
      </c>
      <c r="B434" s="4" t="s">
        <v>524</v>
      </c>
      <c r="C434" s="3" t="s">
        <v>7</v>
      </c>
      <c r="D434" s="5">
        <v>8.9499999999999993</v>
      </c>
    </row>
    <row r="435" spans="1:4">
      <c r="A435" s="3">
        <v>110241250</v>
      </c>
      <c r="B435" s="4" t="s">
        <v>525</v>
      </c>
      <c r="C435" s="3" t="s">
        <v>7</v>
      </c>
      <c r="D435" s="5">
        <v>9.1300000000000008</v>
      </c>
    </row>
    <row r="436" spans="1:4">
      <c r="A436" s="3">
        <v>110241251</v>
      </c>
      <c r="B436" s="4" t="s">
        <v>525</v>
      </c>
      <c r="C436" s="3" t="s">
        <v>7</v>
      </c>
      <c r="D436" s="5">
        <v>9.01</v>
      </c>
    </row>
    <row r="437" spans="1:4">
      <c r="A437" s="3">
        <v>110241252</v>
      </c>
      <c r="B437" s="4" t="s">
        <v>525</v>
      </c>
      <c r="C437" s="3" t="s">
        <v>7</v>
      </c>
      <c r="D437" s="5">
        <v>8.92</v>
      </c>
    </row>
    <row r="438" spans="1:4">
      <c r="A438" s="3">
        <v>110241270</v>
      </c>
      <c r="B438" s="4" t="s">
        <v>526</v>
      </c>
      <c r="C438" s="3" t="s">
        <v>7</v>
      </c>
      <c r="D438" s="5">
        <v>9.1300000000000008</v>
      </c>
    </row>
    <row r="439" spans="1:4">
      <c r="A439" s="3">
        <v>110241271</v>
      </c>
      <c r="B439" s="4" t="s">
        <v>526</v>
      </c>
      <c r="C439" s="3" t="s">
        <v>7</v>
      </c>
      <c r="D439" s="5">
        <v>9.01</v>
      </c>
    </row>
    <row r="440" spans="1:4">
      <c r="A440" s="3">
        <v>110241272</v>
      </c>
      <c r="B440" s="4" t="s">
        <v>526</v>
      </c>
      <c r="C440" s="3" t="s">
        <v>7</v>
      </c>
      <c r="D440" s="5">
        <v>8.92</v>
      </c>
    </row>
    <row r="441" spans="1:4">
      <c r="A441" s="3">
        <v>110241280</v>
      </c>
      <c r="B441" s="4" t="s">
        <v>527</v>
      </c>
      <c r="C441" s="3" t="s">
        <v>7</v>
      </c>
      <c r="D441" s="5">
        <v>9.2100000000000009</v>
      </c>
    </row>
    <row r="442" spans="1:4">
      <c r="A442" s="3">
        <v>110241281</v>
      </c>
      <c r="B442" s="4" t="s">
        <v>527</v>
      </c>
      <c r="C442" s="3" t="s">
        <v>7</v>
      </c>
      <c r="D442" s="5">
        <v>9.07</v>
      </c>
    </row>
    <row r="443" spans="1:4">
      <c r="A443" s="3">
        <v>110241282</v>
      </c>
      <c r="B443" s="4" t="s">
        <v>527</v>
      </c>
      <c r="C443" s="3" t="s">
        <v>7</v>
      </c>
      <c r="D443" s="5">
        <v>8.9499999999999993</v>
      </c>
    </row>
    <row r="444" spans="1:4">
      <c r="A444" s="3">
        <v>110242000</v>
      </c>
      <c r="B444" s="4" t="s">
        <v>528</v>
      </c>
      <c r="C444" s="3" t="s">
        <v>7</v>
      </c>
      <c r="D444" s="5">
        <v>8.67</v>
      </c>
    </row>
    <row r="445" spans="1:4">
      <c r="A445" s="3">
        <v>110242020</v>
      </c>
      <c r="B445" s="4" t="s">
        <v>515</v>
      </c>
      <c r="C445" s="3" t="s">
        <v>7</v>
      </c>
      <c r="D445" s="5">
        <v>9.07</v>
      </c>
    </row>
    <row r="446" spans="1:4">
      <c r="A446" s="3">
        <v>110242140</v>
      </c>
      <c r="B446" s="4" t="s">
        <v>522</v>
      </c>
      <c r="C446" s="3" t="s">
        <v>7</v>
      </c>
      <c r="D446" s="5">
        <v>9.07</v>
      </c>
    </row>
    <row r="447" spans="1:4">
      <c r="A447" s="3">
        <v>110243090</v>
      </c>
      <c r="B447" s="4" t="s">
        <v>518</v>
      </c>
      <c r="C447" s="3" t="s">
        <v>7</v>
      </c>
      <c r="D447" s="5">
        <v>8.84</v>
      </c>
    </row>
    <row r="448" spans="1:4">
      <c r="A448" s="3">
        <v>110243110</v>
      </c>
      <c r="B448" s="4" t="s">
        <v>520</v>
      </c>
      <c r="C448" s="3" t="s">
        <v>7</v>
      </c>
      <c r="D448" s="5">
        <v>8.84</v>
      </c>
    </row>
    <row r="449" spans="1:4">
      <c r="A449" s="3">
        <v>110243280</v>
      </c>
      <c r="B449" s="4" t="s">
        <v>527</v>
      </c>
      <c r="C449" s="3" t="s">
        <v>7</v>
      </c>
      <c r="D449" s="5">
        <v>8.92</v>
      </c>
    </row>
    <row r="450" spans="1:4">
      <c r="A450" s="3">
        <v>110244010</v>
      </c>
      <c r="B450" s="4" t="s">
        <v>514</v>
      </c>
      <c r="C450" s="3" t="s">
        <v>7</v>
      </c>
      <c r="D450" s="5">
        <v>8.7799999999999994</v>
      </c>
    </row>
    <row r="451" spans="1:4">
      <c r="A451" s="3">
        <v>110244080</v>
      </c>
      <c r="B451" s="4" t="s">
        <v>517</v>
      </c>
      <c r="C451" s="3" t="s">
        <v>7</v>
      </c>
      <c r="D451" s="5">
        <v>8.7799999999999994</v>
      </c>
    </row>
    <row r="452" spans="1:4">
      <c r="A452" s="3">
        <v>110244100</v>
      </c>
      <c r="B452" s="4" t="s">
        <v>519</v>
      </c>
      <c r="C452" s="3" t="s">
        <v>7</v>
      </c>
      <c r="D452" s="5">
        <v>8.7799999999999994</v>
      </c>
    </row>
    <row r="453" spans="1:4">
      <c r="A453" s="3">
        <v>110244120</v>
      </c>
      <c r="B453" s="4" t="s">
        <v>521</v>
      </c>
      <c r="C453" s="3" t="s">
        <v>7</v>
      </c>
      <c r="D453" s="5">
        <v>8.86</v>
      </c>
    </row>
    <row r="454" spans="1:4">
      <c r="A454" s="3">
        <v>110244150</v>
      </c>
      <c r="B454" s="4" t="s">
        <v>529</v>
      </c>
      <c r="C454" s="3" t="s">
        <v>7</v>
      </c>
      <c r="D454" s="5">
        <v>8.7799999999999994</v>
      </c>
    </row>
    <row r="455" spans="1:4">
      <c r="A455" s="3">
        <v>110244151</v>
      </c>
      <c r="B455" s="4" t="s">
        <v>529</v>
      </c>
      <c r="C455" s="3" t="s">
        <v>7</v>
      </c>
      <c r="D455" s="5">
        <v>8.68</v>
      </c>
    </row>
    <row r="456" spans="1:4">
      <c r="A456" s="3">
        <v>110244152</v>
      </c>
      <c r="B456" s="4" t="s">
        <v>529</v>
      </c>
      <c r="C456" s="3" t="s">
        <v>7</v>
      </c>
      <c r="D456" s="5">
        <v>8</v>
      </c>
    </row>
    <row r="457" spans="1:4">
      <c r="A457" s="3">
        <v>110244160</v>
      </c>
      <c r="B457" s="4" t="s">
        <v>523</v>
      </c>
      <c r="C457" s="3" t="s">
        <v>7</v>
      </c>
      <c r="D457" s="5">
        <v>8.7799999999999994</v>
      </c>
    </row>
    <row r="458" spans="1:4">
      <c r="A458" s="3">
        <v>110244220</v>
      </c>
      <c r="B458" s="4" t="s">
        <v>524</v>
      </c>
      <c r="C458" s="3" t="s">
        <v>7</v>
      </c>
      <c r="D458" s="5">
        <v>8.86</v>
      </c>
    </row>
    <row r="459" spans="1:4">
      <c r="A459" s="3">
        <v>110244250</v>
      </c>
      <c r="B459" s="4" t="s">
        <v>525</v>
      </c>
      <c r="C459" s="3" t="s">
        <v>7</v>
      </c>
      <c r="D459" s="5">
        <v>8.7799999999999994</v>
      </c>
    </row>
    <row r="460" spans="1:4">
      <c r="A460" s="3">
        <v>110244270</v>
      </c>
      <c r="B460" s="4" t="s">
        <v>526</v>
      </c>
      <c r="C460" s="3" t="s">
        <v>7</v>
      </c>
      <c r="D460" s="5">
        <v>8.7799999999999994</v>
      </c>
    </row>
    <row r="461" spans="1:4">
      <c r="A461" s="3">
        <v>110251000</v>
      </c>
      <c r="B461" s="4" t="s">
        <v>530</v>
      </c>
      <c r="C461" s="3" t="s">
        <v>7</v>
      </c>
      <c r="D461" s="5">
        <v>6.62</v>
      </c>
    </row>
    <row r="462" spans="1:4">
      <c r="A462" s="3">
        <v>110251010</v>
      </c>
      <c r="B462" s="4" t="s">
        <v>531</v>
      </c>
      <c r="C462" s="3" t="s">
        <v>7</v>
      </c>
      <c r="D462" s="5">
        <v>6.9</v>
      </c>
    </row>
    <row r="463" spans="1:4">
      <c r="A463" s="3">
        <v>110251011</v>
      </c>
      <c r="B463" s="4" t="s">
        <v>531</v>
      </c>
      <c r="C463" s="3" t="s">
        <v>7</v>
      </c>
      <c r="D463" s="5">
        <v>6.81</v>
      </c>
    </row>
    <row r="464" spans="1:4">
      <c r="A464" s="3">
        <v>110251012</v>
      </c>
      <c r="B464" s="4" t="s">
        <v>531</v>
      </c>
      <c r="C464" s="3" t="s">
        <v>7</v>
      </c>
      <c r="D464" s="5">
        <v>6.71</v>
      </c>
    </row>
    <row r="465" spans="1:4">
      <c r="A465" s="3">
        <v>110251020</v>
      </c>
      <c r="B465" s="4" t="s">
        <v>532</v>
      </c>
      <c r="C465" s="3" t="s">
        <v>7</v>
      </c>
      <c r="D465" s="5">
        <v>6.9</v>
      </c>
    </row>
    <row r="466" spans="1:4">
      <c r="A466" s="3">
        <v>110251021</v>
      </c>
      <c r="B466" s="4" t="s">
        <v>532</v>
      </c>
      <c r="C466" s="3" t="s">
        <v>7</v>
      </c>
      <c r="D466" s="5">
        <v>6.81</v>
      </c>
    </row>
    <row r="467" spans="1:4">
      <c r="A467" s="3">
        <v>110251022</v>
      </c>
      <c r="B467" s="4" t="s">
        <v>532</v>
      </c>
      <c r="C467" s="3" t="s">
        <v>7</v>
      </c>
      <c r="D467" s="5">
        <v>6.71</v>
      </c>
    </row>
    <row r="468" spans="1:4">
      <c r="A468" s="3">
        <v>110251060</v>
      </c>
      <c r="B468" s="4" t="s">
        <v>533</v>
      </c>
      <c r="C468" s="3" t="s">
        <v>7</v>
      </c>
      <c r="D468" s="5">
        <v>6.9</v>
      </c>
    </row>
    <row r="469" spans="1:4">
      <c r="A469" s="3">
        <v>110251061</v>
      </c>
      <c r="B469" s="4" t="s">
        <v>533</v>
      </c>
      <c r="C469" s="3" t="s">
        <v>7</v>
      </c>
      <c r="D469" s="5">
        <v>6.81</v>
      </c>
    </row>
    <row r="470" spans="1:4">
      <c r="A470" s="3">
        <v>110251062</v>
      </c>
      <c r="B470" s="4" t="s">
        <v>533</v>
      </c>
      <c r="C470" s="3" t="s">
        <v>7</v>
      </c>
      <c r="D470" s="5">
        <v>6.71</v>
      </c>
    </row>
    <row r="471" spans="1:4">
      <c r="A471" s="3">
        <v>110251080</v>
      </c>
      <c r="B471" s="4" t="s">
        <v>534</v>
      </c>
      <c r="C471" s="3" t="s">
        <v>7</v>
      </c>
      <c r="D471" s="5">
        <v>6.9</v>
      </c>
    </row>
    <row r="472" spans="1:4">
      <c r="A472" s="3">
        <v>110251081</v>
      </c>
      <c r="B472" s="4" t="s">
        <v>534</v>
      </c>
      <c r="C472" s="3" t="s">
        <v>7</v>
      </c>
      <c r="D472" s="5">
        <v>6.81</v>
      </c>
    </row>
    <row r="473" spans="1:4">
      <c r="A473" s="3">
        <v>110251082</v>
      </c>
      <c r="B473" s="4" t="s">
        <v>534</v>
      </c>
      <c r="C473" s="3" t="s">
        <v>7</v>
      </c>
      <c r="D473" s="5">
        <v>6.71</v>
      </c>
    </row>
    <row r="474" spans="1:4">
      <c r="A474" s="3">
        <v>110251090</v>
      </c>
      <c r="B474" s="4" t="s">
        <v>535</v>
      </c>
      <c r="C474" s="3" t="s">
        <v>7</v>
      </c>
      <c r="D474" s="5">
        <v>6.9</v>
      </c>
    </row>
    <row r="475" spans="1:4">
      <c r="A475" s="3">
        <v>110251091</v>
      </c>
      <c r="B475" s="4" t="s">
        <v>535</v>
      </c>
      <c r="C475" s="3" t="s">
        <v>7</v>
      </c>
      <c r="D475" s="5">
        <v>6.81</v>
      </c>
    </row>
    <row r="476" spans="1:4">
      <c r="A476" s="3">
        <v>110251092</v>
      </c>
      <c r="B476" s="4" t="s">
        <v>535</v>
      </c>
      <c r="C476" s="3" t="s">
        <v>7</v>
      </c>
      <c r="D476" s="5">
        <v>6.71</v>
      </c>
    </row>
    <row r="477" spans="1:4">
      <c r="A477" s="3">
        <v>110251100</v>
      </c>
      <c r="B477" s="4" t="s">
        <v>536</v>
      </c>
      <c r="C477" s="3" t="s">
        <v>7</v>
      </c>
      <c r="D477" s="5">
        <v>6.9</v>
      </c>
    </row>
    <row r="478" spans="1:4">
      <c r="A478" s="3">
        <v>110251101</v>
      </c>
      <c r="B478" s="4" t="s">
        <v>536</v>
      </c>
      <c r="C478" s="3" t="s">
        <v>7</v>
      </c>
      <c r="D478" s="5">
        <v>6.81</v>
      </c>
    </row>
    <row r="479" spans="1:4">
      <c r="A479" s="3">
        <v>110251102</v>
      </c>
      <c r="B479" s="4" t="s">
        <v>536</v>
      </c>
      <c r="C479" s="3" t="s">
        <v>7</v>
      </c>
      <c r="D479" s="5">
        <v>6.71</v>
      </c>
    </row>
    <row r="480" spans="1:4">
      <c r="A480" s="3">
        <v>110251110</v>
      </c>
      <c r="B480" s="4" t="s">
        <v>537</v>
      </c>
      <c r="C480" s="3" t="s">
        <v>7</v>
      </c>
      <c r="D480" s="5">
        <v>6.9</v>
      </c>
    </row>
    <row r="481" spans="1:4">
      <c r="A481" s="3">
        <v>110251111</v>
      </c>
      <c r="B481" s="4" t="s">
        <v>537</v>
      </c>
      <c r="C481" s="3" t="s">
        <v>7</v>
      </c>
      <c r="D481" s="5">
        <v>6.81</v>
      </c>
    </row>
    <row r="482" spans="1:4">
      <c r="A482" s="3">
        <v>110251112</v>
      </c>
      <c r="B482" s="4" t="s">
        <v>537</v>
      </c>
      <c r="C482" s="3" t="s">
        <v>7</v>
      </c>
      <c r="D482" s="5">
        <v>6.71</v>
      </c>
    </row>
    <row r="483" spans="1:4">
      <c r="A483" s="3">
        <v>110251120</v>
      </c>
      <c r="B483" s="4" t="s">
        <v>538</v>
      </c>
      <c r="C483" s="3" t="s">
        <v>7</v>
      </c>
      <c r="D483" s="5">
        <v>6.96</v>
      </c>
    </row>
    <row r="484" spans="1:4">
      <c r="A484" s="3">
        <v>110251121</v>
      </c>
      <c r="B484" s="4" t="s">
        <v>538</v>
      </c>
      <c r="C484" s="3" t="s">
        <v>7</v>
      </c>
      <c r="D484" s="5">
        <v>6.85</v>
      </c>
    </row>
    <row r="485" spans="1:4">
      <c r="A485" s="3">
        <v>110251122</v>
      </c>
      <c r="B485" s="4" t="s">
        <v>538</v>
      </c>
      <c r="C485" s="3" t="s">
        <v>7</v>
      </c>
      <c r="D485" s="5">
        <v>6.73</v>
      </c>
    </row>
    <row r="486" spans="1:4">
      <c r="A486" s="3">
        <v>110251140</v>
      </c>
      <c r="B486" s="4" t="s">
        <v>539</v>
      </c>
      <c r="C486" s="3" t="s">
        <v>7</v>
      </c>
      <c r="D486" s="5">
        <v>6.9</v>
      </c>
    </row>
    <row r="487" spans="1:4">
      <c r="A487" s="3">
        <v>110251141</v>
      </c>
      <c r="B487" s="4" t="s">
        <v>539</v>
      </c>
      <c r="C487" s="3" t="s">
        <v>7</v>
      </c>
      <c r="D487" s="5">
        <v>6.81</v>
      </c>
    </row>
    <row r="488" spans="1:4">
      <c r="A488" s="3">
        <v>110251142</v>
      </c>
      <c r="B488" s="4" t="s">
        <v>539</v>
      </c>
      <c r="C488" s="3" t="s">
        <v>7</v>
      </c>
      <c r="D488" s="5">
        <v>6.71</v>
      </c>
    </row>
    <row r="489" spans="1:4">
      <c r="A489" s="3">
        <v>110251160</v>
      </c>
      <c r="B489" s="4" t="s">
        <v>540</v>
      </c>
      <c r="C489" s="3" t="s">
        <v>7</v>
      </c>
      <c r="D489" s="5">
        <v>6.9</v>
      </c>
    </row>
    <row r="490" spans="1:4">
      <c r="A490" s="3">
        <v>110251161</v>
      </c>
      <c r="B490" s="4" t="s">
        <v>540</v>
      </c>
      <c r="C490" s="3" t="s">
        <v>7</v>
      </c>
      <c r="D490" s="5">
        <v>6.81</v>
      </c>
    </row>
    <row r="491" spans="1:4">
      <c r="A491" s="3">
        <v>110251162</v>
      </c>
      <c r="B491" s="4" t="s">
        <v>540</v>
      </c>
      <c r="C491" s="3" t="s">
        <v>7</v>
      </c>
      <c r="D491" s="5">
        <v>6.71</v>
      </c>
    </row>
    <row r="492" spans="1:4">
      <c r="A492" s="3">
        <v>110251220</v>
      </c>
      <c r="B492" s="4" t="s">
        <v>541</v>
      </c>
      <c r="C492" s="3" t="s">
        <v>7</v>
      </c>
      <c r="D492" s="5">
        <v>6.96</v>
      </c>
    </row>
    <row r="493" spans="1:4">
      <c r="A493" s="3">
        <v>110251221</v>
      </c>
      <c r="B493" s="4" t="s">
        <v>541</v>
      </c>
      <c r="C493" s="3" t="s">
        <v>7</v>
      </c>
      <c r="D493" s="5">
        <v>6.85</v>
      </c>
    </row>
    <row r="494" spans="1:4">
      <c r="A494" s="3">
        <v>110251222</v>
      </c>
      <c r="B494" s="4" t="s">
        <v>541</v>
      </c>
      <c r="C494" s="3" t="s">
        <v>7</v>
      </c>
      <c r="D494" s="5">
        <v>6.73</v>
      </c>
    </row>
    <row r="495" spans="1:4">
      <c r="A495" s="3">
        <v>110251250</v>
      </c>
      <c r="B495" s="4" t="s">
        <v>542</v>
      </c>
      <c r="C495" s="3" t="s">
        <v>7</v>
      </c>
      <c r="D495" s="5">
        <v>6.9</v>
      </c>
    </row>
    <row r="496" spans="1:4">
      <c r="A496" s="3">
        <v>110251251</v>
      </c>
      <c r="B496" s="4" t="s">
        <v>542</v>
      </c>
      <c r="C496" s="3" t="s">
        <v>7</v>
      </c>
      <c r="D496" s="5">
        <v>6.81</v>
      </c>
    </row>
    <row r="497" spans="1:4">
      <c r="A497" s="3">
        <v>110251252</v>
      </c>
      <c r="B497" s="4" t="s">
        <v>542</v>
      </c>
      <c r="C497" s="3" t="s">
        <v>7</v>
      </c>
      <c r="D497" s="5">
        <v>6.71</v>
      </c>
    </row>
    <row r="498" spans="1:4">
      <c r="A498" s="3">
        <v>110251270</v>
      </c>
      <c r="B498" s="4" t="s">
        <v>543</v>
      </c>
      <c r="C498" s="3" t="s">
        <v>7</v>
      </c>
      <c r="D498" s="5">
        <v>6.9</v>
      </c>
    </row>
    <row r="499" spans="1:4">
      <c r="A499" s="3">
        <v>110251271</v>
      </c>
      <c r="B499" s="4" t="s">
        <v>543</v>
      </c>
      <c r="C499" s="3" t="s">
        <v>7</v>
      </c>
      <c r="D499" s="5">
        <v>6.81</v>
      </c>
    </row>
    <row r="500" spans="1:4">
      <c r="A500" s="3">
        <v>110251272</v>
      </c>
      <c r="B500" s="4" t="s">
        <v>543</v>
      </c>
      <c r="C500" s="3" t="s">
        <v>7</v>
      </c>
      <c r="D500" s="5">
        <v>6.71</v>
      </c>
    </row>
    <row r="501" spans="1:4">
      <c r="A501" s="3">
        <v>110251280</v>
      </c>
      <c r="B501" s="4" t="s">
        <v>544</v>
      </c>
      <c r="C501" s="3" t="s">
        <v>7</v>
      </c>
      <c r="D501" s="5">
        <v>6.96</v>
      </c>
    </row>
    <row r="502" spans="1:4">
      <c r="A502" s="3">
        <v>110251281</v>
      </c>
      <c r="B502" s="4" t="s">
        <v>544</v>
      </c>
      <c r="C502" s="3" t="s">
        <v>7</v>
      </c>
      <c r="D502" s="5">
        <v>6.85</v>
      </c>
    </row>
    <row r="503" spans="1:4">
      <c r="A503" s="3">
        <v>110251282</v>
      </c>
      <c r="B503" s="4" t="s">
        <v>544</v>
      </c>
      <c r="C503" s="3" t="s">
        <v>7</v>
      </c>
      <c r="D503" s="5">
        <v>6.73</v>
      </c>
    </row>
    <row r="504" spans="1:4">
      <c r="A504" s="3">
        <v>110252000</v>
      </c>
      <c r="B504" s="4" t="s">
        <v>545</v>
      </c>
      <c r="C504" s="3" t="s">
        <v>7</v>
      </c>
      <c r="D504" s="5">
        <v>6.56</v>
      </c>
    </row>
    <row r="505" spans="1:4">
      <c r="A505" s="3">
        <v>110252020</v>
      </c>
      <c r="B505" s="4" t="s">
        <v>532</v>
      </c>
      <c r="C505" s="3" t="s">
        <v>7</v>
      </c>
      <c r="D505" s="5">
        <v>6.84</v>
      </c>
    </row>
    <row r="506" spans="1:4">
      <c r="A506" s="3">
        <v>110252140</v>
      </c>
      <c r="B506" s="4" t="s">
        <v>539</v>
      </c>
      <c r="C506" s="3" t="s">
        <v>7</v>
      </c>
      <c r="D506" s="5">
        <v>6.84</v>
      </c>
    </row>
    <row r="507" spans="1:4">
      <c r="A507" s="3">
        <v>110253090</v>
      </c>
      <c r="B507" s="4" t="s">
        <v>535</v>
      </c>
      <c r="C507" s="3" t="s">
        <v>7</v>
      </c>
      <c r="D507" s="5">
        <v>6.67</v>
      </c>
    </row>
    <row r="508" spans="1:4">
      <c r="A508" s="3">
        <v>110253110</v>
      </c>
      <c r="B508" s="4" t="s">
        <v>537</v>
      </c>
      <c r="C508" s="3" t="s">
        <v>7</v>
      </c>
      <c r="D508" s="5">
        <v>6.67</v>
      </c>
    </row>
    <row r="509" spans="1:4">
      <c r="A509" s="3">
        <v>110253280</v>
      </c>
      <c r="B509" s="4" t="s">
        <v>544</v>
      </c>
      <c r="C509" s="3" t="s">
        <v>7</v>
      </c>
      <c r="D509" s="5">
        <v>6.73</v>
      </c>
    </row>
    <row r="510" spans="1:4">
      <c r="A510" s="3">
        <v>110254010</v>
      </c>
      <c r="B510" s="4" t="s">
        <v>531</v>
      </c>
      <c r="C510" s="3" t="s">
        <v>7</v>
      </c>
      <c r="D510" s="5">
        <v>6.67</v>
      </c>
    </row>
    <row r="511" spans="1:4">
      <c r="A511" s="3">
        <v>110254080</v>
      </c>
      <c r="B511" s="4" t="s">
        <v>534</v>
      </c>
      <c r="C511" s="3" t="s">
        <v>7</v>
      </c>
      <c r="D511" s="5">
        <v>6.67</v>
      </c>
    </row>
    <row r="512" spans="1:4">
      <c r="A512" s="3">
        <v>110254100</v>
      </c>
      <c r="B512" s="4" t="s">
        <v>536</v>
      </c>
      <c r="C512" s="3" t="s">
        <v>7</v>
      </c>
      <c r="D512" s="5">
        <v>6.67</v>
      </c>
    </row>
    <row r="513" spans="1:4">
      <c r="A513" s="3">
        <v>110254120</v>
      </c>
      <c r="B513" s="4" t="s">
        <v>538</v>
      </c>
      <c r="C513" s="3" t="s">
        <v>7</v>
      </c>
      <c r="D513" s="5">
        <v>6.73</v>
      </c>
    </row>
    <row r="514" spans="1:4">
      <c r="A514" s="3">
        <v>110254160</v>
      </c>
      <c r="B514" s="4" t="s">
        <v>540</v>
      </c>
      <c r="C514" s="3" t="s">
        <v>7</v>
      </c>
      <c r="D514" s="5">
        <v>6.67</v>
      </c>
    </row>
    <row r="515" spans="1:4">
      <c r="A515" s="3">
        <v>110254220</v>
      </c>
      <c r="B515" s="4" t="s">
        <v>541</v>
      </c>
      <c r="C515" s="3" t="s">
        <v>7</v>
      </c>
      <c r="D515" s="5">
        <v>6.73</v>
      </c>
    </row>
    <row r="516" spans="1:4">
      <c r="A516" s="3">
        <v>110254250</v>
      </c>
      <c r="B516" s="4" t="s">
        <v>542</v>
      </c>
      <c r="C516" s="3" t="s">
        <v>7</v>
      </c>
      <c r="D516" s="5">
        <v>6.67</v>
      </c>
    </row>
    <row r="517" spans="1:4">
      <c r="A517" s="3">
        <v>110254270</v>
      </c>
      <c r="B517" s="4" t="s">
        <v>543</v>
      </c>
      <c r="C517" s="3" t="s">
        <v>7</v>
      </c>
      <c r="D517" s="5">
        <v>6.67</v>
      </c>
    </row>
    <row r="518" spans="1:4">
      <c r="A518" s="3">
        <v>110301000</v>
      </c>
      <c r="B518" s="4" t="s">
        <v>546</v>
      </c>
      <c r="C518" s="3" t="s">
        <v>7</v>
      </c>
      <c r="D518" s="5">
        <v>5.78</v>
      </c>
    </row>
    <row r="519" spans="1:4">
      <c r="A519" s="3">
        <v>110301010</v>
      </c>
      <c r="B519" s="4" t="s">
        <v>547</v>
      </c>
      <c r="C519" s="3" t="s">
        <v>7</v>
      </c>
      <c r="D519" s="5">
        <v>6.1</v>
      </c>
    </row>
    <row r="520" spans="1:4">
      <c r="A520" s="3">
        <v>110301011</v>
      </c>
      <c r="B520" s="4" t="s">
        <v>548</v>
      </c>
      <c r="C520" s="3" t="s">
        <v>7</v>
      </c>
      <c r="D520" s="5">
        <v>5.97</v>
      </c>
    </row>
    <row r="521" spans="1:4">
      <c r="A521" s="3">
        <v>110301012</v>
      </c>
      <c r="B521" s="4" t="s">
        <v>549</v>
      </c>
      <c r="C521" s="3" t="s">
        <v>7</v>
      </c>
      <c r="D521" s="5">
        <v>5.92</v>
      </c>
    </row>
    <row r="522" spans="1:4">
      <c r="A522" s="3">
        <v>110301020</v>
      </c>
      <c r="B522" s="4" t="s">
        <v>550</v>
      </c>
      <c r="C522" s="3" t="s">
        <v>7</v>
      </c>
      <c r="D522" s="5">
        <v>6.1</v>
      </c>
    </row>
    <row r="523" spans="1:4">
      <c r="A523" s="3">
        <v>110301021</v>
      </c>
      <c r="B523" s="4" t="s">
        <v>551</v>
      </c>
      <c r="C523" s="3" t="s">
        <v>7</v>
      </c>
      <c r="D523" s="5">
        <v>5.97</v>
      </c>
    </row>
    <row r="524" spans="1:4">
      <c r="A524" s="3">
        <v>110301022</v>
      </c>
      <c r="B524" s="4" t="s">
        <v>552</v>
      </c>
      <c r="C524" s="3" t="s">
        <v>7</v>
      </c>
      <c r="D524" s="5">
        <v>5.92</v>
      </c>
    </row>
    <row r="525" spans="1:4">
      <c r="A525" s="3">
        <v>110301060</v>
      </c>
      <c r="B525" s="4" t="s">
        <v>553</v>
      </c>
      <c r="C525" s="3" t="s">
        <v>7</v>
      </c>
      <c r="D525" s="5">
        <v>6.1</v>
      </c>
    </row>
    <row r="526" spans="1:4">
      <c r="A526" s="3">
        <v>110301061</v>
      </c>
      <c r="B526" s="4" t="s">
        <v>554</v>
      </c>
      <c r="C526" s="3" t="s">
        <v>7</v>
      </c>
      <c r="D526" s="5">
        <v>5.97</v>
      </c>
    </row>
    <row r="527" spans="1:4">
      <c r="A527" s="3">
        <v>110301062</v>
      </c>
      <c r="B527" s="4" t="s">
        <v>555</v>
      </c>
      <c r="C527" s="3" t="s">
        <v>7</v>
      </c>
      <c r="D527" s="5">
        <v>5.92</v>
      </c>
    </row>
    <row r="528" spans="1:4">
      <c r="A528" s="3">
        <v>110301080</v>
      </c>
      <c r="B528" s="4" t="s">
        <v>556</v>
      </c>
      <c r="C528" s="3" t="s">
        <v>7</v>
      </c>
      <c r="D528" s="5">
        <v>6.1</v>
      </c>
    </row>
    <row r="529" spans="1:4">
      <c r="A529" s="3">
        <v>110301081</v>
      </c>
      <c r="B529" s="4" t="s">
        <v>557</v>
      </c>
      <c r="C529" s="3" t="s">
        <v>7</v>
      </c>
      <c r="D529" s="5">
        <v>5.97</v>
      </c>
    </row>
    <row r="530" spans="1:4">
      <c r="A530" s="3">
        <v>110301082</v>
      </c>
      <c r="B530" s="4" t="s">
        <v>558</v>
      </c>
      <c r="C530" s="3" t="s">
        <v>7</v>
      </c>
      <c r="D530" s="5">
        <v>5.92</v>
      </c>
    </row>
    <row r="531" spans="1:4">
      <c r="A531" s="3">
        <v>110301090</v>
      </c>
      <c r="B531" s="4" t="s">
        <v>559</v>
      </c>
      <c r="C531" s="3" t="s">
        <v>7</v>
      </c>
      <c r="D531" s="5">
        <v>6.1</v>
      </c>
    </row>
    <row r="532" spans="1:4">
      <c r="A532" s="3">
        <v>110301091</v>
      </c>
      <c r="B532" s="4" t="s">
        <v>560</v>
      </c>
      <c r="C532" s="3" t="s">
        <v>7</v>
      </c>
      <c r="D532" s="5">
        <v>5.97</v>
      </c>
    </row>
    <row r="533" spans="1:4">
      <c r="A533" s="3">
        <v>110301092</v>
      </c>
      <c r="B533" s="4" t="s">
        <v>561</v>
      </c>
      <c r="C533" s="3" t="s">
        <v>7</v>
      </c>
      <c r="D533" s="5">
        <v>5.92</v>
      </c>
    </row>
    <row r="534" spans="1:4">
      <c r="A534" s="3">
        <v>110301100</v>
      </c>
      <c r="B534" s="4" t="s">
        <v>562</v>
      </c>
      <c r="C534" s="3" t="s">
        <v>7</v>
      </c>
      <c r="D534" s="5">
        <v>6.1</v>
      </c>
    </row>
    <row r="535" spans="1:4">
      <c r="A535" s="3">
        <v>110301101</v>
      </c>
      <c r="B535" s="4" t="s">
        <v>563</v>
      </c>
      <c r="C535" s="3" t="s">
        <v>7</v>
      </c>
      <c r="D535" s="5">
        <v>5.97</v>
      </c>
    </row>
    <row r="536" spans="1:4">
      <c r="A536" s="3">
        <v>110301102</v>
      </c>
      <c r="B536" s="4" t="s">
        <v>564</v>
      </c>
      <c r="C536" s="3" t="s">
        <v>7</v>
      </c>
      <c r="D536" s="5">
        <v>5.92</v>
      </c>
    </row>
    <row r="537" spans="1:4">
      <c r="A537" s="3">
        <v>110301110</v>
      </c>
      <c r="B537" s="4" t="s">
        <v>565</v>
      </c>
      <c r="C537" s="3" t="s">
        <v>7</v>
      </c>
      <c r="D537" s="5">
        <v>6.1</v>
      </c>
    </row>
    <row r="538" spans="1:4">
      <c r="A538" s="3">
        <v>110301111</v>
      </c>
      <c r="B538" s="4" t="s">
        <v>566</v>
      </c>
      <c r="C538" s="3" t="s">
        <v>7</v>
      </c>
      <c r="D538" s="5">
        <v>5.97</v>
      </c>
    </row>
    <row r="539" spans="1:4">
      <c r="A539" s="3">
        <v>110301112</v>
      </c>
      <c r="B539" s="4" t="s">
        <v>567</v>
      </c>
      <c r="C539" s="3" t="s">
        <v>7</v>
      </c>
      <c r="D539" s="5">
        <v>5.92</v>
      </c>
    </row>
    <row r="540" spans="1:4">
      <c r="A540" s="3">
        <v>110301120</v>
      </c>
      <c r="B540" s="4" t="s">
        <v>568</v>
      </c>
      <c r="C540" s="3" t="s">
        <v>7</v>
      </c>
      <c r="D540" s="5">
        <v>6.17</v>
      </c>
    </row>
    <row r="541" spans="1:4">
      <c r="A541" s="3">
        <v>110301121</v>
      </c>
      <c r="B541" s="4" t="s">
        <v>569</v>
      </c>
      <c r="C541" s="3" t="s">
        <v>7</v>
      </c>
      <c r="D541" s="5">
        <v>6.01</v>
      </c>
    </row>
    <row r="542" spans="1:4">
      <c r="A542" s="3">
        <v>110301122</v>
      </c>
      <c r="B542" s="4" t="s">
        <v>570</v>
      </c>
      <c r="C542" s="3" t="s">
        <v>7</v>
      </c>
      <c r="D542" s="5">
        <v>5.95</v>
      </c>
    </row>
    <row r="543" spans="1:4">
      <c r="A543" s="3">
        <v>110301140</v>
      </c>
      <c r="B543" s="4" t="s">
        <v>571</v>
      </c>
      <c r="C543" s="3" t="s">
        <v>7</v>
      </c>
      <c r="D543" s="5">
        <v>6.1</v>
      </c>
    </row>
    <row r="544" spans="1:4">
      <c r="A544" s="3">
        <v>110301141</v>
      </c>
      <c r="B544" s="4" t="s">
        <v>572</v>
      </c>
      <c r="C544" s="3" t="s">
        <v>7</v>
      </c>
      <c r="D544" s="5">
        <v>5.97</v>
      </c>
    </row>
    <row r="545" spans="1:4">
      <c r="A545" s="3">
        <v>110301142</v>
      </c>
      <c r="B545" s="4" t="s">
        <v>573</v>
      </c>
      <c r="C545" s="3" t="s">
        <v>7</v>
      </c>
      <c r="D545" s="5">
        <v>5.92</v>
      </c>
    </row>
    <row r="546" spans="1:4">
      <c r="A546" s="3">
        <v>110301160</v>
      </c>
      <c r="B546" s="4" t="s">
        <v>574</v>
      </c>
      <c r="C546" s="3" t="s">
        <v>7</v>
      </c>
      <c r="D546" s="5">
        <v>6.1</v>
      </c>
    </row>
    <row r="547" spans="1:4">
      <c r="A547" s="3">
        <v>110301161</v>
      </c>
      <c r="B547" s="4" t="s">
        <v>575</v>
      </c>
      <c r="C547" s="3" t="s">
        <v>7</v>
      </c>
      <c r="D547" s="5">
        <v>5.97</v>
      </c>
    </row>
    <row r="548" spans="1:4">
      <c r="A548" s="3">
        <v>110301162</v>
      </c>
      <c r="B548" s="4" t="s">
        <v>576</v>
      </c>
      <c r="C548" s="3" t="s">
        <v>7</v>
      </c>
      <c r="D548" s="5">
        <v>5.92</v>
      </c>
    </row>
    <row r="549" spans="1:4">
      <c r="A549" s="3">
        <v>110301220</v>
      </c>
      <c r="B549" s="4" t="s">
        <v>577</v>
      </c>
      <c r="C549" s="3" t="s">
        <v>7</v>
      </c>
      <c r="D549" s="5">
        <v>6.17</v>
      </c>
    </row>
    <row r="550" spans="1:4">
      <c r="A550" s="3">
        <v>110301221</v>
      </c>
      <c r="B550" s="4" t="s">
        <v>578</v>
      </c>
      <c r="C550" s="3" t="s">
        <v>7</v>
      </c>
      <c r="D550" s="5">
        <v>6.01</v>
      </c>
    </row>
    <row r="551" spans="1:4">
      <c r="A551" s="3">
        <v>110301222</v>
      </c>
      <c r="B551" s="4" t="s">
        <v>579</v>
      </c>
      <c r="C551" s="3" t="s">
        <v>7</v>
      </c>
      <c r="D551" s="5">
        <v>5.95</v>
      </c>
    </row>
    <row r="552" spans="1:4">
      <c r="A552" s="3">
        <v>110301250</v>
      </c>
      <c r="B552" s="4" t="s">
        <v>580</v>
      </c>
      <c r="C552" s="3" t="s">
        <v>7</v>
      </c>
      <c r="D552" s="5">
        <v>6.1</v>
      </c>
    </row>
    <row r="553" spans="1:4">
      <c r="A553" s="3">
        <v>110301251</v>
      </c>
      <c r="B553" s="4" t="s">
        <v>581</v>
      </c>
      <c r="C553" s="3" t="s">
        <v>7</v>
      </c>
      <c r="D553" s="5">
        <v>5.97</v>
      </c>
    </row>
    <row r="554" spans="1:4">
      <c r="A554" s="3">
        <v>110301252</v>
      </c>
      <c r="B554" s="4" t="s">
        <v>582</v>
      </c>
      <c r="C554" s="3" t="s">
        <v>7</v>
      </c>
      <c r="D554" s="5">
        <v>5.92</v>
      </c>
    </row>
    <row r="555" spans="1:4">
      <c r="A555" s="3">
        <v>110301270</v>
      </c>
      <c r="B555" s="4" t="s">
        <v>583</v>
      </c>
      <c r="C555" s="3" t="s">
        <v>7</v>
      </c>
      <c r="D555" s="5">
        <v>6.1</v>
      </c>
    </row>
    <row r="556" spans="1:4">
      <c r="A556" s="3">
        <v>110301271</v>
      </c>
      <c r="B556" s="4" t="s">
        <v>584</v>
      </c>
      <c r="C556" s="3" t="s">
        <v>7</v>
      </c>
      <c r="D556" s="5">
        <v>5.97</v>
      </c>
    </row>
    <row r="557" spans="1:4">
      <c r="A557" s="3">
        <v>110301272</v>
      </c>
      <c r="B557" s="4" t="s">
        <v>585</v>
      </c>
      <c r="C557" s="3" t="s">
        <v>7</v>
      </c>
      <c r="D557" s="5">
        <v>5.92</v>
      </c>
    </row>
    <row r="558" spans="1:4">
      <c r="A558" s="3">
        <v>110301280</v>
      </c>
      <c r="B558" s="4" t="s">
        <v>586</v>
      </c>
      <c r="C558" s="3" t="s">
        <v>7</v>
      </c>
      <c r="D558" s="5">
        <v>6.17</v>
      </c>
    </row>
    <row r="559" spans="1:4">
      <c r="A559" s="3">
        <v>110301281</v>
      </c>
      <c r="B559" s="4" t="s">
        <v>587</v>
      </c>
      <c r="C559" s="3" t="s">
        <v>7</v>
      </c>
      <c r="D559" s="5">
        <v>6.01</v>
      </c>
    </row>
    <row r="560" spans="1:4">
      <c r="A560" s="3">
        <v>110301282</v>
      </c>
      <c r="B560" s="4" t="s">
        <v>588</v>
      </c>
      <c r="C560" s="3" t="s">
        <v>7</v>
      </c>
      <c r="D560" s="5">
        <v>5.95</v>
      </c>
    </row>
    <row r="561" spans="1:4">
      <c r="A561" s="3">
        <v>110302000</v>
      </c>
      <c r="B561" s="4" t="s">
        <v>589</v>
      </c>
      <c r="C561" s="3" t="s">
        <v>7</v>
      </c>
      <c r="D561" s="5">
        <v>5.78</v>
      </c>
    </row>
    <row r="562" spans="1:4">
      <c r="A562" s="3">
        <v>110302020</v>
      </c>
      <c r="B562" s="4" t="s">
        <v>590</v>
      </c>
      <c r="C562" s="3" t="s">
        <v>7</v>
      </c>
      <c r="D562" s="5">
        <v>6.1</v>
      </c>
    </row>
    <row r="563" spans="1:4">
      <c r="A563" s="3">
        <v>110302140</v>
      </c>
      <c r="B563" s="4" t="s">
        <v>591</v>
      </c>
      <c r="C563" s="3" t="s">
        <v>7</v>
      </c>
      <c r="D563" s="5">
        <v>6.1</v>
      </c>
    </row>
    <row r="564" spans="1:4">
      <c r="A564" s="3">
        <v>110303090</v>
      </c>
      <c r="B564" s="4" t="s">
        <v>592</v>
      </c>
      <c r="C564" s="3" t="s">
        <v>7</v>
      </c>
      <c r="D564" s="5">
        <v>5.93</v>
      </c>
    </row>
    <row r="565" spans="1:4">
      <c r="A565" s="3">
        <v>110303110</v>
      </c>
      <c r="B565" s="4" t="s">
        <v>593</v>
      </c>
      <c r="C565" s="3" t="s">
        <v>7</v>
      </c>
      <c r="D565" s="5">
        <v>5.93</v>
      </c>
    </row>
    <row r="566" spans="1:4">
      <c r="A566" s="3">
        <v>110303280</v>
      </c>
      <c r="B566" s="4" t="s">
        <v>594</v>
      </c>
      <c r="C566" s="3" t="s">
        <v>7</v>
      </c>
      <c r="D566" s="5">
        <v>6</v>
      </c>
    </row>
    <row r="567" spans="1:4">
      <c r="A567" s="3">
        <v>110304010</v>
      </c>
      <c r="B567" s="4" t="s">
        <v>595</v>
      </c>
      <c r="C567" s="3" t="s">
        <v>7</v>
      </c>
      <c r="D567" s="5">
        <v>5.87</v>
      </c>
    </row>
    <row r="568" spans="1:4">
      <c r="A568" s="3">
        <v>110304080</v>
      </c>
      <c r="B568" s="4" t="s">
        <v>596</v>
      </c>
      <c r="C568" s="3" t="s">
        <v>7</v>
      </c>
      <c r="D568" s="5">
        <v>5.87</v>
      </c>
    </row>
    <row r="569" spans="1:4">
      <c r="A569" s="3">
        <v>110304100</v>
      </c>
      <c r="B569" s="4" t="s">
        <v>597</v>
      </c>
      <c r="C569" s="3" t="s">
        <v>7</v>
      </c>
      <c r="D569" s="5">
        <v>5.87</v>
      </c>
    </row>
    <row r="570" spans="1:4">
      <c r="A570" s="3">
        <v>110304120</v>
      </c>
      <c r="B570" s="4" t="s">
        <v>598</v>
      </c>
      <c r="C570" s="3" t="s">
        <v>7</v>
      </c>
      <c r="D570" s="5">
        <v>5.94</v>
      </c>
    </row>
    <row r="571" spans="1:4">
      <c r="A571" s="3">
        <v>110304160</v>
      </c>
      <c r="B571" s="4" t="s">
        <v>599</v>
      </c>
      <c r="C571" s="3" t="s">
        <v>7</v>
      </c>
      <c r="D571" s="5">
        <v>5.87</v>
      </c>
    </row>
    <row r="572" spans="1:4">
      <c r="A572" s="3">
        <v>110304220</v>
      </c>
      <c r="B572" s="4" t="s">
        <v>600</v>
      </c>
      <c r="C572" s="3" t="s">
        <v>7</v>
      </c>
      <c r="D572" s="5">
        <v>5.94</v>
      </c>
    </row>
    <row r="573" spans="1:4">
      <c r="A573" s="3">
        <v>110304250</v>
      </c>
      <c r="B573" s="4" t="s">
        <v>601</v>
      </c>
      <c r="C573" s="3" t="s">
        <v>7</v>
      </c>
      <c r="D573" s="5">
        <v>5.87</v>
      </c>
    </row>
    <row r="574" spans="1:4">
      <c r="A574" s="3">
        <v>110304270</v>
      </c>
      <c r="B574" s="4" t="s">
        <v>602</v>
      </c>
      <c r="C574" s="3" t="s">
        <v>7</v>
      </c>
      <c r="D574" s="5">
        <v>5.87</v>
      </c>
    </row>
    <row r="575" spans="1:4">
      <c r="A575" s="3">
        <v>110311000</v>
      </c>
      <c r="B575" s="4" t="s">
        <v>603</v>
      </c>
      <c r="C575" s="3" t="s">
        <v>7</v>
      </c>
      <c r="D575" s="5">
        <v>7.83</v>
      </c>
    </row>
    <row r="576" spans="1:4">
      <c r="A576" s="3">
        <v>110311010</v>
      </c>
      <c r="B576" s="4" t="s">
        <v>604</v>
      </c>
      <c r="C576" s="3" t="s">
        <v>7</v>
      </c>
      <c r="D576" s="5">
        <v>8.25</v>
      </c>
    </row>
    <row r="577" spans="1:4">
      <c r="A577" s="3">
        <v>110311011</v>
      </c>
      <c r="B577" s="4" t="s">
        <v>605</v>
      </c>
      <c r="C577" s="3" t="s">
        <v>7</v>
      </c>
      <c r="D577" s="5">
        <v>8.08</v>
      </c>
    </row>
    <row r="578" spans="1:4">
      <c r="A578" s="3">
        <v>110311012</v>
      </c>
      <c r="B578" s="4" t="s">
        <v>606</v>
      </c>
      <c r="C578" s="3" t="s">
        <v>7</v>
      </c>
      <c r="D578" s="5">
        <v>8.02</v>
      </c>
    </row>
    <row r="579" spans="1:4">
      <c r="A579" s="3">
        <v>110311020</v>
      </c>
      <c r="B579" s="4" t="s">
        <v>607</v>
      </c>
      <c r="C579" s="3" t="s">
        <v>7</v>
      </c>
      <c r="D579" s="5">
        <v>8.25</v>
      </c>
    </row>
    <row r="580" spans="1:4">
      <c r="A580" s="3">
        <v>110311021</v>
      </c>
      <c r="B580" s="4" t="s">
        <v>608</v>
      </c>
      <c r="C580" s="3" t="s">
        <v>7</v>
      </c>
      <c r="D580" s="5">
        <v>8.08</v>
      </c>
    </row>
    <row r="581" spans="1:4">
      <c r="A581" s="3">
        <v>110311022</v>
      </c>
      <c r="B581" s="4" t="s">
        <v>609</v>
      </c>
      <c r="C581" s="3" t="s">
        <v>7</v>
      </c>
      <c r="D581" s="5">
        <v>8.02</v>
      </c>
    </row>
    <row r="582" spans="1:4">
      <c r="A582" s="3">
        <v>110311060</v>
      </c>
      <c r="B582" s="4" t="s">
        <v>610</v>
      </c>
      <c r="C582" s="3" t="s">
        <v>7</v>
      </c>
      <c r="D582" s="5">
        <v>8.25</v>
      </c>
    </row>
    <row r="583" spans="1:4">
      <c r="A583" s="3">
        <v>110311061</v>
      </c>
      <c r="B583" s="4" t="s">
        <v>611</v>
      </c>
      <c r="C583" s="3" t="s">
        <v>7</v>
      </c>
      <c r="D583" s="5">
        <v>8.08</v>
      </c>
    </row>
    <row r="584" spans="1:4">
      <c r="A584" s="3">
        <v>110311062</v>
      </c>
      <c r="B584" s="4" t="s">
        <v>612</v>
      </c>
      <c r="C584" s="3" t="s">
        <v>7</v>
      </c>
      <c r="D584" s="5">
        <v>8.02</v>
      </c>
    </row>
    <row r="585" spans="1:4">
      <c r="A585" s="3">
        <v>110311080</v>
      </c>
      <c r="B585" s="4" t="s">
        <v>613</v>
      </c>
      <c r="C585" s="3" t="s">
        <v>7</v>
      </c>
      <c r="D585" s="5">
        <v>8.25</v>
      </c>
    </row>
    <row r="586" spans="1:4">
      <c r="A586" s="3">
        <v>110311081</v>
      </c>
      <c r="B586" s="4" t="s">
        <v>614</v>
      </c>
      <c r="C586" s="3" t="s">
        <v>7</v>
      </c>
      <c r="D586" s="5">
        <v>8.08</v>
      </c>
    </row>
    <row r="587" spans="1:4">
      <c r="A587" s="3">
        <v>110311082</v>
      </c>
      <c r="B587" s="4" t="s">
        <v>615</v>
      </c>
      <c r="C587" s="3" t="s">
        <v>7</v>
      </c>
      <c r="D587" s="5">
        <v>8.02</v>
      </c>
    </row>
    <row r="588" spans="1:4">
      <c r="A588" s="3">
        <v>110311090</v>
      </c>
      <c r="B588" s="4" t="s">
        <v>616</v>
      </c>
      <c r="C588" s="3" t="s">
        <v>7</v>
      </c>
      <c r="D588" s="5">
        <v>8.25</v>
      </c>
    </row>
    <row r="589" spans="1:4">
      <c r="A589" s="3">
        <v>110311091</v>
      </c>
      <c r="B589" s="4" t="s">
        <v>617</v>
      </c>
      <c r="C589" s="3" t="s">
        <v>7</v>
      </c>
      <c r="D589" s="5">
        <v>8.08</v>
      </c>
    </row>
    <row r="590" spans="1:4">
      <c r="A590" s="3">
        <v>110311092</v>
      </c>
      <c r="B590" s="4" t="s">
        <v>618</v>
      </c>
      <c r="C590" s="3" t="s">
        <v>7</v>
      </c>
      <c r="D590" s="5">
        <v>8.02</v>
      </c>
    </row>
    <row r="591" spans="1:4">
      <c r="A591" s="3">
        <v>110311100</v>
      </c>
      <c r="B591" s="4" t="s">
        <v>619</v>
      </c>
      <c r="C591" s="3" t="s">
        <v>7</v>
      </c>
      <c r="D591" s="5">
        <v>8.25</v>
      </c>
    </row>
    <row r="592" spans="1:4">
      <c r="A592" s="3">
        <v>110311101</v>
      </c>
      <c r="B592" s="4" t="s">
        <v>620</v>
      </c>
      <c r="C592" s="3" t="s">
        <v>7</v>
      </c>
      <c r="D592" s="5">
        <v>8.08</v>
      </c>
    </row>
    <row r="593" spans="1:4">
      <c r="A593" s="3">
        <v>110311102</v>
      </c>
      <c r="B593" s="4" t="s">
        <v>621</v>
      </c>
      <c r="C593" s="3" t="s">
        <v>7</v>
      </c>
      <c r="D593" s="5">
        <v>8.02</v>
      </c>
    </row>
    <row r="594" spans="1:4">
      <c r="A594" s="3">
        <v>110311110</v>
      </c>
      <c r="B594" s="4" t="s">
        <v>622</v>
      </c>
      <c r="C594" s="3" t="s">
        <v>7</v>
      </c>
      <c r="D594" s="5">
        <v>8.25</v>
      </c>
    </row>
    <row r="595" spans="1:4">
      <c r="A595" s="3">
        <v>110311111</v>
      </c>
      <c r="B595" s="4" t="s">
        <v>623</v>
      </c>
      <c r="C595" s="3" t="s">
        <v>7</v>
      </c>
      <c r="D595" s="5">
        <v>8.08</v>
      </c>
    </row>
    <row r="596" spans="1:4">
      <c r="A596" s="3">
        <v>110311112</v>
      </c>
      <c r="B596" s="4" t="s">
        <v>624</v>
      </c>
      <c r="C596" s="3" t="s">
        <v>7</v>
      </c>
      <c r="D596" s="5">
        <v>8.02</v>
      </c>
    </row>
    <row r="597" spans="1:4">
      <c r="A597" s="3">
        <v>110311120</v>
      </c>
      <c r="B597" s="4" t="s">
        <v>625</v>
      </c>
      <c r="C597" s="3" t="s">
        <v>7</v>
      </c>
      <c r="D597" s="5">
        <v>8.34</v>
      </c>
    </row>
    <row r="598" spans="1:4">
      <c r="A598" s="3">
        <v>110311121</v>
      </c>
      <c r="B598" s="4" t="s">
        <v>626</v>
      </c>
      <c r="C598" s="3" t="s">
        <v>7</v>
      </c>
      <c r="D598" s="5">
        <v>8.1300000000000008</v>
      </c>
    </row>
    <row r="599" spans="1:4">
      <c r="A599" s="3">
        <v>110311122</v>
      </c>
      <c r="B599" s="4" t="s">
        <v>627</v>
      </c>
      <c r="C599" s="3" t="s">
        <v>7</v>
      </c>
      <c r="D599" s="5">
        <v>8.06</v>
      </c>
    </row>
    <row r="600" spans="1:4">
      <c r="A600" s="3">
        <v>110311140</v>
      </c>
      <c r="B600" s="4" t="s">
        <v>628</v>
      </c>
      <c r="C600" s="3" t="s">
        <v>7</v>
      </c>
      <c r="D600" s="5">
        <v>8.25</v>
      </c>
    </row>
    <row r="601" spans="1:4">
      <c r="A601" s="3">
        <v>110311141</v>
      </c>
      <c r="B601" s="4" t="s">
        <v>629</v>
      </c>
      <c r="C601" s="3" t="s">
        <v>7</v>
      </c>
      <c r="D601" s="5">
        <v>8.08</v>
      </c>
    </row>
    <row r="602" spans="1:4">
      <c r="A602" s="3">
        <v>110311142</v>
      </c>
      <c r="B602" s="4" t="s">
        <v>630</v>
      </c>
      <c r="C602" s="3" t="s">
        <v>7</v>
      </c>
      <c r="D602" s="5">
        <v>8.02</v>
      </c>
    </row>
    <row r="603" spans="1:4">
      <c r="A603" s="3">
        <v>110311160</v>
      </c>
      <c r="B603" s="4" t="s">
        <v>631</v>
      </c>
      <c r="C603" s="3" t="s">
        <v>7</v>
      </c>
      <c r="D603" s="5">
        <v>8.25</v>
      </c>
    </row>
    <row r="604" spans="1:4">
      <c r="A604" s="3">
        <v>110311161</v>
      </c>
      <c r="B604" s="4" t="s">
        <v>632</v>
      </c>
      <c r="C604" s="3" t="s">
        <v>7</v>
      </c>
      <c r="D604" s="5">
        <v>8.08</v>
      </c>
    </row>
    <row r="605" spans="1:4">
      <c r="A605" s="3">
        <v>110311162</v>
      </c>
      <c r="B605" s="4" t="s">
        <v>633</v>
      </c>
      <c r="C605" s="3" t="s">
        <v>7</v>
      </c>
      <c r="D605" s="5">
        <v>8.02</v>
      </c>
    </row>
    <row r="606" spans="1:4">
      <c r="A606" s="3">
        <v>110311220</v>
      </c>
      <c r="B606" s="4" t="s">
        <v>634</v>
      </c>
      <c r="C606" s="3" t="s">
        <v>7</v>
      </c>
      <c r="D606" s="5">
        <v>8.34</v>
      </c>
    </row>
    <row r="607" spans="1:4">
      <c r="A607" s="3">
        <v>110311221</v>
      </c>
      <c r="B607" s="4" t="s">
        <v>635</v>
      </c>
      <c r="C607" s="3" t="s">
        <v>7</v>
      </c>
      <c r="D607" s="5">
        <v>8.1300000000000008</v>
      </c>
    </row>
    <row r="608" spans="1:4">
      <c r="A608" s="3">
        <v>110311222</v>
      </c>
      <c r="B608" s="4" t="s">
        <v>636</v>
      </c>
      <c r="C608" s="3" t="s">
        <v>7</v>
      </c>
      <c r="D608" s="5">
        <v>8.06</v>
      </c>
    </row>
    <row r="609" spans="1:4">
      <c r="A609" s="3">
        <v>110311250</v>
      </c>
      <c r="B609" s="4" t="s">
        <v>637</v>
      </c>
      <c r="C609" s="3" t="s">
        <v>7</v>
      </c>
      <c r="D609" s="5">
        <v>8.25</v>
      </c>
    </row>
    <row r="610" spans="1:4">
      <c r="A610" s="3">
        <v>110311251</v>
      </c>
      <c r="B610" s="4" t="s">
        <v>638</v>
      </c>
      <c r="C610" s="3" t="s">
        <v>7</v>
      </c>
      <c r="D610" s="5">
        <v>8.08</v>
      </c>
    </row>
    <row r="611" spans="1:4">
      <c r="A611" s="3">
        <v>110311252</v>
      </c>
      <c r="B611" s="4" t="s">
        <v>639</v>
      </c>
      <c r="C611" s="3" t="s">
        <v>7</v>
      </c>
      <c r="D611" s="5">
        <v>8.02</v>
      </c>
    </row>
    <row r="612" spans="1:4">
      <c r="A612" s="3">
        <v>110311270</v>
      </c>
      <c r="B612" s="4" t="s">
        <v>640</v>
      </c>
      <c r="C612" s="3" t="s">
        <v>7</v>
      </c>
      <c r="D612" s="5">
        <v>8.25</v>
      </c>
    </row>
    <row r="613" spans="1:4">
      <c r="A613" s="3">
        <v>110311271</v>
      </c>
      <c r="B613" s="4" t="s">
        <v>641</v>
      </c>
      <c r="C613" s="3" t="s">
        <v>7</v>
      </c>
      <c r="D613" s="5">
        <v>8.08</v>
      </c>
    </row>
    <row r="614" spans="1:4">
      <c r="A614" s="3">
        <v>110311272</v>
      </c>
      <c r="B614" s="4" t="s">
        <v>642</v>
      </c>
      <c r="C614" s="3" t="s">
        <v>7</v>
      </c>
      <c r="D614" s="5">
        <v>8.02</v>
      </c>
    </row>
    <row r="615" spans="1:4">
      <c r="A615" s="3">
        <v>110311280</v>
      </c>
      <c r="B615" s="4" t="s">
        <v>643</v>
      </c>
      <c r="C615" s="3" t="s">
        <v>7</v>
      </c>
      <c r="D615" s="5">
        <v>8.34</v>
      </c>
    </row>
    <row r="616" spans="1:4">
      <c r="A616" s="3">
        <v>110311281</v>
      </c>
      <c r="B616" s="4" t="s">
        <v>644</v>
      </c>
      <c r="C616" s="3" t="s">
        <v>7</v>
      </c>
      <c r="D616" s="5">
        <v>8.1300000000000008</v>
      </c>
    </row>
    <row r="617" spans="1:4">
      <c r="A617" s="3">
        <v>110311282</v>
      </c>
      <c r="B617" s="4" t="s">
        <v>645</v>
      </c>
      <c r="C617" s="3" t="s">
        <v>7</v>
      </c>
      <c r="D617" s="5">
        <v>8.06</v>
      </c>
    </row>
    <row r="618" spans="1:4">
      <c r="A618" s="3">
        <v>110312000</v>
      </c>
      <c r="B618" s="4" t="s">
        <v>646</v>
      </c>
      <c r="C618" s="3" t="s">
        <v>7</v>
      </c>
      <c r="D618" s="5">
        <v>7.77</v>
      </c>
    </row>
    <row r="619" spans="1:4">
      <c r="A619" s="3">
        <v>110312020</v>
      </c>
      <c r="B619" s="4" t="s">
        <v>647</v>
      </c>
      <c r="C619" s="3" t="s">
        <v>7</v>
      </c>
      <c r="D619" s="5">
        <v>8.19</v>
      </c>
    </row>
    <row r="620" spans="1:4">
      <c r="A620" s="3">
        <v>110312140</v>
      </c>
      <c r="B620" s="4" t="s">
        <v>648</v>
      </c>
      <c r="C620" s="3" t="s">
        <v>7</v>
      </c>
      <c r="D620" s="5">
        <v>8.19</v>
      </c>
    </row>
    <row r="621" spans="1:4">
      <c r="A621" s="3">
        <v>110313090</v>
      </c>
      <c r="B621" s="4" t="s">
        <v>649</v>
      </c>
      <c r="C621" s="3" t="s">
        <v>7</v>
      </c>
      <c r="D621" s="5">
        <v>7.96</v>
      </c>
    </row>
    <row r="622" spans="1:4">
      <c r="A622" s="3">
        <v>110313110</v>
      </c>
      <c r="B622" s="4" t="s">
        <v>650</v>
      </c>
      <c r="C622" s="3" t="s">
        <v>7</v>
      </c>
      <c r="D622" s="5">
        <v>7.96</v>
      </c>
    </row>
    <row r="623" spans="1:4">
      <c r="A623" s="3">
        <v>110313280</v>
      </c>
      <c r="B623" s="4" t="s">
        <v>651</v>
      </c>
      <c r="C623" s="3" t="s">
        <v>7</v>
      </c>
      <c r="D623" s="5">
        <v>8.0500000000000007</v>
      </c>
    </row>
    <row r="624" spans="1:4">
      <c r="A624" s="3">
        <v>110314010</v>
      </c>
      <c r="B624" s="4" t="s">
        <v>652</v>
      </c>
      <c r="C624" s="3" t="s">
        <v>7</v>
      </c>
      <c r="D624" s="5">
        <v>7.9</v>
      </c>
    </row>
    <row r="625" spans="1:4">
      <c r="A625" s="3">
        <v>110314080</v>
      </c>
      <c r="B625" s="4" t="s">
        <v>653</v>
      </c>
      <c r="C625" s="3" t="s">
        <v>7</v>
      </c>
      <c r="D625" s="5">
        <v>7.9</v>
      </c>
    </row>
    <row r="626" spans="1:4">
      <c r="A626" s="3">
        <v>110314100</v>
      </c>
      <c r="B626" s="4" t="s">
        <v>654</v>
      </c>
      <c r="C626" s="3" t="s">
        <v>7</v>
      </c>
      <c r="D626" s="5">
        <v>7.9</v>
      </c>
    </row>
    <row r="627" spans="1:4">
      <c r="A627" s="3">
        <v>110314120</v>
      </c>
      <c r="B627" s="4" t="s">
        <v>655</v>
      </c>
      <c r="C627" s="3" t="s">
        <v>7</v>
      </c>
      <c r="D627" s="5">
        <v>7.99</v>
      </c>
    </row>
    <row r="628" spans="1:4">
      <c r="A628" s="3">
        <v>110314160</v>
      </c>
      <c r="B628" s="4" t="s">
        <v>656</v>
      </c>
      <c r="C628" s="3" t="s">
        <v>7</v>
      </c>
      <c r="D628" s="5">
        <v>7.9</v>
      </c>
    </row>
    <row r="629" spans="1:4">
      <c r="A629" s="3">
        <v>110314220</v>
      </c>
      <c r="B629" s="4" t="s">
        <v>657</v>
      </c>
      <c r="C629" s="3" t="s">
        <v>7</v>
      </c>
      <c r="D629" s="5">
        <v>7.99</v>
      </c>
    </row>
    <row r="630" spans="1:4">
      <c r="A630" s="3">
        <v>110314250</v>
      </c>
      <c r="B630" s="4" t="s">
        <v>658</v>
      </c>
      <c r="C630" s="3" t="s">
        <v>7</v>
      </c>
      <c r="D630" s="5">
        <v>7.9</v>
      </c>
    </row>
    <row r="631" spans="1:4">
      <c r="A631" s="3">
        <v>110314270</v>
      </c>
      <c r="B631" s="4" t="s">
        <v>659</v>
      </c>
      <c r="C631" s="3" t="s">
        <v>7</v>
      </c>
      <c r="D631" s="5">
        <v>7.9</v>
      </c>
    </row>
    <row r="632" spans="1:4">
      <c r="A632" s="3">
        <v>110321000</v>
      </c>
      <c r="B632" s="4" t="s">
        <v>660</v>
      </c>
      <c r="C632" s="3" t="s">
        <v>7</v>
      </c>
      <c r="D632" s="5">
        <v>9.2799999999999994</v>
      </c>
    </row>
    <row r="633" spans="1:4">
      <c r="A633" s="3">
        <v>110321060</v>
      </c>
      <c r="B633" s="4" t="s">
        <v>661</v>
      </c>
      <c r="C633" s="3" t="s">
        <v>7</v>
      </c>
      <c r="D633" s="5">
        <v>9.7200000000000006</v>
      </c>
    </row>
    <row r="634" spans="1:4">
      <c r="A634" s="3">
        <v>110322000</v>
      </c>
      <c r="B634" s="4" t="s">
        <v>662</v>
      </c>
      <c r="C634" s="3" t="s">
        <v>7</v>
      </c>
      <c r="D634" s="5">
        <v>9.17</v>
      </c>
    </row>
    <row r="635" spans="1:4">
      <c r="A635" s="3">
        <v>110322020</v>
      </c>
      <c r="B635" s="4" t="s">
        <v>663</v>
      </c>
      <c r="C635" s="3" t="s">
        <v>7</v>
      </c>
      <c r="D635" s="5">
        <v>9.61</v>
      </c>
    </row>
    <row r="636" spans="1:4">
      <c r="A636" s="3">
        <v>110322140</v>
      </c>
      <c r="B636" s="4" t="s">
        <v>664</v>
      </c>
      <c r="C636" s="3" t="s">
        <v>7</v>
      </c>
      <c r="D636" s="5">
        <v>9.61</v>
      </c>
    </row>
    <row r="637" spans="1:4">
      <c r="A637" s="3">
        <v>110323090</v>
      </c>
      <c r="B637" s="4" t="s">
        <v>665</v>
      </c>
      <c r="C637" s="3" t="s">
        <v>7</v>
      </c>
      <c r="D637" s="5">
        <v>9.7200000000000006</v>
      </c>
    </row>
    <row r="638" spans="1:4">
      <c r="A638" s="3">
        <v>110323110</v>
      </c>
      <c r="B638" s="4" t="s">
        <v>666</v>
      </c>
      <c r="C638" s="3" t="s">
        <v>7</v>
      </c>
      <c r="D638" s="5">
        <v>9.7200000000000006</v>
      </c>
    </row>
    <row r="639" spans="1:4">
      <c r="A639" s="3">
        <v>110323280</v>
      </c>
      <c r="B639" s="4" t="s">
        <v>667</v>
      </c>
      <c r="C639" s="3" t="s">
        <v>7</v>
      </c>
      <c r="D639" s="5">
        <v>9.82</v>
      </c>
    </row>
    <row r="640" spans="1:4">
      <c r="A640" s="3">
        <v>110324010</v>
      </c>
      <c r="B640" s="4" t="s">
        <v>668</v>
      </c>
      <c r="C640" s="3" t="s">
        <v>7</v>
      </c>
      <c r="D640" s="5">
        <v>9.32</v>
      </c>
    </row>
    <row r="641" spans="1:4">
      <c r="A641" s="3">
        <v>110324080</v>
      </c>
      <c r="B641" s="4" t="s">
        <v>669</v>
      </c>
      <c r="C641" s="3" t="s">
        <v>7</v>
      </c>
      <c r="D641" s="5">
        <v>9.32</v>
      </c>
    </row>
    <row r="642" spans="1:4">
      <c r="A642" s="3">
        <v>110324100</v>
      </c>
      <c r="B642" s="4" t="s">
        <v>670</v>
      </c>
      <c r="C642" s="3" t="s">
        <v>7</v>
      </c>
      <c r="D642" s="5">
        <v>9.32</v>
      </c>
    </row>
    <row r="643" spans="1:4">
      <c r="A643" s="3">
        <v>110324120</v>
      </c>
      <c r="B643" s="4" t="s">
        <v>671</v>
      </c>
      <c r="C643" s="3" t="s">
        <v>7</v>
      </c>
      <c r="D643" s="5">
        <v>9.42</v>
      </c>
    </row>
    <row r="644" spans="1:4">
      <c r="A644" s="3">
        <v>110324160</v>
      </c>
      <c r="B644" s="4" t="s">
        <v>672</v>
      </c>
      <c r="C644" s="3" t="s">
        <v>7</v>
      </c>
      <c r="D644" s="5">
        <v>9.32</v>
      </c>
    </row>
    <row r="645" spans="1:4">
      <c r="A645" s="3">
        <v>110324220</v>
      </c>
      <c r="B645" s="4" t="s">
        <v>673</v>
      </c>
      <c r="C645" s="3" t="s">
        <v>7</v>
      </c>
      <c r="D645" s="5">
        <v>9.42</v>
      </c>
    </row>
    <row r="646" spans="1:4">
      <c r="A646" s="3">
        <v>110324250</v>
      </c>
      <c r="B646" s="4" t="s">
        <v>674</v>
      </c>
      <c r="C646" s="3" t="s">
        <v>7</v>
      </c>
      <c r="D646" s="5">
        <v>9.32</v>
      </c>
    </row>
    <row r="647" spans="1:4">
      <c r="A647" s="3">
        <v>110324270</v>
      </c>
      <c r="B647" s="4" t="s">
        <v>675</v>
      </c>
      <c r="C647" s="3" t="s">
        <v>7</v>
      </c>
      <c r="D647" s="5">
        <v>9.32</v>
      </c>
    </row>
    <row r="648" spans="1:4">
      <c r="A648" s="3">
        <v>111201000</v>
      </c>
      <c r="B648" s="4" t="s">
        <v>676</v>
      </c>
      <c r="C648" s="3" t="s">
        <v>7</v>
      </c>
      <c r="D648" s="5">
        <v>6.72</v>
      </c>
    </row>
    <row r="649" spans="1:4">
      <c r="A649" s="3">
        <v>111201010</v>
      </c>
      <c r="B649" s="4" t="s">
        <v>677</v>
      </c>
      <c r="C649" s="3" t="s">
        <v>7</v>
      </c>
      <c r="D649" s="5">
        <v>7.03</v>
      </c>
    </row>
    <row r="650" spans="1:4">
      <c r="A650" s="3">
        <v>111201011</v>
      </c>
      <c r="B650" s="4" t="s">
        <v>678</v>
      </c>
      <c r="C650" s="3" t="s">
        <v>7</v>
      </c>
      <c r="D650" s="5">
        <v>6.96</v>
      </c>
    </row>
    <row r="651" spans="1:4">
      <c r="A651" s="3">
        <v>111201012</v>
      </c>
      <c r="B651" s="4" t="s">
        <v>678</v>
      </c>
      <c r="C651" s="3" t="s">
        <v>7</v>
      </c>
      <c r="D651" s="5">
        <v>6.87</v>
      </c>
    </row>
    <row r="652" spans="1:4">
      <c r="A652" s="3">
        <v>111201020</v>
      </c>
      <c r="B652" s="4" t="s">
        <v>679</v>
      </c>
      <c r="C652" s="3" t="s">
        <v>7</v>
      </c>
      <c r="D652" s="5">
        <v>7.03</v>
      </c>
    </row>
    <row r="653" spans="1:4">
      <c r="A653" s="3">
        <v>111201021</v>
      </c>
      <c r="B653" s="4" t="s">
        <v>679</v>
      </c>
      <c r="C653" s="3" t="s">
        <v>7</v>
      </c>
      <c r="D653" s="5">
        <v>6.96</v>
      </c>
    </row>
    <row r="654" spans="1:4">
      <c r="A654" s="3">
        <v>111201022</v>
      </c>
      <c r="B654" s="4" t="s">
        <v>679</v>
      </c>
      <c r="C654" s="3" t="s">
        <v>7</v>
      </c>
      <c r="D654" s="5">
        <v>6.87</v>
      </c>
    </row>
    <row r="655" spans="1:4">
      <c r="A655" s="3">
        <v>111201060</v>
      </c>
      <c r="B655" s="4" t="s">
        <v>680</v>
      </c>
      <c r="C655" s="3" t="s">
        <v>7</v>
      </c>
      <c r="D655" s="5">
        <v>7.03</v>
      </c>
    </row>
    <row r="656" spans="1:4">
      <c r="A656" s="3">
        <v>111201061</v>
      </c>
      <c r="B656" s="4" t="s">
        <v>680</v>
      </c>
      <c r="C656" s="3" t="s">
        <v>7</v>
      </c>
      <c r="D656" s="5">
        <v>6.96</v>
      </c>
    </row>
    <row r="657" spans="1:4">
      <c r="A657" s="3">
        <v>111201062</v>
      </c>
      <c r="B657" s="4" t="s">
        <v>680</v>
      </c>
      <c r="C657" s="3" t="s">
        <v>7</v>
      </c>
      <c r="D657" s="5">
        <v>6.87</v>
      </c>
    </row>
    <row r="658" spans="1:4">
      <c r="A658" s="3">
        <v>111201080</v>
      </c>
      <c r="B658" s="4" t="s">
        <v>681</v>
      </c>
      <c r="C658" s="3" t="s">
        <v>7</v>
      </c>
      <c r="D658" s="5">
        <v>7.03</v>
      </c>
    </row>
    <row r="659" spans="1:4">
      <c r="A659" s="3">
        <v>111201081</v>
      </c>
      <c r="B659" s="4" t="s">
        <v>682</v>
      </c>
      <c r="C659" s="3" t="s">
        <v>7</v>
      </c>
      <c r="D659" s="5">
        <v>6.96</v>
      </c>
    </row>
    <row r="660" spans="1:4">
      <c r="A660" s="3">
        <v>111201082</v>
      </c>
      <c r="B660" s="4" t="s">
        <v>683</v>
      </c>
      <c r="C660" s="3" t="s">
        <v>7</v>
      </c>
      <c r="D660" s="5">
        <v>6.87</v>
      </c>
    </row>
    <row r="661" spans="1:4">
      <c r="A661" s="3">
        <v>111201090</v>
      </c>
      <c r="B661" s="4" t="s">
        <v>684</v>
      </c>
      <c r="C661" s="3" t="s">
        <v>7</v>
      </c>
      <c r="D661" s="5">
        <v>7.03</v>
      </c>
    </row>
    <row r="662" spans="1:4">
      <c r="A662" s="3">
        <v>111201091</v>
      </c>
      <c r="B662" s="4" t="s">
        <v>684</v>
      </c>
      <c r="C662" s="3" t="s">
        <v>7</v>
      </c>
      <c r="D662" s="5">
        <v>6.96</v>
      </c>
    </row>
    <row r="663" spans="1:4">
      <c r="A663" s="3">
        <v>111201092</v>
      </c>
      <c r="B663" s="4" t="s">
        <v>684</v>
      </c>
      <c r="C663" s="3" t="s">
        <v>7</v>
      </c>
      <c r="D663" s="5">
        <v>6.87</v>
      </c>
    </row>
    <row r="664" spans="1:4">
      <c r="A664" s="3">
        <v>111201100</v>
      </c>
      <c r="B664" s="4" t="s">
        <v>685</v>
      </c>
      <c r="C664" s="3" t="s">
        <v>7</v>
      </c>
      <c r="D664" s="5">
        <v>7.03</v>
      </c>
    </row>
    <row r="665" spans="1:4">
      <c r="A665" s="3">
        <v>111201101</v>
      </c>
      <c r="B665" s="4" t="s">
        <v>685</v>
      </c>
      <c r="C665" s="3" t="s">
        <v>7</v>
      </c>
      <c r="D665" s="5">
        <v>6.96</v>
      </c>
    </row>
    <row r="666" spans="1:4">
      <c r="A666" s="3">
        <v>111201102</v>
      </c>
      <c r="B666" s="4" t="s">
        <v>685</v>
      </c>
      <c r="C666" s="3" t="s">
        <v>7</v>
      </c>
      <c r="D666" s="5">
        <v>6.87</v>
      </c>
    </row>
    <row r="667" spans="1:4">
      <c r="A667" s="3">
        <v>111201110</v>
      </c>
      <c r="B667" s="4" t="s">
        <v>686</v>
      </c>
      <c r="C667" s="3" t="s">
        <v>7</v>
      </c>
      <c r="D667" s="5">
        <v>7.03</v>
      </c>
    </row>
    <row r="668" spans="1:4">
      <c r="A668" s="3">
        <v>111201111</v>
      </c>
      <c r="B668" s="4" t="s">
        <v>686</v>
      </c>
      <c r="C668" s="3" t="s">
        <v>7</v>
      </c>
      <c r="D668" s="5">
        <v>6.96</v>
      </c>
    </row>
    <row r="669" spans="1:4">
      <c r="A669" s="3">
        <v>111201112</v>
      </c>
      <c r="B669" s="4" t="s">
        <v>686</v>
      </c>
      <c r="C669" s="3" t="s">
        <v>7</v>
      </c>
      <c r="D669" s="5">
        <v>6.87</v>
      </c>
    </row>
    <row r="670" spans="1:4">
      <c r="A670" s="3">
        <v>111201120</v>
      </c>
      <c r="B670" s="4" t="s">
        <v>687</v>
      </c>
      <c r="C670" s="3" t="s">
        <v>7</v>
      </c>
      <c r="D670" s="5">
        <v>7.1</v>
      </c>
    </row>
    <row r="671" spans="1:4">
      <c r="A671" s="3">
        <v>111201121</v>
      </c>
      <c r="B671" s="4" t="s">
        <v>688</v>
      </c>
      <c r="C671" s="3" t="s">
        <v>7</v>
      </c>
      <c r="D671" s="5">
        <v>7</v>
      </c>
    </row>
    <row r="672" spans="1:4">
      <c r="A672" s="3">
        <v>111201122</v>
      </c>
      <c r="B672" s="4" t="s">
        <v>688</v>
      </c>
      <c r="C672" s="3" t="s">
        <v>7</v>
      </c>
      <c r="D672" s="5">
        <v>6.89</v>
      </c>
    </row>
    <row r="673" spans="1:4">
      <c r="A673" s="3">
        <v>111201140</v>
      </c>
      <c r="B673" s="4" t="s">
        <v>689</v>
      </c>
      <c r="C673" s="3" t="s">
        <v>7</v>
      </c>
      <c r="D673" s="5">
        <v>7.03</v>
      </c>
    </row>
    <row r="674" spans="1:4">
      <c r="A674" s="3">
        <v>111201141</v>
      </c>
      <c r="B674" s="4" t="s">
        <v>689</v>
      </c>
      <c r="C674" s="3" t="s">
        <v>7</v>
      </c>
      <c r="D674" s="5">
        <v>6.96</v>
      </c>
    </row>
    <row r="675" spans="1:4">
      <c r="A675" s="3">
        <v>111201142</v>
      </c>
      <c r="B675" s="4" t="s">
        <v>690</v>
      </c>
      <c r="C675" s="3" t="s">
        <v>7</v>
      </c>
      <c r="D675" s="5">
        <v>6.87</v>
      </c>
    </row>
    <row r="676" spans="1:4">
      <c r="A676" s="3">
        <v>111201160</v>
      </c>
      <c r="B676" s="4" t="s">
        <v>691</v>
      </c>
      <c r="C676" s="3" t="s">
        <v>7</v>
      </c>
      <c r="D676" s="5">
        <v>7.03</v>
      </c>
    </row>
    <row r="677" spans="1:4">
      <c r="A677" s="3">
        <v>111201161</v>
      </c>
      <c r="B677" s="4" t="s">
        <v>692</v>
      </c>
      <c r="C677" s="3" t="s">
        <v>7</v>
      </c>
      <c r="D677" s="5">
        <v>6.96</v>
      </c>
    </row>
    <row r="678" spans="1:4">
      <c r="A678" s="3">
        <v>111201162</v>
      </c>
      <c r="B678" s="4" t="s">
        <v>692</v>
      </c>
      <c r="C678" s="3" t="s">
        <v>7</v>
      </c>
      <c r="D678" s="5">
        <v>6.87</v>
      </c>
    </row>
    <row r="679" spans="1:4">
      <c r="A679" s="3">
        <v>111201220</v>
      </c>
      <c r="B679" s="4" t="s">
        <v>693</v>
      </c>
      <c r="C679" s="3" t="s">
        <v>7</v>
      </c>
      <c r="D679" s="5">
        <v>7.1</v>
      </c>
    </row>
    <row r="680" spans="1:4">
      <c r="A680" s="3">
        <v>111201221</v>
      </c>
      <c r="B680" s="4" t="s">
        <v>693</v>
      </c>
      <c r="C680" s="3" t="s">
        <v>7</v>
      </c>
      <c r="D680" s="5">
        <v>7</v>
      </c>
    </row>
    <row r="681" spans="1:4">
      <c r="A681" s="3">
        <v>111201222</v>
      </c>
      <c r="B681" s="4" t="s">
        <v>693</v>
      </c>
      <c r="C681" s="3" t="s">
        <v>7</v>
      </c>
      <c r="D681" s="5">
        <v>6.89</v>
      </c>
    </row>
    <row r="682" spans="1:4">
      <c r="A682" s="3">
        <v>111201250</v>
      </c>
      <c r="B682" s="4" t="s">
        <v>694</v>
      </c>
      <c r="C682" s="3" t="s">
        <v>7</v>
      </c>
      <c r="D682" s="5">
        <v>7.03</v>
      </c>
    </row>
    <row r="683" spans="1:4">
      <c r="A683" s="3">
        <v>111201251</v>
      </c>
      <c r="B683" s="4" t="s">
        <v>695</v>
      </c>
      <c r="C683" s="3" t="s">
        <v>7</v>
      </c>
      <c r="D683" s="5">
        <v>6.96</v>
      </c>
    </row>
    <row r="684" spans="1:4">
      <c r="A684" s="3">
        <v>111201252</v>
      </c>
      <c r="B684" s="4" t="s">
        <v>694</v>
      </c>
      <c r="C684" s="3" t="s">
        <v>7</v>
      </c>
      <c r="D684" s="5">
        <v>6.87</v>
      </c>
    </row>
    <row r="685" spans="1:4">
      <c r="A685" s="3">
        <v>111201270</v>
      </c>
      <c r="B685" s="4" t="s">
        <v>696</v>
      </c>
      <c r="C685" s="3" t="s">
        <v>7</v>
      </c>
      <c r="D685" s="5">
        <v>7.03</v>
      </c>
    </row>
    <row r="686" spans="1:4">
      <c r="A686" s="3">
        <v>111201271</v>
      </c>
      <c r="B686" s="4" t="s">
        <v>696</v>
      </c>
      <c r="C686" s="3" t="s">
        <v>7</v>
      </c>
      <c r="D686" s="5">
        <v>6.96</v>
      </c>
    </row>
    <row r="687" spans="1:4">
      <c r="A687" s="3">
        <v>111201272</v>
      </c>
      <c r="B687" s="4" t="s">
        <v>697</v>
      </c>
      <c r="C687" s="3" t="s">
        <v>7</v>
      </c>
      <c r="D687" s="5">
        <v>6.87</v>
      </c>
    </row>
    <row r="688" spans="1:4">
      <c r="A688" s="3">
        <v>111201280</v>
      </c>
      <c r="B688" s="4" t="s">
        <v>698</v>
      </c>
      <c r="C688" s="3" t="s">
        <v>7</v>
      </c>
      <c r="D688" s="5">
        <v>7.1</v>
      </c>
    </row>
    <row r="689" spans="1:4">
      <c r="A689" s="3">
        <v>111201281</v>
      </c>
      <c r="B689" s="4" t="s">
        <v>699</v>
      </c>
      <c r="C689" s="3" t="s">
        <v>7</v>
      </c>
      <c r="D689" s="5">
        <v>7</v>
      </c>
    </row>
    <row r="690" spans="1:4">
      <c r="A690" s="3">
        <v>111201282</v>
      </c>
      <c r="B690" s="4" t="s">
        <v>698</v>
      </c>
      <c r="C690" s="3" t="s">
        <v>7</v>
      </c>
      <c r="D690" s="5">
        <v>6.89</v>
      </c>
    </row>
    <row r="691" spans="1:4">
      <c r="A691" s="3">
        <v>111202000</v>
      </c>
      <c r="B691" s="4" t="s">
        <v>700</v>
      </c>
      <c r="C691" s="3" t="s">
        <v>7</v>
      </c>
      <c r="D691" s="5">
        <v>6.66</v>
      </c>
    </row>
    <row r="692" spans="1:4">
      <c r="A692" s="3">
        <v>111202020</v>
      </c>
      <c r="B692" s="4" t="s">
        <v>679</v>
      </c>
      <c r="C692" s="3" t="s">
        <v>7</v>
      </c>
      <c r="D692" s="5">
        <v>6.97</v>
      </c>
    </row>
    <row r="693" spans="1:4">
      <c r="A693" s="3">
        <v>111202140</v>
      </c>
      <c r="B693" s="4" t="s">
        <v>689</v>
      </c>
      <c r="C693" s="3" t="s">
        <v>7</v>
      </c>
      <c r="D693" s="5">
        <v>6.97</v>
      </c>
    </row>
    <row r="694" spans="1:4">
      <c r="A694" s="3">
        <v>111203090</v>
      </c>
      <c r="B694" s="4" t="s">
        <v>684</v>
      </c>
      <c r="C694" s="3" t="s">
        <v>7</v>
      </c>
      <c r="D694" s="5">
        <v>6.79</v>
      </c>
    </row>
    <row r="695" spans="1:4">
      <c r="A695" s="3">
        <v>111203110</v>
      </c>
      <c r="B695" s="4" t="s">
        <v>686</v>
      </c>
      <c r="C695" s="3" t="s">
        <v>7</v>
      </c>
      <c r="D695" s="5">
        <v>6.79</v>
      </c>
    </row>
    <row r="696" spans="1:4">
      <c r="A696" s="3">
        <v>111203280</v>
      </c>
      <c r="B696" s="4" t="s">
        <v>699</v>
      </c>
      <c r="C696" s="3" t="s">
        <v>7</v>
      </c>
      <c r="D696" s="5">
        <v>6.86</v>
      </c>
    </row>
    <row r="697" spans="1:4">
      <c r="A697" s="3">
        <v>111204010</v>
      </c>
      <c r="B697" s="4" t="s">
        <v>701</v>
      </c>
      <c r="C697" s="3" t="s">
        <v>7</v>
      </c>
      <c r="D697" s="5">
        <v>6.74</v>
      </c>
    </row>
    <row r="698" spans="1:4">
      <c r="A698" s="3">
        <v>111204080</v>
      </c>
      <c r="B698" s="4" t="s">
        <v>682</v>
      </c>
      <c r="C698" s="3" t="s">
        <v>7</v>
      </c>
      <c r="D698" s="5">
        <v>6.74</v>
      </c>
    </row>
    <row r="699" spans="1:4">
      <c r="A699" s="3">
        <v>111204100</v>
      </c>
      <c r="B699" s="4" t="s">
        <v>685</v>
      </c>
      <c r="C699" s="3" t="s">
        <v>7</v>
      </c>
      <c r="D699" s="5">
        <v>6.74</v>
      </c>
    </row>
    <row r="700" spans="1:4">
      <c r="A700" s="3">
        <v>111204120</v>
      </c>
      <c r="B700" s="4" t="s">
        <v>688</v>
      </c>
      <c r="C700" s="3" t="s">
        <v>7</v>
      </c>
      <c r="D700" s="5">
        <v>6.81</v>
      </c>
    </row>
    <row r="701" spans="1:4">
      <c r="A701" s="3">
        <v>111204160</v>
      </c>
      <c r="B701" s="4" t="s">
        <v>691</v>
      </c>
      <c r="C701" s="3" t="s">
        <v>7</v>
      </c>
      <c r="D701" s="5">
        <v>6.74</v>
      </c>
    </row>
    <row r="702" spans="1:4">
      <c r="A702" s="3">
        <v>111204220</v>
      </c>
      <c r="B702" s="4" t="s">
        <v>693</v>
      </c>
      <c r="C702" s="3" t="s">
        <v>7</v>
      </c>
      <c r="D702" s="5">
        <v>6.81</v>
      </c>
    </row>
    <row r="703" spans="1:4">
      <c r="A703" s="3">
        <v>111204250</v>
      </c>
      <c r="B703" s="4" t="s">
        <v>695</v>
      </c>
      <c r="C703" s="3" t="s">
        <v>7</v>
      </c>
      <c r="D703" s="5">
        <v>6.74</v>
      </c>
    </row>
    <row r="704" spans="1:4">
      <c r="A704" s="3">
        <v>111204270</v>
      </c>
      <c r="B704" s="4" t="s">
        <v>696</v>
      </c>
      <c r="C704" s="3" t="s">
        <v>7</v>
      </c>
      <c r="D704" s="5">
        <v>6.74</v>
      </c>
    </row>
    <row r="705" spans="1:4">
      <c r="A705" s="3">
        <v>111211000</v>
      </c>
      <c r="B705" s="4" t="s">
        <v>702</v>
      </c>
      <c r="C705" s="3" t="s">
        <v>7</v>
      </c>
      <c r="D705" s="5">
        <v>8.73</v>
      </c>
    </row>
    <row r="706" spans="1:4">
      <c r="A706" s="3">
        <v>111211010</v>
      </c>
      <c r="B706" s="4" t="s">
        <v>703</v>
      </c>
      <c r="C706" s="3" t="s">
        <v>7</v>
      </c>
      <c r="D706" s="5">
        <v>9.09</v>
      </c>
    </row>
    <row r="707" spans="1:4">
      <c r="A707" s="3">
        <v>111211011</v>
      </c>
      <c r="B707" s="4" t="s">
        <v>704</v>
      </c>
      <c r="C707" s="3" t="s">
        <v>7</v>
      </c>
      <c r="D707" s="5">
        <v>8.9700000000000006</v>
      </c>
    </row>
    <row r="708" spans="1:4">
      <c r="A708" s="3">
        <v>111211012</v>
      </c>
      <c r="B708" s="4" t="s">
        <v>704</v>
      </c>
      <c r="C708" s="3" t="s">
        <v>7</v>
      </c>
      <c r="D708" s="5">
        <v>8.8800000000000008</v>
      </c>
    </row>
    <row r="709" spans="1:4">
      <c r="A709" s="3">
        <v>111211020</v>
      </c>
      <c r="B709" s="4" t="s">
        <v>705</v>
      </c>
      <c r="C709" s="3" t="s">
        <v>7</v>
      </c>
      <c r="D709" s="5">
        <v>9.09</v>
      </c>
    </row>
    <row r="710" spans="1:4">
      <c r="A710" s="3">
        <v>111211021</v>
      </c>
      <c r="B710" s="4" t="s">
        <v>705</v>
      </c>
      <c r="C710" s="3" t="s">
        <v>7</v>
      </c>
      <c r="D710" s="5">
        <v>8.9700000000000006</v>
      </c>
    </row>
    <row r="711" spans="1:4">
      <c r="A711" s="3">
        <v>111211022</v>
      </c>
      <c r="B711" s="4" t="s">
        <v>705</v>
      </c>
      <c r="C711" s="3" t="s">
        <v>7</v>
      </c>
      <c r="D711" s="5">
        <v>8.8800000000000008</v>
      </c>
    </row>
    <row r="712" spans="1:4">
      <c r="A712" s="3">
        <v>111211060</v>
      </c>
      <c r="B712" s="4" t="s">
        <v>706</v>
      </c>
      <c r="C712" s="3" t="s">
        <v>7</v>
      </c>
      <c r="D712" s="5">
        <v>9.09</v>
      </c>
    </row>
    <row r="713" spans="1:4">
      <c r="A713" s="3">
        <v>111211061</v>
      </c>
      <c r="B713" s="4" t="s">
        <v>706</v>
      </c>
      <c r="C713" s="3" t="s">
        <v>7</v>
      </c>
      <c r="D713" s="5">
        <v>8.9700000000000006</v>
      </c>
    </row>
    <row r="714" spans="1:4">
      <c r="A714" s="3">
        <v>111211062</v>
      </c>
      <c r="B714" s="4" t="s">
        <v>706</v>
      </c>
      <c r="C714" s="3" t="s">
        <v>7</v>
      </c>
      <c r="D714" s="5">
        <v>8.8800000000000008</v>
      </c>
    </row>
    <row r="715" spans="1:4">
      <c r="A715" s="3">
        <v>111211080</v>
      </c>
      <c r="B715" s="4" t="s">
        <v>707</v>
      </c>
      <c r="C715" s="3" t="s">
        <v>7</v>
      </c>
      <c r="D715" s="5">
        <v>9.09</v>
      </c>
    </row>
    <row r="716" spans="1:4">
      <c r="A716" s="3">
        <v>111211081</v>
      </c>
      <c r="B716" s="4" t="s">
        <v>707</v>
      </c>
      <c r="C716" s="3" t="s">
        <v>7</v>
      </c>
      <c r="D716" s="5">
        <v>8.9700000000000006</v>
      </c>
    </row>
    <row r="717" spans="1:4">
      <c r="A717" s="3">
        <v>111211082</v>
      </c>
      <c r="B717" s="4" t="s">
        <v>707</v>
      </c>
      <c r="C717" s="3" t="s">
        <v>7</v>
      </c>
      <c r="D717" s="5">
        <v>8.8800000000000008</v>
      </c>
    </row>
    <row r="718" spans="1:4">
      <c r="A718" s="3">
        <v>111211090</v>
      </c>
      <c r="B718" s="4" t="s">
        <v>708</v>
      </c>
      <c r="C718" s="3" t="s">
        <v>7</v>
      </c>
      <c r="D718" s="5">
        <v>9.09</v>
      </c>
    </row>
    <row r="719" spans="1:4">
      <c r="A719" s="3">
        <v>111211091</v>
      </c>
      <c r="B719" s="4" t="s">
        <v>708</v>
      </c>
      <c r="C719" s="3" t="s">
        <v>7</v>
      </c>
      <c r="D719" s="5">
        <v>8.9700000000000006</v>
      </c>
    </row>
    <row r="720" spans="1:4">
      <c r="A720" s="3">
        <v>111211092</v>
      </c>
      <c r="B720" s="4" t="s">
        <v>709</v>
      </c>
      <c r="C720" s="3" t="s">
        <v>7</v>
      </c>
      <c r="D720" s="5">
        <v>8.8800000000000008</v>
      </c>
    </row>
    <row r="721" spans="1:4">
      <c r="A721" s="3">
        <v>111211100</v>
      </c>
      <c r="B721" s="4" t="s">
        <v>710</v>
      </c>
      <c r="C721" s="3" t="s">
        <v>7</v>
      </c>
      <c r="D721" s="5">
        <v>9.09</v>
      </c>
    </row>
    <row r="722" spans="1:4">
      <c r="A722" s="3">
        <v>111211101</v>
      </c>
      <c r="B722" s="4" t="s">
        <v>711</v>
      </c>
      <c r="C722" s="3" t="s">
        <v>7</v>
      </c>
      <c r="D722" s="5">
        <v>8.9700000000000006</v>
      </c>
    </row>
    <row r="723" spans="1:4">
      <c r="A723" s="3">
        <v>111211102</v>
      </c>
      <c r="B723" s="4" t="s">
        <v>710</v>
      </c>
      <c r="C723" s="3" t="s">
        <v>7</v>
      </c>
      <c r="D723" s="5">
        <v>8.8800000000000008</v>
      </c>
    </row>
    <row r="724" spans="1:4">
      <c r="A724" s="3">
        <v>111211110</v>
      </c>
      <c r="B724" s="4" t="s">
        <v>712</v>
      </c>
      <c r="C724" s="3" t="s">
        <v>7</v>
      </c>
      <c r="D724" s="5">
        <v>9.09</v>
      </c>
    </row>
    <row r="725" spans="1:4">
      <c r="A725" s="3">
        <v>111211111</v>
      </c>
      <c r="B725" s="4" t="s">
        <v>713</v>
      </c>
      <c r="C725" s="3" t="s">
        <v>7</v>
      </c>
      <c r="D725" s="5">
        <v>8.9700000000000006</v>
      </c>
    </row>
    <row r="726" spans="1:4">
      <c r="A726" s="3">
        <v>111211112</v>
      </c>
      <c r="B726" s="4" t="s">
        <v>712</v>
      </c>
      <c r="C726" s="3" t="s">
        <v>7</v>
      </c>
      <c r="D726" s="5">
        <v>8.8800000000000008</v>
      </c>
    </row>
    <row r="727" spans="1:4">
      <c r="A727" s="3">
        <v>111211120</v>
      </c>
      <c r="B727" s="4" t="s">
        <v>714</v>
      </c>
      <c r="C727" s="3" t="s">
        <v>7</v>
      </c>
      <c r="D727" s="5">
        <v>9.16</v>
      </c>
    </row>
    <row r="728" spans="1:4">
      <c r="A728" s="3">
        <v>111211121</v>
      </c>
      <c r="B728" s="4" t="s">
        <v>714</v>
      </c>
      <c r="C728" s="3" t="s">
        <v>7</v>
      </c>
      <c r="D728" s="5">
        <v>9.02</v>
      </c>
    </row>
    <row r="729" spans="1:4">
      <c r="A729" s="3">
        <v>111211122</v>
      </c>
      <c r="B729" s="4" t="s">
        <v>714</v>
      </c>
      <c r="C729" s="3" t="s">
        <v>7</v>
      </c>
      <c r="D729" s="5">
        <v>8.9</v>
      </c>
    </row>
    <row r="730" spans="1:4">
      <c r="A730" s="3">
        <v>111211140</v>
      </c>
      <c r="B730" s="4" t="s">
        <v>715</v>
      </c>
      <c r="C730" s="3" t="s">
        <v>7</v>
      </c>
      <c r="D730" s="5">
        <v>9.09</v>
      </c>
    </row>
    <row r="731" spans="1:4">
      <c r="A731" s="3">
        <v>111211141</v>
      </c>
      <c r="B731" s="4" t="s">
        <v>716</v>
      </c>
      <c r="C731" s="3" t="s">
        <v>7</v>
      </c>
      <c r="D731" s="5">
        <v>8.9700000000000006</v>
      </c>
    </row>
    <row r="732" spans="1:4">
      <c r="A732" s="3">
        <v>111211142</v>
      </c>
      <c r="B732" s="4" t="s">
        <v>717</v>
      </c>
      <c r="C732" s="3" t="s">
        <v>7</v>
      </c>
      <c r="D732" s="5">
        <v>8.8800000000000008</v>
      </c>
    </row>
    <row r="733" spans="1:4">
      <c r="A733" s="3">
        <v>111211160</v>
      </c>
      <c r="B733" s="4" t="s">
        <v>718</v>
      </c>
      <c r="C733" s="3" t="s">
        <v>7</v>
      </c>
      <c r="D733" s="5">
        <v>9.09</v>
      </c>
    </row>
    <row r="734" spans="1:4">
      <c r="A734" s="3">
        <v>111211161</v>
      </c>
      <c r="B734" s="4" t="s">
        <v>718</v>
      </c>
      <c r="C734" s="3" t="s">
        <v>7</v>
      </c>
      <c r="D734" s="5">
        <v>8.9700000000000006</v>
      </c>
    </row>
    <row r="735" spans="1:4">
      <c r="A735" s="3">
        <v>111211162</v>
      </c>
      <c r="B735" s="4" t="s">
        <v>718</v>
      </c>
      <c r="C735" s="3" t="s">
        <v>7</v>
      </c>
      <c r="D735" s="5">
        <v>8.8800000000000008</v>
      </c>
    </row>
    <row r="736" spans="1:4">
      <c r="A736" s="3">
        <v>111211220</v>
      </c>
      <c r="B736" s="4" t="s">
        <v>719</v>
      </c>
      <c r="C736" s="3" t="s">
        <v>7</v>
      </c>
      <c r="D736" s="5">
        <v>9.16</v>
      </c>
    </row>
    <row r="737" spans="1:4">
      <c r="A737" s="3">
        <v>111211221</v>
      </c>
      <c r="B737" s="4" t="s">
        <v>719</v>
      </c>
      <c r="C737" s="3" t="s">
        <v>7</v>
      </c>
      <c r="D737" s="5">
        <v>9.02</v>
      </c>
    </row>
    <row r="738" spans="1:4">
      <c r="A738" s="3">
        <v>111211222</v>
      </c>
      <c r="B738" s="4" t="s">
        <v>719</v>
      </c>
      <c r="C738" s="3" t="s">
        <v>7</v>
      </c>
      <c r="D738" s="5">
        <v>8.9</v>
      </c>
    </row>
    <row r="739" spans="1:4">
      <c r="A739" s="3">
        <v>111211250</v>
      </c>
      <c r="B739" s="4" t="s">
        <v>720</v>
      </c>
      <c r="C739" s="3" t="s">
        <v>7</v>
      </c>
      <c r="D739" s="5">
        <v>9.09</v>
      </c>
    </row>
    <row r="740" spans="1:4">
      <c r="A740" s="3">
        <v>111211251</v>
      </c>
      <c r="B740" s="4" t="s">
        <v>720</v>
      </c>
      <c r="C740" s="3" t="s">
        <v>7</v>
      </c>
      <c r="D740" s="5">
        <v>8.9700000000000006</v>
      </c>
    </row>
    <row r="741" spans="1:4">
      <c r="A741" s="3">
        <v>111211252</v>
      </c>
      <c r="B741" s="4" t="s">
        <v>720</v>
      </c>
      <c r="C741" s="3" t="s">
        <v>7</v>
      </c>
      <c r="D741" s="5">
        <v>8.8800000000000008</v>
      </c>
    </row>
    <row r="742" spans="1:4">
      <c r="A742" s="3">
        <v>111211270</v>
      </c>
      <c r="B742" s="4" t="s">
        <v>721</v>
      </c>
      <c r="C742" s="3" t="s">
        <v>7</v>
      </c>
      <c r="D742" s="5">
        <v>9.09</v>
      </c>
    </row>
    <row r="743" spans="1:4">
      <c r="A743" s="3">
        <v>111211271</v>
      </c>
      <c r="B743" s="4" t="s">
        <v>721</v>
      </c>
      <c r="C743" s="3" t="s">
        <v>7</v>
      </c>
      <c r="D743" s="5">
        <v>8.9700000000000006</v>
      </c>
    </row>
    <row r="744" spans="1:4">
      <c r="A744" s="3">
        <v>111211272</v>
      </c>
      <c r="B744" s="4" t="s">
        <v>721</v>
      </c>
      <c r="C744" s="3" t="s">
        <v>7</v>
      </c>
      <c r="D744" s="5">
        <v>8.8800000000000008</v>
      </c>
    </row>
    <row r="745" spans="1:4">
      <c r="A745" s="3">
        <v>111211280</v>
      </c>
      <c r="B745" s="4" t="s">
        <v>722</v>
      </c>
      <c r="C745" s="3" t="s">
        <v>7</v>
      </c>
      <c r="D745" s="5">
        <v>9.16</v>
      </c>
    </row>
    <row r="746" spans="1:4">
      <c r="A746" s="3">
        <v>111211281</v>
      </c>
      <c r="B746" s="4" t="s">
        <v>722</v>
      </c>
      <c r="C746" s="3" t="s">
        <v>7</v>
      </c>
      <c r="D746" s="5">
        <v>9.02</v>
      </c>
    </row>
    <row r="747" spans="1:4">
      <c r="A747" s="3">
        <v>111211282</v>
      </c>
      <c r="B747" s="4" t="s">
        <v>722</v>
      </c>
      <c r="C747" s="3" t="s">
        <v>7</v>
      </c>
      <c r="D747" s="5">
        <v>8.9</v>
      </c>
    </row>
    <row r="748" spans="1:4">
      <c r="A748" s="3">
        <v>111212000</v>
      </c>
      <c r="B748" s="4" t="s">
        <v>723</v>
      </c>
      <c r="C748" s="3" t="s">
        <v>7</v>
      </c>
      <c r="D748" s="5">
        <v>8.67</v>
      </c>
    </row>
    <row r="749" spans="1:4">
      <c r="A749" s="3">
        <v>111212020</v>
      </c>
      <c r="B749" s="4" t="s">
        <v>705</v>
      </c>
      <c r="C749" s="3" t="s">
        <v>7</v>
      </c>
      <c r="D749" s="5">
        <v>8.99</v>
      </c>
    </row>
    <row r="750" spans="1:4">
      <c r="A750" s="3">
        <v>111212140</v>
      </c>
      <c r="B750" s="4" t="s">
        <v>716</v>
      </c>
      <c r="C750" s="3" t="s">
        <v>7</v>
      </c>
      <c r="D750" s="5">
        <v>8.99</v>
      </c>
    </row>
    <row r="751" spans="1:4">
      <c r="A751" s="3">
        <v>111213090</v>
      </c>
      <c r="B751" s="4" t="s">
        <v>709</v>
      </c>
      <c r="C751" s="3" t="s">
        <v>7</v>
      </c>
      <c r="D751" s="5">
        <v>8.76</v>
      </c>
    </row>
    <row r="752" spans="1:4">
      <c r="A752" s="3">
        <v>111213110</v>
      </c>
      <c r="B752" s="4" t="s">
        <v>712</v>
      </c>
      <c r="C752" s="3" t="s">
        <v>7</v>
      </c>
      <c r="D752" s="5">
        <v>8.76</v>
      </c>
    </row>
    <row r="753" spans="1:4">
      <c r="A753" s="3">
        <v>111213280</v>
      </c>
      <c r="B753" s="4" t="s">
        <v>722</v>
      </c>
      <c r="C753" s="3" t="s">
        <v>7</v>
      </c>
      <c r="D753" s="5">
        <v>8.83</v>
      </c>
    </row>
    <row r="754" spans="1:4">
      <c r="A754" s="3">
        <v>111214010</v>
      </c>
      <c r="B754" s="4" t="s">
        <v>704</v>
      </c>
      <c r="C754" s="3" t="s">
        <v>7</v>
      </c>
      <c r="D754" s="5">
        <v>8.6999999999999993</v>
      </c>
    </row>
    <row r="755" spans="1:4">
      <c r="A755" s="3">
        <v>111214080</v>
      </c>
      <c r="B755" s="4" t="s">
        <v>724</v>
      </c>
      <c r="C755" s="3" t="s">
        <v>7</v>
      </c>
      <c r="D755" s="5">
        <v>8.6999999999999993</v>
      </c>
    </row>
    <row r="756" spans="1:4">
      <c r="A756" s="3">
        <v>111214100</v>
      </c>
      <c r="B756" s="4" t="s">
        <v>710</v>
      </c>
      <c r="C756" s="3" t="s">
        <v>7</v>
      </c>
      <c r="D756" s="5">
        <v>8.6999999999999993</v>
      </c>
    </row>
    <row r="757" spans="1:4">
      <c r="A757" s="3">
        <v>111214120</v>
      </c>
      <c r="B757" s="4" t="s">
        <v>725</v>
      </c>
      <c r="C757" s="3" t="s">
        <v>7</v>
      </c>
      <c r="D757" s="5">
        <v>8.77</v>
      </c>
    </row>
    <row r="758" spans="1:4">
      <c r="A758" s="3">
        <v>111214160</v>
      </c>
      <c r="B758" s="4" t="s">
        <v>726</v>
      </c>
      <c r="C758" s="3" t="s">
        <v>7</v>
      </c>
      <c r="D758" s="5">
        <v>8.6999999999999993</v>
      </c>
    </row>
    <row r="759" spans="1:4">
      <c r="A759" s="3">
        <v>111214220</v>
      </c>
      <c r="B759" s="4" t="s">
        <v>719</v>
      </c>
      <c r="C759" s="3" t="s">
        <v>7</v>
      </c>
      <c r="D759" s="5">
        <v>8.77</v>
      </c>
    </row>
    <row r="760" spans="1:4">
      <c r="A760" s="3">
        <v>111214250</v>
      </c>
      <c r="B760" s="4" t="s">
        <v>720</v>
      </c>
      <c r="C760" s="3" t="s">
        <v>7</v>
      </c>
      <c r="D760" s="5">
        <v>8.6999999999999993</v>
      </c>
    </row>
    <row r="761" spans="1:4">
      <c r="A761" s="3">
        <v>111214270</v>
      </c>
      <c r="B761" s="4" t="s">
        <v>721</v>
      </c>
      <c r="C761" s="3" t="s">
        <v>7</v>
      </c>
      <c r="D761" s="5">
        <v>8.6999999999999993</v>
      </c>
    </row>
    <row r="762" spans="1:4">
      <c r="A762" s="3">
        <v>111221000</v>
      </c>
      <c r="B762" s="4" t="s">
        <v>727</v>
      </c>
      <c r="C762" s="3" t="s">
        <v>7</v>
      </c>
      <c r="D762" s="5">
        <v>4.84</v>
      </c>
    </row>
    <row r="763" spans="1:4">
      <c r="A763" s="3">
        <v>111221010</v>
      </c>
      <c r="B763" s="4" t="s">
        <v>728</v>
      </c>
      <c r="C763" s="3" t="s">
        <v>7</v>
      </c>
      <c r="D763" s="5">
        <v>5.1100000000000003</v>
      </c>
    </row>
    <row r="764" spans="1:4">
      <c r="A764" s="3">
        <v>111221011</v>
      </c>
      <c r="B764" s="4" t="s">
        <v>728</v>
      </c>
      <c r="C764" s="3" t="s">
        <v>7</v>
      </c>
      <c r="D764" s="5">
        <v>5.04</v>
      </c>
    </row>
    <row r="765" spans="1:4">
      <c r="A765" s="3">
        <v>111221012</v>
      </c>
      <c r="B765" s="4" t="s">
        <v>728</v>
      </c>
      <c r="C765" s="3" t="s">
        <v>7</v>
      </c>
      <c r="D765" s="5">
        <v>4.97</v>
      </c>
    </row>
    <row r="766" spans="1:4">
      <c r="A766" s="3">
        <v>111221020</v>
      </c>
      <c r="B766" s="4" t="s">
        <v>729</v>
      </c>
      <c r="C766" s="3" t="s">
        <v>7</v>
      </c>
      <c r="D766" s="5">
        <v>5.1100000000000003</v>
      </c>
    </row>
    <row r="767" spans="1:4">
      <c r="A767" s="3">
        <v>111221021</v>
      </c>
      <c r="B767" s="4" t="s">
        <v>729</v>
      </c>
      <c r="C767" s="3" t="s">
        <v>7</v>
      </c>
      <c r="D767" s="5">
        <v>5.04</v>
      </c>
    </row>
    <row r="768" spans="1:4">
      <c r="A768" s="3">
        <v>111221022</v>
      </c>
      <c r="B768" s="4" t="s">
        <v>729</v>
      </c>
      <c r="C768" s="3" t="s">
        <v>7</v>
      </c>
      <c r="D768" s="5">
        <v>4.97</v>
      </c>
    </row>
    <row r="769" spans="1:4">
      <c r="A769" s="3">
        <v>111221060</v>
      </c>
      <c r="B769" s="4" t="s">
        <v>730</v>
      </c>
      <c r="C769" s="3" t="s">
        <v>7</v>
      </c>
      <c r="D769" s="5">
        <v>5.1100000000000003</v>
      </c>
    </row>
    <row r="770" spans="1:4">
      <c r="A770" s="3">
        <v>111221061</v>
      </c>
      <c r="B770" s="4" t="s">
        <v>730</v>
      </c>
      <c r="C770" s="3" t="s">
        <v>7</v>
      </c>
      <c r="D770" s="5">
        <v>5.04</v>
      </c>
    </row>
    <row r="771" spans="1:4">
      <c r="A771" s="3">
        <v>111221062</v>
      </c>
      <c r="B771" s="4" t="s">
        <v>730</v>
      </c>
      <c r="C771" s="3" t="s">
        <v>7</v>
      </c>
      <c r="D771" s="5">
        <v>4.97</v>
      </c>
    </row>
    <row r="772" spans="1:4">
      <c r="A772" s="3">
        <v>111221080</v>
      </c>
      <c r="B772" s="4" t="s">
        <v>731</v>
      </c>
      <c r="C772" s="3" t="s">
        <v>7</v>
      </c>
      <c r="D772" s="5">
        <v>5.1100000000000003</v>
      </c>
    </row>
    <row r="773" spans="1:4">
      <c r="A773" s="3">
        <v>111221081</v>
      </c>
      <c r="B773" s="4" t="s">
        <v>731</v>
      </c>
      <c r="C773" s="3" t="s">
        <v>7</v>
      </c>
      <c r="D773" s="5">
        <v>5.04</v>
      </c>
    </row>
    <row r="774" spans="1:4">
      <c r="A774" s="3">
        <v>111221082</v>
      </c>
      <c r="B774" s="4" t="s">
        <v>731</v>
      </c>
      <c r="C774" s="3" t="s">
        <v>7</v>
      </c>
      <c r="D774" s="5">
        <v>4.97</v>
      </c>
    </row>
    <row r="775" spans="1:4">
      <c r="A775" s="3">
        <v>111221090</v>
      </c>
      <c r="B775" s="4" t="s">
        <v>732</v>
      </c>
      <c r="C775" s="3" t="s">
        <v>7</v>
      </c>
      <c r="D775" s="5">
        <v>5.1100000000000003</v>
      </c>
    </row>
    <row r="776" spans="1:4">
      <c r="A776" s="3">
        <v>111221091</v>
      </c>
      <c r="B776" s="4" t="s">
        <v>732</v>
      </c>
      <c r="C776" s="3" t="s">
        <v>7</v>
      </c>
      <c r="D776" s="5">
        <v>5.04</v>
      </c>
    </row>
    <row r="777" spans="1:4">
      <c r="A777" s="3">
        <v>111221092</v>
      </c>
      <c r="B777" s="4" t="s">
        <v>732</v>
      </c>
      <c r="C777" s="3" t="s">
        <v>7</v>
      </c>
      <c r="D777" s="5">
        <v>4.97</v>
      </c>
    </row>
    <row r="778" spans="1:4">
      <c r="A778" s="3">
        <v>111221100</v>
      </c>
      <c r="B778" s="4" t="s">
        <v>733</v>
      </c>
      <c r="C778" s="3" t="s">
        <v>7</v>
      </c>
      <c r="D778" s="5">
        <v>5.1100000000000003</v>
      </c>
    </row>
    <row r="779" spans="1:4">
      <c r="A779" s="3">
        <v>111221101</v>
      </c>
      <c r="B779" s="4" t="s">
        <v>733</v>
      </c>
      <c r="C779" s="3" t="s">
        <v>7</v>
      </c>
      <c r="D779" s="5">
        <v>5.04</v>
      </c>
    </row>
    <row r="780" spans="1:4">
      <c r="A780" s="3">
        <v>111221102</v>
      </c>
      <c r="B780" s="4" t="s">
        <v>733</v>
      </c>
      <c r="C780" s="3" t="s">
        <v>7</v>
      </c>
      <c r="D780" s="5">
        <v>4.97</v>
      </c>
    </row>
    <row r="781" spans="1:4">
      <c r="A781" s="3">
        <v>111221110</v>
      </c>
      <c r="B781" s="4" t="s">
        <v>734</v>
      </c>
      <c r="C781" s="3" t="s">
        <v>7</v>
      </c>
      <c r="D781" s="5">
        <v>5.1100000000000003</v>
      </c>
    </row>
    <row r="782" spans="1:4">
      <c r="A782" s="3">
        <v>111221111</v>
      </c>
      <c r="B782" s="4" t="s">
        <v>734</v>
      </c>
      <c r="C782" s="3" t="s">
        <v>7</v>
      </c>
      <c r="D782" s="5">
        <v>5.04</v>
      </c>
    </row>
    <row r="783" spans="1:4">
      <c r="A783" s="3">
        <v>111221112</v>
      </c>
      <c r="B783" s="4" t="s">
        <v>734</v>
      </c>
      <c r="C783" s="3" t="s">
        <v>7</v>
      </c>
      <c r="D783" s="5">
        <v>4.97</v>
      </c>
    </row>
    <row r="784" spans="1:4">
      <c r="A784" s="3">
        <v>111221120</v>
      </c>
      <c r="B784" s="4" t="s">
        <v>735</v>
      </c>
      <c r="C784" s="3" t="s">
        <v>7</v>
      </c>
      <c r="D784" s="5">
        <v>5.17</v>
      </c>
    </row>
    <row r="785" spans="1:4">
      <c r="A785" s="3">
        <v>111221121</v>
      </c>
      <c r="B785" s="4" t="s">
        <v>735</v>
      </c>
      <c r="C785" s="3" t="s">
        <v>7</v>
      </c>
      <c r="D785" s="5">
        <v>5.08</v>
      </c>
    </row>
    <row r="786" spans="1:4">
      <c r="A786" s="3">
        <v>111221122</v>
      </c>
      <c r="B786" s="4" t="s">
        <v>735</v>
      </c>
      <c r="C786" s="3" t="s">
        <v>7</v>
      </c>
      <c r="D786" s="5">
        <v>4.99</v>
      </c>
    </row>
    <row r="787" spans="1:4">
      <c r="A787" s="3">
        <v>111221140</v>
      </c>
      <c r="B787" s="4" t="s">
        <v>736</v>
      </c>
      <c r="C787" s="3" t="s">
        <v>7</v>
      </c>
      <c r="D787" s="5">
        <v>5.1100000000000003</v>
      </c>
    </row>
    <row r="788" spans="1:4">
      <c r="A788" s="3">
        <v>111221141</v>
      </c>
      <c r="B788" s="4" t="s">
        <v>736</v>
      </c>
      <c r="C788" s="3" t="s">
        <v>7</v>
      </c>
      <c r="D788" s="5">
        <v>5.04</v>
      </c>
    </row>
    <row r="789" spans="1:4">
      <c r="A789" s="3">
        <v>111221142</v>
      </c>
      <c r="B789" s="4" t="s">
        <v>737</v>
      </c>
      <c r="C789" s="3" t="s">
        <v>7</v>
      </c>
      <c r="D789" s="5">
        <v>4.97</v>
      </c>
    </row>
    <row r="790" spans="1:4">
      <c r="A790" s="3">
        <v>111221160</v>
      </c>
      <c r="B790" s="4" t="s">
        <v>738</v>
      </c>
      <c r="C790" s="3" t="s">
        <v>7</v>
      </c>
      <c r="D790" s="5">
        <v>5.1100000000000003</v>
      </c>
    </row>
    <row r="791" spans="1:4">
      <c r="A791" s="3">
        <v>111221161</v>
      </c>
      <c r="B791" s="4" t="s">
        <v>738</v>
      </c>
      <c r="C791" s="3" t="s">
        <v>7</v>
      </c>
      <c r="D791" s="5">
        <v>5.04</v>
      </c>
    </row>
    <row r="792" spans="1:4">
      <c r="A792" s="3">
        <v>111221162</v>
      </c>
      <c r="B792" s="4" t="s">
        <v>738</v>
      </c>
      <c r="C792" s="3" t="s">
        <v>7</v>
      </c>
      <c r="D792" s="5">
        <v>4.97</v>
      </c>
    </row>
    <row r="793" spans="1:4">
      <c r="A793" s="3">
        <v>111221220</v>
      </c>
      <c r="B793" s="4" t="s">
        <v>739</v>
      </c>
      <c r="C793" s="3" t="s">
        <v>7</v>
      </c>
      <c r="D793" s="5">
        <v>5.17</v>
      </c>
    </row>
    <row r="794" spans="1:4">
      <c r="A794" s="3">
        <v>111221221</v>
      </c>
      <c r="B794" s="4" t="s">
        <v>740</v>
      </c>
      <c r="C794" s="3" t="s">
        <v>7</v>
      </c>
      <c r="D794" s="5">
        <v>5.08</v>
      </c>
    </row>
    <row r="795" spans="1:4">
      <c r="A795" s="3">
        <v>111221222</v>
      </c>
      <c r="B795" s="4" t="s">
        <v>740</v>
      </c>
      <c r="C795" s="3" t="s">
        <v>7</v>
      </c>
      <c r="D795" s="5">
        <v>4.99</v>
      </c>
    </row>
    <row r="796" spans="1:4">
      <c r="A796" s="3">
        <v>111221250</v>
      </c>
      <c r="B796" s="4" t="s">
        <v>741</v>
      </c>
      <c r="C796" s="3" t="s">
        <v>7</v>
      </c>
      <c r="D796" s="5">
        <v>5.1100000000000003</v>
      </c>
    </row>
    <row r="797" spans="1:4">
      <c r="A797" s="3">
        <v>111221251</v>
      </c>
      <c r="B797" s="4" t="s">
        <v>742</v>
      </c>
      <c r="C797" s="3" t="s">
        <v>7</v>
      </c>
      <c r="D797" s="5">
        <v>5.04</v>
      </c>
    </row>
    <row r="798" spans="1:4">
      <c r="A798" s="3">
        <v>111221252</v>
      </c>
      <c r="B798" s="4" t="s">
        <v>742</v>
      </c>
      <c r="C798" s="3" t="s">
        <v>7</v>
      </c>
      <c r="D798" s="5">
        <v>4.97</v>
      </c>
    </row>
    <row r="799" spans="1:4">
      <c r="A799" s="3">
        <v>111221270</v>
      </c>
      <c r="B799" s="4" t="s">
        <v>743</v>
      </c>
      <c r="C799" s="3" t="s">
        <v>7</v>
      </c>
      <c r="D799" s="5">
        <v>5.1100000000000003</v>
      </c>
    </row>
    <row r="800" spans="1:4">
      <c r="A800" s="3">
        <v>111221271</v>
      </c>
      <c r="B800" s="4" t="s">
        <v>743</v>
      </c>
      <c r="C800" s="3" t="s">
        <v>7</v>
      </c>
      <c r="D800" s="5">
        <v>5.04</v>
      </c>
    </row>
    <row r="801" spans="1:4">
      <c r="A801" s="3">
        <v>111221272</v>
      </c>
      <c r="B801" s="4" t="s">
        <v>744</v>
      </c>
      <c r="C801" s="3" t="s">
        <v>7</v>
      </c>
      <c r="D801" s="5">
        <v>4.97</v>
      </c>
    </row>
    <row r="802" spans="1:4">
      <c r="A802" s="3">
        <v>111221280</v>
      </c>
      <c r="B802" s="4" t="s">
        <v>745</v>
      </c>
      <c r="C802" s="3" t="s">
        <v>7</v>
      </c>
      <c r="D802" s="5">
        <v>5.17</v>
      </c>
    </row>
    <row r="803" spans="1:4">
      <c r="A803" s="3">
        <v>111221281</v>
      </c>
      <c r="B803" s="4" t="s">
        <v>745</v>
      </c>
      <c r="C803" s="3" t="s">
        <v>7</v>
      </c>
      <c r="D803" s="5">
        <v>5.08</v>
      </c>
    </row>
    <row r="804" spans="1:4">
      <c r="A804" s="3">
        <v>111221282</v>
      </c>
      <c r="B804" s="4" t="s">
        <v>745</v>
      </c>
      <c r="C804" s="3" t="s">
        <v>7</v>
      </c>
      <c r="D804" s="5">
        <v>4.99</v>
      </c>
    </row>
    <row r="805" spans="1:4">
      <c r="A805" s="3">
        <v>111222000</v>
      </c>
      <c r="B805" s="4" t="s">
        <v>746</v>
      </c>
      <c r="C805" s="3" t="s">
        <v>7</v>
      </c>
      <c r="D805" s="5">
        <v>5.32</v>
      </c>
    </row>
    <row r="806" spans="1:4">
      <c r="A806" s="3">
        <v>111222020</v>
      </c>
      <c r="B806" s="4" t="s">
        <v>747</v>
      </c>
      <c r="C806" s="3" t="s">
        <v>7</v>
      </c>
      <c r="D806" s="5">
        <v>5.54</v>
      </c>
    </row>
    <row r="807" spans="1:4">
      <c r="A807" s="3">
        <v>111222140</v>
      </c>
      <c r="B807" s="4" t="s">
        <v>736</v>
      </c>
      <c r="C807" s="3" t="s">
        <v>7</v>
      </c>
      <c r="D807" s="5">
        <v>5.54</v>
      </c>
    </row>
    <row r="808" spans="1:4">
      <c r="A808" s="3">
        <v>111223090</v>
      </c>
      <c r="B808" s="4" t="s">
        <v>732</v>
      </c>
      <c r="C808" s="3" t="s">
        <v>7</v>
      </c>
      <c r="D808" s="5">
        <v>4.9400000000000004</v>
      </c>
    </row>
    <row r="809" spans="1:4">
      <c r="A809" s="3">
        <v>111223110</v>
      </c>
      <c r="B809" s="4" t="s">
        <v>734</v>
      </c>
      <c r="C809" s="3" t="s">
        <v>7</v>
      </c>
      <c r="D809" s="5">
        <v>4.9400000000000004</v>
      </c>
    </row>
    <row r="810" spans="1:4">
      <c r="A810" s="3">
        <v>111223280</v>
      </c>
      <c r="B810" s="4" t="s">
        <v>745</v>
      </c>
      <c r="C810" s="3" t="s">
        <v>7</v>
      </c>
      <c r="D810" s="5">
        <v>5</v>
      </c>
    </row>
    <row r="811" spans="1:4">
      <c r="A811" s="3">
        <v>111224010</v>
      </c>
      <c r="B811" s="4" t="s">
        <v>728</v>
      </c>
      <c r="C811" s="3" t="s">
        <v>7</v>
      </c>
      <c r="D811" s="5">
        <v>4.9400000000000004</v>
      </c>
    </row>
    <row r="812" spans="1:4">
      <c r="A812" s="3">
        <v>111224080</v>
      </c>
      <c r="B812" s="4" t="s">
        <v>731</v>
      </c>
      <c r="C812" s="3" t="s">
        <v>7</v>
      </c>
      <c r="D812" s="5">
        <v>4.9400000000000004</v>
      </c>
    </row>
    <row r="813" spans="1:4">
      <c r="A813" s="3">
        <v>111224100</v>
      </c>
      <c r="B813" s="4" t="s">
        <v>748</v>
      </c>
      <c r="C813" s="3" t="s">
        <v>7</v>
      </c>
      <c r="D813" s="5">
        <v>4.9400000000000004</v>
      </c>
    </row>
    <row r="814" spans="1:4">
      <c r="A814" s="3">
        <v>111224120</v>
      </c>
      <c r="B814" s="4" t="s">
        <v>735</v>
      </c>
      <c r="C814" s="3" t="s">
        <v>7</v>
      </c>
      <c r="D814" s="5">
        <v>5</v>
      </c>
    </row>
    <row r="815" spans="1:4">
      <c r="A815" s="3">
        <v>111224160</v>
      </c>
      <c r="B815" s="4" t="s">
        <v>738</v>
      </c>
      <c r="C815" s="3" t="s">
        <v>7</v>
      </c>
      <c r="D815" s="5">
        <v>4.9400000000000004</v>
      </c>
    </row>
    <row r="816" spans="1:4">
      <c r="A816" s="3">
        <v>111224220</v>
      </c>
      <c r="B816" s="4" t="s">
        <v>739</v>
      </c>
      <c r="C816" s="3" t="s">
        <v>7</v>
      </c>
      <c r="D816" s="5">
        <v>5</v>
      </c>
    </row>
    <row r="817" spans="1:4">
      <c r="A817" s="3">
        <v>111224250</v>
      </c>
      <c r="B817" s="4" t="s">
        <v>742</v>
      </c>
      <c r="C817" s="3" t="s">
        <v>7</v>
      </c>
      <c r="D817" s="5">
        <v>4.9400000000000004</v>
      </c>
    </row>
    <row r="818" spans="1:4">
      <c r="A818" s="3">
        <v>111224270</v>
      </c>
      <c r="B818" s="4" t="s">
        <v>744</v>
      </c>
      <c r="C818" s="3" t="s">
        <v>7</v>
      </c>
      <c r="D818" s="5">
        <v>4.9400000000000004</v>
      </c>
    </row>
    <row r="819" spans="1:4">
      <c r="A819" s="3">
        <v>111231000</v>
      </c>
      <c r="B819" s="4" t="s">
        <v>749</v>
      </c>
      <c r="C819" s="3" t="s">
        <v>7</v>
      </c>
      <c r="D819" s="5">
        <v>5.79</v>
      </c>
    </row>
    <row r="820" spans="1:4">
      <c r="A820" s="3">
        <v>111231010</v>
      </c>
      <c r="B820" s="4" t="s">
        <v>750</v>
      </c>
      <c r="C820" s="3" t="s">
        <v>7</v>
      </c>
      <c r="D820" s="5">
        <v>6.02</v>
      </c>
    </row>
    <row r="821" spans="1:4">
      <c r="A821" s="3">
        <v>111231011</v>
      </c>
      <c r="B821" s="4" t="s">
        <v>751</v>
      </c>
      <c r="C821" s="3" t="s">
        <v>7</v>
      </c>
      <c r="D821" s="5">
        <v>5.97</v>
      </c>
    </row>
    <row r="822" spans="1:4">
      <c r="A822" s="3">
        <v>111231012</v>
      </c>
      <c r="B822" s="4" t="s">
        <v>751</v>
      </c>
      <c r="C822" s="3" t="s">
        <v>7</v>
      </c>
      <c r="D822" s="5">
        <v>5.89</v>
      </c>
    </row>
    <row r="823" spans="1:4">
      <c r="A823" s="3">
        <v>111231020</v>
      </c>
      <c r="B823" s="4" t="s">
        <v>752</v>
      </c>
      <c r="C823" s="3" t="s">
        <v>7</v>
      </c>
      <c r="D823" s="5">
        <v>6.02</v>
      </c>
    </row>
    <row r="824" spans="1:4">
      <c r="A824" s="3">
        <v>111231021</v>
      </c>
      <c r="B824" s="4" t="s">
        <v>753</v>
      </c>
      <c r="C824" s="3" t="s">
        <v>7</v>
      </c>
      <c r="D824" s="5">
        <v>5.97</v>
      </c>
    </row>
    <row r="825" spans="1:4">
      <c r="A825" s="3">
        <v>111231022</v>
      </c>
      <c r="B825" s="4" t="s">
        <v>753</v>
      </c>
      <c r="C825" s="3" t="s">
        <v>7</v>
      </c>
      <c r="D825" s="5">
        <v>5.89</v>
      </c>
    </row>
    <row r="826" spans="1:4">
      <c r="A826" s="3">
        <v>111231060</v>
      </c>
      <c r="B826" s="4" t="s">
        <v>754</v>
      </c>
      <c r="C826" s="3" t="s">
        <v>7</v>
      </c>
      <c r="D826" s="5">
        <v>6.02</v>
      </c>
    </row>
    <row r="827" spans="1:4">
      <c r="A827" s="3">
        <v>111231061</v>
      </c>
      <c r="B827" s="4" t="s">
        <v>754</v>
      </c>
      <c r="C827" s="3" t="s">
        <v>7</v>
      </c>
      <c r="D827" s="5">
        <v>5.97</v>
      </c>
    </row>
    <row r="828" spans="1:4">
      <c r="A828" s="3">
        <v>111231062</v>
      </c>
      <c r="B828" s="4" t="s">
        <v>754</v>
      </c>
      <c r="C828" s="3" t="s">
        <v>7</v>
      </c>
      <c r="D828" s="5">
        <v>5.89</v>
      </c>
    </row>
    <row r="829" spans="1:4">
      <c r="A829" s="3">
        <v>111231080</v>
      </c>
      <c r="B829" s="4" t="s">
        <v>755</v>
      </c>
      <c r="C829" s="3" t="s">
        <v>7</v>
      </c>
      <c r="D829" s="5">
        <v>6.02</v>
      </c>
    </row>
    <row r="830" spans="1:4">
      <c r="A830" s="3">
        <v>111231081</v>
      </c>
      <c r="B830" s="4" t="s">
        <v>756</v>
      </c>
      <c r="C830" s="3" t="s">
        <v>7</v>
      </c>
      <c r="D830" s="5">
        <v>5.97</v>
      </c>
    </row>
    <row r="831" spans="1:4">
      <c r="A831" s="3">
        <v>111231082</v>
      </c>
      <c r="B831" s="4" t="s">
        <v>756</v>
      </c>
      <c r="C831" s="3" t="s">
        <v>7</v>
      </c>
      <c r="D831" s="5">
        <v>5.89</v>
      </c>
    </row>
    <row r="832" spans="1:4">
      <c r="A832" s="3">
        <v>111231090</v>
      </c>
      <c r="B832" s="4" t="s">
        <v>757</v>
      </c>
      <c r="C832" s="3" t="s">
        <v>7</v>
      </c>
      <c r="D832" s="5">
        <v>6.02</v>
      </c>
    </row>
    <row r="833" spans="1:4">
      <c r="A833" s="3">
        <v>111231091</v>
      </c>
      <c r="B833" s="4" t="s">
        <v>757</v>
      </c>
      <c r="C833" s="3" t="s">
        <v>7</v>
      </c>
      <c r="D833" s="5">
        <v>5.97</v>
      </c>
    </row>
    <row r="834" spans="1:4">
      <c r="A834" s="3">
        <v>111231092</v>
      </c>
      <c r="B834" s="4" t="s">
        <v>757</v>
      </c>
      <c r="C834" s="3" t="s">
        <v>7</v>
      </c>
      <c r="D834" s="5">
        <v>5.89</v>
      </c>
    </row>
    <row r="835" spans="1:4">
      <c r="A835" s="3">
        <v>111231100</v>
      </c>
      <c r="B835" s="4" t="s">
        <v>758</v>
      </c>
      <c r="C835" s="3" t="s">
        <v>7</v>
      </c>
      <c r="D835" s="5">
        <v>6.02</v>
      </c>
    </row>
    <row r="836" spans="1:4">
      <c r="A836" s="3">
        <v>111231101</v>
      </c>
      <c r="B836" s="4" t="s">
        <v>759</v>
      </c>
      <c r="C836" s="3" t="s">
        <v>7</v>
      </c>
      <c r="D836" s="5">
        <v>5.97</v>
      </c>
    </row>
    <row r="837" spans="1:4">
      <c r="A837" s="3">
        <v>111231102</v>
      </c>
      <c r="B837" s="4" t="s">
        <v>759</v>
      </c>
      <c r="C837" s="3" t="s">
        <v>7</v>
      </c>
      <c r="D837" s="5">
        <v>5.89</v>
      </c>
    </row>
    <row r="838" spans="1:4">
      <c r="A838" s="3">
        <v>111231110</v>
      </c>
      <c r="B838" s="4" t="s">
        <v>760</v>
      </c>
      <c r="C838" s="3" t="s">
        <v>7</v>
      </c>
      <c r="D838" s="5">
        <v>6.02</v>
      </c>
    </row>
    <row r="839" spans="1:4">
      <c r="A839" s="3">
        <v>111231111</v>
      </c>
      <c r="B839" s="4" t="s">
        <v>761</v>
      </c>
      <c r="C839" s="3" t="s">
        <v>7</v>
      </c>
      <c r="D839" s="5">
        <v>5.97</v>
      </c>
    </row>
    <row r="840" spans="1:4">
      <c r="A840" s="3">
        <v>111231112</v>
      </c>
      <c r="B840" s="4" t="s">
        <v>761</v>
      </c>
      <c r="C840" s="3" t="s">
        <v>7</v>
      </c>
      <c r="D840" s="5">
        <v>5.89</v>
      </c>
    </row>
    <row r="841" spans="1:4">
      <c r="A841" s="3">
        <v>111231120</v>
      </c>
      <c r="B841" s="4" t="s">
        <v>762</v>
      </c>
      <c r="C841" s="3" t="s">
        <v>7</v>
      </c>
      <c r="D841" s="5">
        <v>6.07</v>
      </c>
    </row>
    <row r="842" spans="1:4">
      <c r="A842" s="3">
        <v>111231121</v>
      </c>
      <c r="B842" s="4" t="s">
        <v>762</v>
      </c>
      <c r="C842" s="3" t="s">
        <v>7</v>
      </c>
      <c r="D842" s="5">
        <v>6</v>
      </c>
    </row>
    <row r="843" spans="1:4">
      <c r="A843" s="3">
        <v>111231122</v>
      </c>
      <c r="B843" s="4" t="s">
        <v>762</v>
      </c>
      <c r="C843" s="3" t="s">
        <v>7</v>
      </c>
      <c r="D843" s="5">
        <v>5.91</v>
      </c>
    </row>
    <row r="844" spans="1:4">
      <c r="A844" s="3">
        <v>111231140</v>
      </c>
      <c r="B844" s="4" t="s">
        <v>763</v>
      </c>
      <c r="C844" s="3" t="s">
        <v>7</v>
      </c>
      <c r="D844" s="5">
        <v>6.02</v>
      </c>
    </row>
    <row r="845" spans="1:4">
      <c r="A845" s="3">
        <v>111231141</v>
      </c>
      <c r="B845" s="4" t="s">
        <v>763</v>
      </c>
      <c r="C845" s="3" t="s">
        <v>7</v>
      </c>
      <c r="D845" s="5">
        <v>5.97</v>
      </c>
    </row>
    <row r="846" spans="1:4">
      <c r="A846" s="3">
        <v>111231142</v>
      </c>
      <c r="B846" s="4" t="s">
        <v>764</v>
      </c>
      <c r="C846" s="3" t="s">
        <v>7</v>
      </c>
      <c r="D846" s="5">
        <v>5.89</v>
      </c>
    </row>
    <row r="847" spans="1:4">
      <c r="A847" s="3">
        <v>111231160</v>
      </c>
      <c r="B847" s="4" t="s">
        <v>765</v>
      </c>
      <c r="C847" s="3" t="s">
        <v>7</v>
      </c>
      <c r="D847" s="5">
        <v>6.02</v>
      </c>
    </row>
    <row r="848" spans="1:4">
      <c r="A848" s="3">
        <v>111231161</v>
      </c>
      <c r="B848" s="4" t="s">
        <v>765</v>
      </c>
      <c r="C848" s="3" t="s">
        <v>7</v>
      </c>
      <c r="D848" s="5">
        <v>5.97</v>
      </c>
    </row>
    <row r="849" spans="1:4">
      <c r="A849" s="3">
        <v>111231162</v>
      </c>
      <c r="B849" s="4" t="s">
        <v>765</v>
      </c>
      <c r="C849" s="3" t="s">
        <v>7</v>
      </c>
      <c r="D849" s="5">
        <v>5.89</v>
      </c>
    </row>
    <row r="850" spans="1:4">
      <c r="A850" s="3">
        <v>111231220</v>
      </c>
      <c r="B850" s="4" t="s">
        <v>766</v>
      </c>
      <c r="C850" s="3" t="s">
        <v>7</v>
      </c>
      <c r="D850" s="5">
        <v>6.07</v>
      </c>
    </row>
    <row r="851" spans="1:4">
      <c r="A851" s="3">
        <v>111231221</v>
      </c>
      <c r="B851" s="4" t="s">
        <v>766</v>
      </c>
      <c r="C851" s="3" t="s">
        <v>7</v>
      </c>
      <c r="D851" s="5">
        <v>6</v>
      </c>
    </row>
    <row r="852" spans="1:4">
      <c r="A852" s="3">
        <v>111231222</v>
      </c>
      <c r="B852" s="4" t="s">
        <v>766</v>
      </c>
      <c r="C852" s="3" t="s">
        <v>7</v>
      </c>
      <c r="D852" s="5">
        <v>5.91</v>
      </c>
    </row>
    <row r="853" spans="1:4">
      <c r="A853" s="3">
        <v>111231250</v>
      </c>
      <c r="B853" s="4" t="s">
        <v>767</v>
      </c>
      <c r="C853" s="3" t="s">
        <v>7</v>
      </c>
      <c r="D853" s="5">
        <v>6.02</v>
      </c>
    </row>
    <row r="854" spans="1:4">
      <c r="A854" s="3">
        <v>111231251</v>
      </c>
      <c r="B854" s="4" t="s">
        <v>767</v>
      </c>
      <c r="C854" s="3" t="s">
        <v>7</v>
      </c>
      <c r="D854" s="5">
        <v>5.97</v>
      </c>
    </row>
    <row r="855" spans="1:4">
      <c r="A855" s="3">
        <v>111231252</v>
      </c>
      <c r="B855" s="4" t="s">
        <v>767</v>
      </c>
      <c r="C855" s="3" t="s">
        <v>7</v>
      </c>
      <c r="D855" s="5">
        <v>5.89</v>
      </c>
    </row>
    <row r="856" spans="1:4">
      <c r="A856" s="3">
        <v>111231270</v>
      </c>
      <c r="B856" s="4" t="s">
        <v>768</v>
      </c>
      <c r="C856" s="3" t="s">
        <v>7</v>
      </c>
      <c r="D856" s="5">
        <v>6.02</v>
      </c>
    </row>
    <row r="857" spans="1:4">
      <c r="A857" s="3">
        <v>111231271</v>
      </c>
      <c r="B857" s="4" t="s">
        <v>769</v>
      </c>
      <c r="C857" s="3" t="s">
        <v>7</v>
      </c>
      <c r="D857" s="5">
        <v>5.97</v>
      </c>
    </row>
    <row r="858" spans="1:4">
      <c r="A858" s="3">
        <v>111231272</v>
      </c>
      <c r="B858" s="4" t="s">
        <v>768</v>
      </c>
      <c r="C858" s="3" t="s">
        <v>7</v>
      </c>
      <c r="D858" s="5">
        <v>5.89</v>
      </c>
    </row>
    <row r="859" spans="1:4">
      <c r="A859" s="3">
        <v>111231280</v>
      </c>
      <c r="B859" s="4" t="s">
        <v>770</v>
      </c>
      <c r="C859" s="3" t="s">
        <v>7</v>
      </c>
      <c r="D859" s="5">
        <v>6.07</v>
      </c>
    </row>
    <row r="860" spans="1:4">
      <c r="A860" s="3">
        <v>111231281</v>
      </c>
      <c r="B860" s="4" t="s">
        <v>770</v>
      </c>
      <c r="C860" s="3" t="s">
        <v>7</v>
      </c>
      <c r="D860" s="5">
        <v>6</v>
      </c>
    </row>
    <row r="861" spans="1:4">
      <c r="A861" s="3">
        <v>111231282</v>
      </c>
      <c r="B861" s="4" t="s">
        <v>770</v>
      </c>
      <c r="C861" s="3" t="s">
        <v>7</v>
      </c>
      <c r="D861" s="5">
        <v>5.91</v>
      </c>
    </row>
    <row r="862" spans="1:4">
      <c r="A862" s="3">
        <v>111232000</v>
      </c>
      <c r="B862" s="4" t="s">
        <v>771</v>
      </c>
      <c r="C862" s="3" t="s">
        <v>7</v>
      </c>
      <c r="D862" s="5">
        <v>5.73</v>
      </c>
    </row>
    <row r="863" spans="1:4">
      <c r="A863" s="3">
        <v>111232020</v>
      </c>
      <c r="B863" s="4" t="s">
        <v>772</v>
      </c>
      <c r="C863" s="3" t="s">
        <v>7</v>
      </c>
      <c r="D863" s="5">
        <v>5.96</v>
      </c>
    </row>
    <row r="864" spans="1:4">
      <c r="A864" s="3">
        <v>111232140</v>
      </c>
      <c r="B864" s="4" t="s">
        <v>763</v>
      </c>
      <c r="C864" s="3" t="s">
        <v>7</v>
      </c>
      <c r="D864" s="5">
        <v>5.96</v>
      </c>
    </row>
    <row r="865" spans="1:4">
      <c r="A865" s="3">
        <v>111233090</v>
      </c>
      <c r="B865" s="4" t="s">
        <v>757</v>
      </c>
      <c r="C865" s="3" t="s">
        <v>7</v>
      </c>
      <c r="D865" s="5">
        <v>5.85</v>
      </c>
    </row>
    <row r="866" spans="1:4">
      <c r="A866" s="3">
        <v>111233110</v>
      </c>
      <c r="B866" s="4" t="s">
        <v>761</v>
      </c>
      <c r="C866" s="3" t="s">
        <v>7</v>
      </c>
      <c r="D866" s="5">
        <v>5.85</v>
      </c>
    </row>
    <row r="867" spans="1:4">
      <c r="A867" s="3">
        <v>111233280</v>
      </c>
      <c r="B867" s="4" t="s">
        <v>770</v>
      </c>
      <c r="C867" s="3" t="s">
        <v>7</v>
      </c>
      <c r="D867" s="5">
        <v>5.9</v>
      </c>
    </row>
    <row r="868" spans="1:4">
      <c r="A868" s="3">
        <v>111234010</v>
      </c>
      <c r="B868" s="4" t="s">
        <v>751</v>
      </c>
      <c r="C868" s="3" t="s">
        <v>7</v>
      </c>
      <c r="D868" s="5">
        <v>5.79</v>
      </c>
    </row>
    <row r="869" spans="1:4">
      <c r="A869" s="3">
        <v>111234080</v>
      </c>
      <c r="B869" s="4" t="s">
        <v>756</v>
      </c>
      <c r="C869" s="3" t="s">
        <v>7</v>
      </c>
      <c r="D869" s="5">
        <v>5.79</v>
      </c>
    </row>
    <row r="870" spans="1:4">
      <c r="A870" s="3">
        <v>111234100</v>
      </c>
      <c r="B870" s="4" t="s">
        <v>759</v>
      </c>
      <c r="C870" s="3" t="s">
        <v>7</v>
      </c>
      <c r="D870" s="5">
        <v>5.79</v>
      </c>
    </row>
    <row r="871" spans="1:4">
      <c r="A871" s="3">
        <v>111234120</v>
      </c>
      <c r="B871" s="4" t="s">
        <v>762</v>
      </c>
      <c r="C871" s="3" t="s">
        <v>7</v>
      </c>
      <c r="D871" s="5">
        <v>5.84</v>
      </c>
    </row>
    <row r="872" spans="1:4">
      <c r="A872" s="3">
        <v>111234160</v>
      </c>
      <c r="B872" s="4" t="s">
        <v>765</v>
      </c>
      <c r="C872" s="3" t="s">
        <v>7</v>
      </c>
      <c r="D872" s="5">
        <v>5.79</v>
      </c>
    </row>
    <row r="873" spans="1:4">
      <c r="A873" s="3">
        <v>111234220</v>
      </c>
      <c r="B873" s="4" t="s">
        <v>766</v>
      </c>
      <c r="C873" s="3" t="s">
        <v>7</v>
      </c>
      <c r="D873" s="5">
        <v>5.84</v>
      </c>
    </row>
    <row r="874" spans="1:4">
      <c r="A874" s="3">
        <v>111234250</v>
      </c>
      <c r="B874" s="4" t="s">
        <v>767</v>
      </c>
      <c r="C874" s="3" t="s">
        <v>7</v>
      </c>
      <c r="D874" s="5">
        <v>5.79</v>
      </c>
    </row>
    <row r="875" spans="1:4">
      <c r="A875" s="3">
        <v>111234270</v>
      </c>
      <c r="B875" s="4" t="s">
        <v>768</v>
      </c>
      <c r="C875" s="3" t="s">
        <v>7</v>
      </c>
      <c r="D875" s="5">
        <v>5.79</v>
      </c>
    </row>
    <row r="876" spans="1:4">
      <c r="A876" s="3">
        <v>111251000</v>
      </c>
      <c r="B876" s="4" t="s">
        <v>702</v>
      </c>
      <c r="C876" s="3" t="s">
        <v>7</v>
      </c>
      <c r="D876" s="5">
        <v>7.78</v>
      </c>
    </row>
    <row r="877" spans="1:4">
      <c r="A877" s="3">
        <v>111251010</v>
      </c>
      <c r="B877" s="4" t="s">
        <v>704</v>
      </c>
      <c r="C877" s="3" t="s">
        <v>7</v>
      </c>
      <c r="D877" s="5">
        <v>9.2799999999999994</v>
      </c>
    </row>
    <row r="878" spans="1:4">
      <c r="A878" s="3">
        <v>111251011</v>
      </c>
      <c r="B878" s="4" t="s">
        <v>704</v>
      </c>
      <c r="C878" s="3" t="s">
        <v>7</v>
      </c>
      <c r="D878" s="5">
        <v>9.33</v>
      </c>
    </row>
    <row r="879" spans="1:4">
      <c r="A879" s="3">
        <v>111251012</v>
      </c>
      <c r="B879" s="4" t="s">
        <v>704</v>
      </c>
      <c r="C879" s="3" t="s">
        <v>7</v>
      </c>
      <c r="D879" s="5">
        <v>9.31</v>
      </c>
    </row>
    <row r="880" spans="1:4">
      <c r="A880" s="3">
        <v>111251020</v>
      </c>
      <c r="B880" s="4" t="s">
        <v>773</v>
      </c>
      <c r="C880" s="3" t="s">
        <v>7</v>
      </c>
      <c r="D880" s="5">
        <v>9.2799999999999994</v>
      </c>
    </row>
    <row r="881" spans="1:4">
      <c r="A881" s="3">
        <v>111251021</v>
      </c>
      <c r="B881" s="4" t="s">
        <v>705</v>
      </c>
      <c r="C881" s="3" t="s">
        <v>7</v>
      </c>
      <c r="D881" s="5">
        <v>9.07</v>
      </c>
    </row>
    <row r="882" spans="1:4">
      <c r="A882" s="3">
        <v>111251022</v>
      </c>
      <c r="B882" s="4" t="s">
        <v>705</v>
      </c>
      <c r="C882" s="3" t="s">
        <v>7</v>
      </c>
      <c r="D882" s="5">
        <v>9.2100000000000009</v>
      </c>
    </row>
    <row r="883" spans="1:4">
      <c r="A883" s="3">
        <v>111251060</v>
      </c>
      <c r="B883" s="4" t="s">
        <v>706</v>
      </c>
      <c r="C883" s="3" t="s">
        <v>7</v>
      </c>
      <c r="D883" s="5">
        <v>9.0500000000000007</v>
      </c>
    </row>
    <row r="884" spans="1:4">
      <c r="A884" s="3">
        <v>111251061</v>
      </c>
      <c r="B884" s="4" t="s">
        <v>706</v>
      </c>
      <c r="C884" s="3" t="s">
        <v>7</v>
      </c>
      <c r="D884" s="5">
        <v>8.98</v>
      </c>
    </row>
    <row r="885" spans="1:4">
      <c r="A885" s="3">
        <v>111251062</v>
      </c>
      <c r="B885" s="4" t="s">
        <v>706</v>
      </c>
      <c r="C885" s="3" t="s">
        <v>7</v>
      </c>
      <c r="D885" s="5">
        <v>8.9</v>
      </c>
    </row>
    <row r="886" spans="1:4">
      <c r="A886" s="3">
        <v>111251080</v>
      </c>
      <c r="B886" s="4" t="s">
        <v>707</v>
      </c>
      <c r="C886" s="3" t="s">
        <v>7</v>
      </c>
      <c r="D886" s="5">
        <v>9.2799999999999994</v>
      </c>
    </row>
    <row r="887" spans="1:4">
      <c r="A887" s="3">
        <v>111251081</v>
      </c>
      <c r="B887" s="4" t="s">
        <v>707</v>
      </c>
      <c r="C887" s="3" t="s">
        <v>7</v>
      </c>
      <c r="D887" s="5">
        <v>9.07</v>
      </c>
    </row>
    <row r="888" spans="1:4">
      <c r="A888" s="3">
        <v>111251082</v>
      </c>
      <c r="B888" s="4" t="s">
        <v>707</v>
      </c>
      <c r="C888" s="3" t="s">
        <v>7</v>
      </c>
      <c r="D888" s="5">
        <v>9.2100000000000009</v>
      </c>
    </row>
    <row r="889" spans="1:4">
      <c r="A889" s="3">
        <v>111251090</v>
      </c>
      <c r="B889" s="4" t="s">
        <v>708</v>
      </c>
      <c r="C889" s="3" t="s">
        <v>7</v>
      </c>
      <c r="D889" s="5">
        <v>9.2799999999999994</v>
      </c>
    </row>
    <row r="890" spans="1:4">
      <c r="A890" s="3">
        <v>111251091</v>
      </c>
      <c r="B890" s="4" t="s">
        <v>708</v>
      </c>
      <c r="C890" s="3" t="s">
        <v>7</v>
      </c>
      <c r="D890" s="5">
        <v>9.33</v>
      </c>
    </row>
    <row r="891" spans="1:4">
      <c r="A891" s="3">
        <v>111251092</v>
      </c>
      <c r="B891" s="4" t="s">
        <v>708</v>
      </c>
      <c r="C891" s="3" t="s">
        <v>7</v>
      </c>
      <c r="D891" s="5">
        <v>9.2100000000000009</v>
      </c>
    </row>
    <row r="892" spans="1:4">
      <c r="A892" s="3">
        <v>111251100</v>
      </c>
      <c r="B892" s="4" t="s">
        <v>710</v>
      </c>
      <c r="C892" s="3" t="s">
        <v>7</v>
      </c>
      <c r="D892" s="5">
        <v>9.2799999999999994</v>
      </c>
    </row>
    <row r="893" spans="1:4">
      <c r="A893" s="3">
        <v>111251101</v>
      </c>
      <c r="B893" s="4" t="s">
        <v>711</v>
      </c>
      <c r="C893" s="3" t="s">
        <v>7</v>
      </c>
      <c r="D893" s="5">
        <v>9.6</v>
      </c>
    </row>
    <row r="894" spans="1:4">
      <c r="A894" s="3">
        <v>111251102</v>
      </c>
      <c r="B894" s="4" t="s">
        <v>710</v>
      </c>
      <c r="C894" s="3" t="s">
        <v>7</v>
      </c>
      <c r="D894" s="5">
        <v>9.34</v>
      </c>
    </row>
    <row r="895" spans="1:4">
      <c r="A895" s="3">
        <v>111251110</v>
      </c>
      <c r="B895" s="4" t="s">
        <v>713</v>
      </c>
      <c r="C895" s="3" t="s">
        <v>7</v>
      </c>
      <c r="D895" s="5">
        <v>9.2799999999999994</v>
      </c>
    </row>
    <row r="896" spans="1:4">
      <c r="A896" s="3">
        <v>111251111</v>
      </c>
      <c r="B896" s="4" t="s">
        <v>712</v>
      </c>
      <c r="C896" s="3" t="s">
        <v>7</v>
      </c>
      <c r="D896" s="5">
        <v>9.5399999999999991</v>
      </c>
    </row>
    <row r="897" spans="1:4">
      <c r="A897" s="3">
        <v>111251112</v>
      </c>
      <c r="B897" s="4" t="s">
        <v>712</v>
      </c>
      <c r="C897" s="3" t="s">
        <v>7</v>
      </c>
      <c r="D897" s="5">
        <v>9.2100000000000009</v>
      </c>
    </row>
    <row r="898" spans="1:4">
      <c r="A898" s="3">
        <v>111251120</v>
      </c>
      <c r="B898" s="4" t="s">
        <v>725</v>
      </c>
      <c r="C898" s="3" t="s">
        <v>7</v>
      </c>
      <c r="D898" s="5">
        <v>6.99</v>
      </c>
    </row>
    <row r="899" spans="1:4">
      <c r="A899" s="3">
        <v>111251121</v>
      </c>
      <c r="B899" s="4" t="s">
        <v>714</v>
      </c>
      <c r="C899" s="3" t="s">
        <v>7</v>
      </c>
      <c r="D899" s="5">
        <v>9.5399999999999991</v>
      </c>
    </row>
    <row r="900" spans="1:4">
      <c r="A900" s="3">
        <v>111251122</v>
      </c>
      <c r="B900" s="4" t="s">
        <v>714</v>
      </c>
      <c r="C900" s="3" t="s">
        <v>7</v>
      </c>
      <c r="D900" s="5">
        <v>6.99</v>
      </c>
    </row>
    <row r="901" spans="1:4">
      <c r="A901" s="3">
        <v>111251140</v>
      </c>
      <c r="B901" s="4" t="s">
        <v>716</v>
      </c>
      <c r="C901" s="3" t="s">
        <v>7</v>
      </c>
      <c r="D901" s="5">
        <v>9.2799999999999994</v>
      </c>
    </row>
    <row r="902" spans="1:4">
      <c r="A902" s="3">
        <v>111251141</v>
      </c>
      <c r="B902" s="4" t="s">
        <v>716</v>
      </c>
      <c r="C902" s="3" t="s">
        <v>7</v>
      </c>
      <c r="D902" s="5">
        <v>9.07</v>
      </c>
    </row>
    <row r="903" spans="1:4">
      <c r="A903" s="3">
        <v>111251142</v>
      </c>
      <c r="B903" s="4" t="s">
        <v>716</v>
      </c>
      <c r="C903" s="3" t="s">
        <v>7</v>
      </c>
      <c r="D903" s="5">
        <v>9.2100000000000009</v>
      </c>
    </row>
    <row r="904" spans="1:4">
      <c r="A904" s="3">
        <v>111251160</v>
      </c>
      <c r="B904" s="4" t="s">
        <v>726</v>
      </c>
      <c r="C904" s="3" t="s">
        <v>7</v>
      </c>
      <c r="D904" s="5">
        <v>9.2799999999999994</v>
      </c>
    </row>
    <row r="905" spans="1:4">
      <c r="A905" s="3">
        <v>111251161</v>
      </c>
      <c r="B905" s="4" t="s">
        <v>726</v>
      </c>
      <c r="C905" s="3" t="s">
        <v>7</v>
      </c>
      <c r="D905" s="5">
        <v>9.07</v>
      </c>
    </row>
    <row r="906" spans="1:4">
      <c r="A906" s="3">
        <v>111251162</v>
      </c>
      <c r="B906" s="4" t="s">
        <v>726</v>
      </c>
      <c r="C906" s="3" t="s">
        <v>7</v>
      </c>
      <c r="D906" s="5">
        <v>9.2100000000000009</v>
      </c>
    </row>
    <row r="907" spans="1:4">
      <c r="A907" s="3">
        <v>111251220</v>
      </c>
      <c r="B907" s="4" t="s">
        <v>719</v>
      </c>
      <c r="C907" s="3" t="s">
        <v>7</v>
      </c>
      <c r="D907" s="5">
        <v>9.2799999999999994</v>
      </c>
    </row>
    <row r="908" spans="1:4">
      <c r="A908" s="3">
        <v>111251221</v>
      </c>
      <c r="B908" s="4" t="s">
        <v>719</v>
      </c>
      <c r="C908" s="3" t="s">
        <v>7</v>
      </c>
      <c r="D908" s="5">
        <v>9.07</v>
      </c>
    </row>
    <row r="909" spans="1:4">
      <c r="A909" s="3">
        <v>111251222</v>
      </c>
      <c r="B909" s="4" t="s">
        <v>719</v>
      </c>
      <c r="C909" s="3" t="s">
        <v>7</v>
      </c>
      <c r="D909" s="5">
        <v>9.2100000000000009</v>
      </c>
    </row>
    <row r="910" spans="1:4">
      <c r="A910" s="3">
        <v>111251250</v>
      </c>
      <c r="B910" s="4" t="s">
        <v>774</v>
      </c>
      <c r="C910" s="3" t="s">
        <v>7</v>
      </c>
      <c r="D910" s="5">
        <v>9.2799999999999994</v>
      </c>
    </row>
    <row r="911" spans="1:4">
      <c r="A911" s="3">
        <v>111251251</v>
      </c>
      <c r="B911" s="4" t="s">
        <v>774</v>
      </c>
      <c r="C911" s="3" t="s">
        <v>7</v>
      </c>
      <c r="D911" s="5">
        <v>8.9700000000000006</v>
      </c>
    </row>
    <row r="912" spans="1:4">
      <c r="A912" s="3">
        <v>111251252</v>
      </c>
      <c r="B912" s="4" t="s">
        <v>774</v>
      </c>
      <c r="C912" s="3" t="s">
        <v>7</v>
      </c>
      <c r="D912" s="5">
        <v>9.2100000000000009</v>
      </c>
    </row>
    <row r="913" spans="1:4">
      <c r="A913" s="3">
        <v>111251270</v>
      </c>
      <c r="B913" s="4" t="s">
        <v>721</v>
      </c>
      <c r="C913" s="3" t="s">
        <v>7</v>
      </c>
      <c r="D913" s="5">
        <v>9.2799999999999994</v>
      </c>
    </row>
    <row r="914" spans="1:4">
      <c r="A914" s="3">
        <v>111251271</v>
      </c>
      <c r="B914" s="4" t="s">
        <v>721</v>
      </c>
      <c r="C914" s="3" t="s">
        <v>7</v>
      </c>
      <c r="D914" s="5">
        <v>9.07</v>
      </c>
    </row>
    <row r="915" spans="1:4">
      <c r="A915" s="3">
        <v>111251272</v>
      </c>
      <c r="B915" s="4" t="s">
        <v>775</v>
      </c>
      <c r="C915" s="3" t="s">
        <v>7</v>
      </c>
      <c r="D915" s="5">
        <v>9.2100000000000009</v>
      </c>
    </row>
    <row r="916" spans="1:4">
      <c r="A916" s="3">
        <v>111251280</v>
      </c>
      <c r="B916" s="4" t="s">
        <v>776</v>
      </c>
      <c r="C916" s="3" t="s">
        <v>7</v>
      </c>
      <c r="D916" s="5">
        <v>9.2799999999999994</v>
      </c>
    </row>
    <row r="917" spans="1:4">
      <c r="A917" s="3">
        <v>111251281</v>
      </c>
      <c r="B917" s="4" t="s">
        <v>776</v>
      </c>
      <c r="C917" s="3" t="s">
        <v>7</v>
      </c>
      <c r="D917" s="5">
        <v>9.6</v>
      </c>
    </row>
    <row r="918" spans="1:4">
      <c r="A918" s="3">
        <v>111251282</v>
      </c>
      <c r="B918" s="4" t="s">
        <v>776</v>
      </c>
      <c r="C918" s="3" t="s">
        <v>7</v>
      </c>
      <c r="D918" s="5">
        <v>9.2100000000000009</v>
      </c>
    </row>
    <row r="919" spans="1:4">
      <c r="A919" s="3">
        <v>111252000</v>
      </c>
      <c r="B919" s="4" t="s">
        <v>723</v>
      </c>
      <c r="C919" s="3" t="s">
        <v>7</v>
      </c>
      <c r="D919" s="5">
        <v>7.78</v>
      </c>
    </row>
    <row r="920" spans="1:4">
      <c r="A920" s="3">
        <v>111252020</v>
      </c>
      <c r="B920" s="4" t="s">
        <v>773</v>
      </c>
      <c r="C920" s="3" t="s">
        <v>7</v>
      </c>
      <c r="D920" s="5">
        <v>9.0370000000000008</v>
      </c>
    </row>
    <row r="921" spans="1:4">
      <c r="A921" s="3">
        <v>111252140</v>
      </c>
      <c r="B921" s="4" t="s">
        <v>716</v>
      </c>
      <c r="C921" s="3" t="s">
        <v>7</v>
      </c>
      <c r="D921" s="5">
        <v>9.0500000000000007</v>
      </c>
    </row>
    <row r="922" spans="1:4">
      <c r="A922" s="3">
        <v>111253090</v>
      </c>
      <c r="B922" s="4" t="s">
        <v>708</v>
      </c>
      <c r="C922" s="3" t="s">
        <v>7</v>
      </c>
      <c r="D922" s="5">
        <v>8.4969999999999999</v>
      </c>
    </row>
    <row r="923" spans="1:4">
      <c r="A923" s="3">
        <v>111253110</v>
      </c>
      <c r="B923" s="4" t="s">
        <v>712</v>
      </c>
      <c r="C923" s="3" t="s">
        <v>7</v>
      </c>
      <c r="D923" s="5">
        <v>8.4969999999999999</v>
      </c>
    </row>
    <row r="924" spans="1:4">
      <c r="A924" s="3">
        <v>111253280</v>
      </c>
      <c r="B924" s="4" t="s">
        <v>776</v>
      </c>
      <c r="C924" s="3" t="s">
        <v>7</v>
      </c>
      <c r="D924" s="5">
        <v>7.82</v>
      </c>
    </row>
    <row r="925" spans="1:4">
      <c r="A925" s="3">
        <v>111254010</v>
      </c>
      <c r="B925" s="4" t="s">
        <v>704</v>
      </c>
      <c r="C925" s="3" t="s">
        <v>7</v>
      </c>
      <c r="D925" s="5">
        <v>7.69</v>
      </c>
    </row>
    <row r="926" spans="1:4">
      <c r="A926" s="3">
        <v>111254080</v>
      </c>
      <c r="B926" s="4" t="s">
        <v>707</v>
      </c>
      <c r="C926" s="3" t="s">
        <v>7</v>
      </c>
      <c r="D926" s="5">
        <v>8.7880000000000003</v>
      </c>
    </row>
    <row r="927" spans="1:4">
      <c r="A927" s="3">
        <v>111254100</v>
      </c>
      <c r="B927" s="4" t="s">
        <v>711</v>
      </c>
      <c r="C927" s="3" t="s">
        <v>7</v>
      </c>
      <c r="D927" s="5">
        <v>7.69</v>
      </c>
    </row>
    <row r="928" spans="1:4">
      <c r="A928" s="3">
        <v>111254120</v>
      </c>
      <c r="B928" s="4" t="s">
        <v>714</v>
      </c>
      <c r="C928" s="3" t="s">
        <v>7</v>
      </c>
      <c r="D928" s="5">
        <v>8.4969999999999999</v>
      </c>
    </row>
    <row r="929" spans="1:4">
      <c r="A929" s="3">
        <v>111254160</v>
      </c>
      <c r="B929" s="4" t="s">
        <v>726</v>
      </c>
      <c r="C929" s="3" t="s">
        <v>7</v>
      </c>
      <c r="D929" s="5">
        <v>8.4779999999999998</v>
      </c>
    </row>
    <row r="930" spans="1:4">
      <c r="A930" s="3">
        <v>111254220</v>
      </c>
      <c r="B930" s="4" t="s">
        <v>719</v>
      </c>
      <c r="C930" s="3" t="s">
        <v>7</v>
      </c>
      <c r="D930" s="5">
        <v>8.4969999999999999</v>
      </c>
    </row>
    <row r="931" spans="1:4">
      <c r="A931" s="3">
        <v>111254250</v>
      </c>
      <c r="B931" s="4" t="s">
        <v>774</v>
      </c>
      <c r="C931" s="3" t="s">
        <v>7</v>
      </c>
      <c r="D931" s="5">
        <v>8.4969999999999999</v>
      </c>
    </row>
    <row r="932" spans="1:4">
      <c r="A932" s="3">
        <v>111254270</v>
      </c>
      <c r="B932" s="4" t="s">
        <v>775</v>
      </c>
      <c r="C932" s="3" t="s">
        <v>7</v>
      </c>
      <c r="D932" s="5">
        <v>8.4969999999999999</v>
      </c>
    </row>
    <row r="933" spans="1:4">
      <c r="A933" s="3">
        <v>112201000</v>
      </c>
      <c r="B933" s="4" t="s">
        <v>777</v>
      </c>
      <c r="C933" s="3" t="s">
        <v>7</v>
      </c>
      <c r="D933" s="5">
        <v>6.86</v>
      </c>
    </row>
    <row r="934" spans="1:4">
      <c r="A934" s="3">
        <v>112201010</v>
      </c>
      <c r="B934" s="4" t="s">
        <v>778</v>
      </c>
      <c r="C934" s="3" t="s">
        <v>7</v>
      </c>
      <c r="D934" s="5">
        <v>7.15</v>
      </c>
    </row>
    <row r="935" spans="1:4">
      <c r="A935" s="3">
        <v>112201011</v>
      </c>
      <c r="B935" s="4" t="s">
        <v>778</v>
      </c>
      <c r="C935" s="3" t="s">
        <v>7</v>
      </c>
      <c r="D935" s="5">
        <v>7.02</v>
      </c>
    </row>
    <row r="936" spans="1:4">
      <c r="A936" s="3">
        <v>112201012</v>
      </c>
      <c r="B936" s="4" t="s">
        <v>778</v>
      </c>
      <c r="C936" s="3" t="s">
        <v>7</v>
      </c>
      <c r="D936" s="5">
        <v>6.98</v>
      </c>
    </row>
    <row r="937" spans="1:4">
      <c r="A937" s="3">
        <v>112201020</v>
      </c>
      <c r="B937" s="4" t="s">
        <v>779</v>
      </c>
      <c r="C937" s="3" t="s">
        <v>7</v>
      </c>
      <c r="D937" s="5">
        <v>7.15</v>
      </c>
    </row>
    <row r="938" spans="1:4">
      <c r="A938" s="3">
        <v>112201021</v>
      </c>
      <c r="B938" s="4" t="s">
        <v>779</v>
      </c>
      <c r="C938" s="3" t="s">
        <v>7</v>
      </c>
      <c r="D938" s="5">
        <v>7.02</v>
      </c>
    </row>
    <row r="939" spans="1:4">
      <c r="A939" s="3">
        <v>112201022</v>
      </c>
      <c r="B939" s="4" t="s">
        <v>779</v>
      </c>
      <c r="C939" s="3" t="s">
        <v>7</v>
      </c>
      <c r="D939" s="5">
        <v>6.98</v>
      </c>
    </row>
    <row r="940" spans="1:4">
      <c r="A940" s="3">
        <v>112201060</v>
      </c>
      <c r="B940" s="4" t="s">
        <v>780</v>
      </c>
      <c r="C940" s="3" t="s">
        <v>7</v>
      </c>
      <c r="D940" s="5">
        <v>7.15</v>
      </c>
    </row>
    <row r="941" spans="1:4">
      <c r="A941" s="3">
        <v>112201061</v>
      </c>
      <c r="B941" s="4" t="s">
        <v>781</v>
      </c>
      <c r="C941" s="3" t="s">
        <v>7</v>
      </c>
      <c r="D941" s="5">
        <v>7.02</v>
      </c>
    </row>
    <row r="942" spans="1:4">
      <c r="A942" s="3">
        <v>112201062</v>
      </c>
      <c r="B942" s="4" t="s">
        <v>781</v>
      </c>
      <c r="C942" s="3" t="s">
        <v>7</v>
      </c>
      <c r="D942" s="5">
        <v>6.98</v>
      </c>
    </row>
    <row r="943" spans="1:4">
      <c r="A943" s="3">
        <v>112201080</v>
      </c>
      <c r="B943" s="4" t="s">
        <v>782</v>
      </c>
      <c r="C943" s="3" t="s">
        <v>7</v>
      </c>
      <c r="D943" s="5">
        <v>7.15</v>
      </c>
    </row>
    <row r="944" spans="1:4">
      <c r="A944" s="3">
        <v>112201081</v>
      </c>
      <c r="B944" s="4" t="s">
        <v>782</v>
      </c>
      <c r="C944" s="3" t="s">
        <v>7</v>
      </c>
      <c r="D944" s="5">
        <v>7.02</v>
      </c>
    </row>
    <row r="945" spans="1:4">
      <c r="A945" s="3">
        <v>112201082</v>
      </c>
      <c r="B945" s="4" t="s">
        <v>782</v>
      </c>
      <c r="C945" s="3" t="s">
        <v>7</v>
      </c>
      <c r="D945" s="5">
        <v>6.98</v>
      </c>
    </row>
    <row r="946" spans="1:4">
      <c r="A946" s="3">
        <v>112201090</v>
      </c>
      <c r="B946" s="4" t="s">
        <v>783</v>
      </c>
      <c r="C946" s="3" t="s">
        <v>7</v>
      </c>
      <c r="D946" s="5">
        <v>7.15</v>
      </c>
    </row>
    <row r="947" spans="1:4">
      <c r="A947" s="3">
        <v>112201091</v>
      </c>
      <c r="B947" s="4" t="s">
        <v>783</v>
      </c>
      <c r="C947" s="3" t="s">
        <v>7</v>
      </c>
      <c r="D947" s="5">
        <v>7.02</v>
      </c>
    </row>
    <row r="948" spans="1:4">
      <c r="A948" s="3">
        <v>112201092</v>
      </c>
      <c r="B948" s="4" t="s">
        <v>784</v>
      </c>
      <c r="C948" s="3" t="s">
        <v>7</v>
      </c>
      <c r="D948" s="5">
        <v>6.98</v>
      </c>
    </row>
    <row r="949" spans="1:4">
      <c r="A949" s="3">
        <v>112201100</v>
      </c>
      <c r="B949" s="4" t="s">
        <v>785</v>
      </c>
      <c r="C949" s="3" t="s">
        <v>7</v>
      </c>
      <c r="D949" s="5">
        <v>7.15</v>
      </c>
    </row>
    <row r="950" spans="1:4">
      <c r="A950" s="3">
        <v>112201101</v>
      </c>
      <c r="B950" s="4" t="s">
        <v>785</v>
      </c>
      <c r="C950" s="3" t="s">
        <v>7</v>
      </c>
      <c r="D950" s="5">
        <v>7.02</v>
      </c>
    </row>
    <row r="951" spans="1:4">
      <c r="A951" s="3">
        <v>112201102</v>
      </c>
      <c r="B951" s="4" t="s">
        <v>785</v>
      </c>
      <c r="C951" s="3" t="s">
        <v>7</v>
      </c>
      <c r="D951" s="5">
        <v>6.98</v>
      </c>
    </row>
    <row r="952" spans="1:4">
      <c r="A952" s="3">
        <v>112201110</v>
      </c>
      <c r="B952" s="4" t="s">
        <v>786</v>
      </c>
      <c r="C952" s="3" t="s">
        <v>7</v>
      </c>
      <c r="D952" s="5">
        <v>7.15</v>
      </c>
    </row>
    <row r="953" spans="1:4">
      <c r="A953" s="3">
        <v>112201111</v>
      </c>
      <c r="B953" s="4" t="s">
        <v>786</v>
      </c>
      <c r="C953" s="3" t="s">
        <v>7</v>
      </c>
      <c r="D953" s="5">
        <v>7.02</v>
      </c>
    </row>
    <row r="954" spans="1:4">
      <c r="A954" s="3">
        <v>112201112</v>
      </c>
      <c r="B954" s="4" t="s">
        <v>787</v>
      </c>
      <c r="C954" s="3" t="s">
        <v>7</v>
      </c>
      <c r="D954" s="5">
        <v>6.98</v>
      </c>
    </row>
    <row r="955" spans="1:4">
      <c r="A955" s="3">
        <v>112201120</v>
      </c>
      <c r="B955" s="4" t="s">
        <v>788</v>
      </c>
      <c r="C955" s="3" t="s">
        <v>7</v>
      </c>
      <c r="D955" s="5">
        <v>7.21</v>
      </c>
    </row>
    <row r="956" spans="1:4">
      <c r="A956" s="3">
        <v>112201121</v>
      </c>
      <c r="B956" s="4" t="s">
        <v>789</v>
      </c>
      <c r="C956" s="3" t="s">
        <v>7</v>
      </c>
      <c r="D956" s="5">
        <v>7.06</v>
      </c>
    </row>
    <row r="957" spans="1:4">
      <c r="A957" s="3">
        <v>112201122</v>
      </c>
      <c r="B957" s="4" t="s">
        <v>788</v>
      </c>
      <c r="C957" s="3" t="s">
        <v>7</v>
      </c>
      <c r="D957" s="5">
        <v>7</v>
      </c>
    </row>
    <row r="958" spans="1:4">
      <c r="A958" s="3">
        <v>112201140</v>
      </c>
      <c r="B958" s="4" t="s">
        <v>790</v>
      </c>
      <c r="C958" s="3" t="s">
        <v>7</v>
      </c>
      <c r="D958" s="5">
        <v>7.15</v>
      </c>
    </row>
    <row r="959" spans="1:4">
      <c r="A959" s="3">
        <v>112201141</v>
      </c>
      <c r="B959" s="4" t="s">
        <v>791</v>
      </c>
      <c r="C959" s="3" t="s">
        <v>7</v>
      </c>
      <c r="D959" s="5">
        <v>7.02</v>
      </c>
    </row>
    <row r="960" spans="1:4">
      <c r="A960" s="3">
        <v>112201142</v>
      </c>
      <c r="B960" s="4" t="s">
        <v>791</v>
      </c>
      <c r="C960" s="3" t="s">
        <v>7</v>
      </c>
      <c r="D960" s="5">
        <v>6.98</v>
      </c>
    </row>
    <row r="961" spans="1:4">
      <c r="A961" s="3">
        <v>112201160</v>
      </c>
      <c r="B961" s="4" t="s">
        <v>792</v>
      </c>
      <c r="C961" s="3" t="s">
        <v>7</v>
      </c>
      <c r="D961" s="5">
        <v>7.15</v>
      </c>
    </row>
    <row r="962" spans="1:4">
      <c r="A962" s="3">
        <v>112201161</v>
      </c>
      <c r="B962" s="4" t="s">
        <v>792</v>
      </c>
      <c r="C962" s="3" t="s">
        <v>7</v>
      </c>
      <c r="D962" s="5">
        <v>7.02</v>
      </c>
    </row>
    <row r="963" spans="1:4">
      <c r="A963" s="3">
        <v>112201162</v>
      </c>
      <c r="B963" s="4" t="s">
        <v>793</v>
      </c>
      <c r="C963" s="3" t="s">
        <v>7</v>
      </c>
      <c r="D963" s="5">
        <v>6.98</v>
      </c>
    </row>
    <row r="964" spans="1:4">
      <c r="A964" s="3">
        <v>112201220</v>
      </c>
      <c r="B964" s="4" t="s">
        <v>794</v>
      </c>
      <c r="C964" s="3" t="s">
        <v>7</v>
      </c>
      <c r="D964" s="5">
        <v>7.21</v>
      </c>
    </row>
    <row r="965" spans="1:4">
      <c r="A965" s="3">
        <v>112201221</v>
      </c>
      <c r="B965" s="4" t="s">
        <v>794</v>
      </c>
      <c r="C965" s="3" t="s">
        <v>7</v>
      </c>
      <c r="D965" s="5">
        <v>7.06</v>
      </c>
    </row>
    <row r="966" spans="1:4">
      <c r="A966" s="3">
        <v>112201222</v>
      </c>
      <c r="B966" s="4" t="s">
        <v>794</v>
      </c>
      <c r="C966" s="3" t="s">
        <v>7</v>
      </c>
      <c r="D966" s="5">
        <v>7</v>
      </c>
    </row>
    <row r="967" spans="1:4">
      <c r="A967" s="3">
        <v>112201250</v>
      </c>
      <c r="B967" s="4" t="s">
        <v>795</v>
      </c>
      <c r="C967" s="3" t="s">
        <v>7</v>
      </c>
      <c r="D967" s="5">
        <v>7.15</v>
      </c>
    </row>
    <row r="968" spans="1:4">
      <c r="A968" s="3">
        <v>112201251</v>
      </c>
      <c r="B968" s="4" t="s">
        <v>795</v>
      </c>
      <c r="C968" s="3" t="s">
        <v>7</v>
      </c>
      <c r="D968" s="5">
        <v>7.02</v>
      </c>
    </row>
    <row r="969" spans="1:4">
      <c r="A969" s="3">
        <v>112201252</v>
      </c>
      <c r="B969" s="4" t="s">
        <v>795</v>
      </c>
      <c r="C969" s="3" t="s">
        <v>7</v>
      </c>
      <c r="D969" s="5">
        <v>6.98</v>
      </c>
    </row>
    <row r="970" spans="1:4">
      <c r="A970" s="3">
        <v>112201270</v>
      </c>
      <c r="B970" s="4" t="s">
        <v>796</v>
      </c>
      <c r="C970" s="3" t="s">
        <v>7</v>
      </c>
      <c r="D970" s="5">
        <v>7.15</v>
      </c>
    </row>
    <row r="971" spans="1:4">
      <c r="A971" s="3">
        <v>112201271</v>
      </c>
      <c r="B971" s="4" t="s">
        <v>797</v>
      </c>
      <c r="C971" s="3" t="s">
        <v>7</v>
      </c>
      <c r="D971" s="5">
        <v>7.02</v>
      </c>
    </row>
    <row r="972" spans="1:4">
      <c r="A972" s="3">
        <v>112201272</v>
      </c>
      <c r="B972" s="4" t="s">
        <v>797</v>
      </c>
      <c r="C972" s="3" t="s">
        <v>7</v>
      </c>
      <c r="D972" s="5">
        <v>6.98</v>
      </c>
    </row>
    <row r="973" spans="1:4">
      <c r="A973" s="3">
        <v>112201280</v>
      </c>
      <c r="B973" s="4" t="s">
        <v>798</v>
      </c>
      <c r="C973" s="3" t="s">
        <v>7</v>
      </c>
      <c r="D973" s="5">
        <v>7.21</v>
      </c>
    </row>
    <row r="974" spans="1:4">
      <c r="A974" s="3">
        <v>112201281</v>
      </c>
      <c r="B974" s="4" t="s">
        <v>798</v>
      </c>
      <c r="C974" s="3" t="s">
        <v>7</v>
      </c>
      <c r="D974" s="5">
        <v>7.06</v>
      </c>
    </row>
    <row r="975" spans="1:4">
      <c r="A975" s="3">
        <v>112201282</v>
      </c>
      <c r="B975" s="4" t="s">
        <v>799</v>
      </c>
      <c r="C975" s="3" t="s">
        <v>7</v>
      </c>
      <c r="D975" s="5">
        <v>7</v>
      </c>
    </row>
    <row r="976" spans="1:4">
      <c r="A976" s="3">
        <v>112202000</v>
      </c>
      <c r="B976" s="4" t="s">
        <v>800</v>
      </c>
      <c r="C976" s="3" t="s">
        <v>7</v>
      </c>
      <c r="D976" s="5">
        <v>6.81</v>
      </c>
    </row>
    <row r="977" spans="1:4">
      <c r="A977" s="3">
        <v>112202020</v>
      </c>
      <c r="B977" s="4" t="s">
        <v>801</v>
      </c>
      <c r="C977" s="3" t="s">
        <v>7</v>
      </c>
      <c r="D977" s="5">
        <v>7.1</v>
      </c>
    </row>
    <row r="978" spans="1:4">
      <c r="A978" s="3">
        <v>112202140</v>
      </c>
      <c r="B978" s="4" t="s">
        <v>790</v>
      </c>
      <c r="C978" s="3" t="s">
        <v>7</v>
      </c>
      <c r="D978" s="5">
        <v>7.1</v>
      </c>
    </row>
    <row r="979" spans="1:4">
      <c r="A979" s="3">
        <v>112203090</v>
      </c>
      <c r="B979" s="4" t="s">
        <v>783</v>
      </c>
      <c r="C979" s="3" t="s">
        <v>7</v>
      </c>
      <c r="D979" s="5">
        <v>6.92</v>
      </c>
    </row>
    <row r="980" spans="1:4">
      <c r="A980" s="3">
        <v>112203110</v>
      </c>
      <c r="B980" s="4" t="s">
        <v>786</v>
      </c>
      <c r="C980" s="3" t="s">
        <v>7</v>
      </c>
      <c r="D980" s="5">
        <v>6.92</v>
      </c>
    </row>
    <row r="981" spans="1:4">
      <c r="A981" s="3">
        <v>112203280</v>
      </c>
      <c r="B981" s="4" t="s">
        <v>799</v>
      </c>
      <c r="C981" s="3" t="s">
        <v>7</v>
      </c>
      <c r="D981" s="5">
        <v>6.98</v>
      </c>
    </row>
    <row r="982" spans="1:4">
      <c r="A982" s="3">
        <v>112204010</v>
      </c>
      <c r="B982" s="4" t="s">
        <v>778</v>
      </c>
      <c r="C982" s="3" t="s">
        <v>7</v>
      </c>
      <c r="D982" s="5">
        <v>6.86</v>
      </c>
    </row>
    <row r="983" spans="1:4">
      <c r="A983" s="3">
        <v>112204080</v>
      </c>
      <c r="B983" s="4" t="s">
        <v>802</v>
      </c>
      <c r="C983" s="3" t="s">
        <v>7</v>
      </c>
      <c r="D983" s="5">
        <v>6.86</v>
      </c>
    </row>
    <row r="984" spans="1:4">
      <c r="A984" s="3">
        <v>112204100</v>
      </c>
      <c r="B984" s="4" t="s">
        <v>785</v>
      </c>
      <c r="C984" s="3" t="s">
        <v>7</v>
      </c>
      <c r="D984" s="5">
        <v>6.86</v>
      </c>
    </row>
    <row r="985" spans="1:4">
      <c r="A985" s="3">
        <v>112204120</v>
      </c>
      <c r="B985" s="4" t="s">
        <v>788</v>
      </c>
      <c r="C985" s="3" t="s">
        <v>7</v>
      </c>
      <c r="D985" s="5">
        <v>6.92</v>
      </c>
    </row>
    <row r="986" spans="1:4">
      <c r="A986" s="3">
        <v>112204160</v>
      </c>
      <c r="B986" s="4" t="s">
        <v>792</v>
      </c>
      <c r="C986" s="3" t="s">
        <v>7</v>
      </c>
      <c r="D986" s="5">
        <v>6.86</v>
      </c>
    </row>
    <row r="987" spans="1:4">
      <c r="A987" s="3">
        <v>112204220</v>
      </c>
      <c r="B987" s="4" t="s">
        <v>794</v>
      </c>
      <c r="C987" s="3" t="s">
        <v>7</v>
      </c>
      <c r="D987" s="5">
        <v>6.92</v>
      </c>
    </row>
    <row r="988" spans="1:4">
      <c r="A988" s="3">
        <v>112204250</v>
      </c>
      <c r="B988" s="4" t="s">
        <v>803</v>
      </c>
      <c r="C988" s="3" t="s">
        <v>7</v>
      </c>
      <c r="D988" s="5">
        <v>6.86</v>
      </c>
    </row>
    <row r="989" spans="1:4">
      <c r="A989" s="3">
        <v>112204270</v>
      </c>
      <c r="B989" s="4" t="s">
        <v>797</v>
      </c>
      <c r="C989" s="3" t="s">
        <v>7</v>
      </c>
      <c r="D989" s="5">
        <v>6.86</v>
      </c>
    </row>
    <row r="990" spans="1:4">
      <c r="A990" s="3">
        <v>112211000</v>
      </c>
      <c r="B990" s="4" t="s">
        <v>804</v>
      </c>
      <c r="C990" s="3" t="s">
        <v>7</v>
      </c>
      <c r="D990" s="5">
        <v>4.59</v>
      </c>
    </row>
    <row r="991" spans="1:4">
      <c r="A991" s="3">
        <v>112211010</v>
      </c>
      <c r="B991" s="4" t="s">
        <v>805</v>
      </c>
      <c r="C991" s="3" t="s">
        <v>7</v>
      </c>
      <c r="D991" s="5">
        <v>4.49</v>
      </c>
    </row>
    <row r="992" spans="1:4">
      <c r="A992" s="3">
        <v>112211011</v>
      </c>
      <c r="B992" s="4" t="s">
        <v>805</v>
      </c>
      <c r="C992" s="3" t="s">
        <v>7</v>
      </c>
      <c r="D992" s="5">
        <v>4.45</v>
      </c>
    </row>
    <row r="993" spans="1:4">
      <c r="A993" s="3">
        <v>112211012</v>
      </c>
      <c r="B993" s="4" t="s">
        <v>805</v>
      </c>
      <c r="C993" s="3" t="s">
        <v>7</v>
      </c>
      <c r="D993" s="5">
        <v>4.3899999999999997</v>
      </c>
    </row>
    <row r="994" spans="1:4">
      <c r="A994" s="3">
        <v>112211020</v>
      </c>
      <c r="B994" s="4" t="s">
        <v>806</v>
      </c>
      <c r="C994" s="3" t="s">
        <v>7</v>
      </c>
      <c r="D994" s="5">
        <v>4.49</v>
      </c>
    </row>
    <row r="995" spans="1:4">
      <c r="A995" s="3">
        <v>112211021</v>
      </c>
      <c r="B995" s="4" t="s">
        <v>807</v>
      </c>
      <c r="C995" s="3" t="s">
        <v>7</v>
      </c>
      <c r="D995" s="5">
        <v>4.45</v>
      </c>
    </row>
    <row r="996" spans="1:4">
      <c r="A996" s="3">
        <v>112211022</v>
      </c>
      <c r="B996" s="4" t="s">
        <v>807</v>
      </c>
      <c r="C996" s="3" t="s">
        <v>7</v>
      </c>
      <c r="D996" s="5">
        <v>4.3899999999999997</v>
      </c>
    </row>
    <row r="997" spans="1:4">
      <c r="A997" s="3">
        <v>112211060</v>
      </c>
      <c r="B997" s="4" t="s">
        <v>808</v>
      </c>
      <c r="C997" s="3" t="s">
        <v>7</v>
      </c>
      <c r="D997" s="5">
        <v>4.49</v>
      </c>
    </row>
    <row r="998" spans="1:4">
      <c r="A998" s="3">
        <v>112211061</v>
      </c>
      <c r="B998" s="4" t="s">
        <v>808</v>
      </c>
      <c r="C998" s="3" t="s">
        <v>7</v>
      </c>
      <c r="D998" s="5">
        <v>4.45</v>
      </c>
    </row>
    <row r="999" spans="1:4">
      <c r="A999" s="3">
        <v>112211062</v>
      </c>
      <c r="B999" s="4" t="s">
        <v>808</v>
      </c>
      <c r="C999" s="3" t="s">
        <v>7</v>
      </c>
      <c r="D999" s="5">
        <v>4.3899999999999997</v>
      </c>
    </row>
    <row r="1000" spans="1:4">
      <c r="A1000" s="3">
        <v>112211080</v>
      </c>
      <c r="B1000" s="4" t="s">
        <v>809</v>
      </c>
      <c r="C1000" s="3" t="s">
        <v>7</v>
      </c>
      <c r="D1000" s="5">
        <v>4.49</v>
      </c>
    </row>
    <row r="1001" spans="1:4">
      <c r="A1001" s="3">
        <v>112211081</v>
      </c>
      <c r="B1001" s="4" t="s">
        <v>809</v>
      </c>
      <c r="C1001" s="3" t="s">
        <v>7</v>
      </c>
      <c r="D1001" s="5">
        <v>4.45</v>
      </c>
    </row>
    <row r="1002" spans="1:4">
      <c r="A1002" s="3">
        <v>112211082</v>
      </c>
      <c r="B1002" s="4" t="s">
        <v>809</v>
      </c>
      <c r="C1002" s="3" t="s">
        <v>7</v>
      </c>
      <c r="D1002" s="5">
        <v>4.3899999999999997</v>
      </c>
    </row>
    <row r="1003" spans="1:4">
      <c r="A1003" s="3">
        <v>112211090</v>
      </c>
      <c r="B1003" s="4" t="s">
        <v>810</v>
      </c>
      <c r="C1003" s="3" t="s">
        <v>7</v>
      </c>
      <c r="D1003" s="5">
        <v>4.49</v>
      </c>
    </row>
    <row r="1004" spans="1:4">
      <c r="A1004" s="3">
        <v>112211091</v>
      </c>
      <c r="B1004" s="4" t="s">
        <v>810</v>
      </c>
      <c r="C1004" s="3" t="s">
        <v>7</v>
      </c>
      <c r="D1004" s="5">
        <v>4.45</v>
      </c>
    </row>
    <row r="1005" spans="1:4">
      <c r="A1005" s="3">
        <v>112211092</v>
      </c>
      <c r="B1005" s="4" t="s">
        <v>811</v>
      </c>
      <c r="C1005" s="3" t="s">
        <v>7</v>
      </c>
      <c r="D1005" s="5">
        <v>4.3899999999999997</v>
      </c>
    </row>
    <row r="1006" spans="1:4">
      <c r="A1006" s="3">
        <v>112211100</v>
      </c>
      <c r="B1006" s="4" t="s">
        <v>812</v>
      </c>
      <c r="C1006" s="3" t="s">
        <v>7</v>
      </c>
      <c r="D1006" s="5">
        <v>4.49</v>
      </c>
    </row>
    <row r="1007" spans="1:4">
      <c r="A1007" s="3">
        <v>112211101</v>
      </c>
      <c r="B1007" s="4" t="s">
        <v>812</v>
      </c>
      <c r="C1007" s="3" t="s">
        <v>7</v>
      </c>
      <c r="D1007" s="5">
        <v>4.45</v>
      </c>
    </row>
    <row r="1008" spans="1:4">
      <c r="A1008" s="3">
        <v>112211102</v>
      </c>
      <c r="B1008" s="4" t="s">
        <v>812</v>
      </c>
      <c r="C1008" s="3" t="s">
        <v>7</v>
      </c>
      <c r="D1008" s="5">
        <v>4.3899999999999997</v>
      </c>
    </row>
    <row r="1009" spans="1:4">
      <c r="A1009" s="3">
        <v>112211110</v>
      </c>
      <c r="B1009" s="4" t="s">
        <v>813</v>
      </c>
      <c r="C1009" s="3" t="s">
        <v>7</v>
      </c>
      <c r="D1009" s="5">
        <v>4.49</v>
      </c>
    </row>
    <row r="1010" spans="1:4">
      <c r="A1010" s="3">
        <v>112211111</v>
      </c>
      <c r="B1010" s="4" t="s">
        <v>813</v>
      </c>
      <c r="C1010" s="3" t="s">
        <v>7</v>
      </c>
      <c r="D1010" s="5">
        <v>4.45</v>
      </c>
    </row>
    <row r="1011" spans="1:4">
      <c r="A1011" s="3">
        <v>112211112</v>
      </c>
      <c r="B1011" s="4" t="s">
        <v>814</v>
      </c>
      <c r="C1011" s="3" t="s">
        <v>7</v>
      </c>
      <c r="D1011" s="5">
        <v>4.3899999999999997</v>
      </c>
    </row>
    <row r="1012" spans="1:4">
      <c r="A1012" s="3">
        <v>112211120</v>
      </c>
      <c r="B1012" s="4" t="s">
        <v>815</v>
      </c>
      <c r="C1012" s="3" t="s">
        <v>7</v>
      </c>
      <c r="D1012" s="5">
        <v>4.5199999999999996</v>
      </c>
    </row>
    <row r="1013" spans="1:4">
      <c r="A1013" s="3">
        <v>112211121</v>
      </c>
      <c r="B1013" s="4" t="s">
        <v>816</v>
      </c>
      <c r="C1013" s="3" t="s">
        <v>7</v>
      </c>
      <c r="D1013" s="5">
        <v>4.47</v>
      </c>
    </row>
    <row r="1014" spans="1:4">
      <c r="A1014" s="3">
        <v>112211122</v>
      </c>
      <c r="B1014" s="4" t="s">
        <v>815</v>
      </c>
      <c r="C1014" s="3" t="s">
        <v>7</v>
      </c>
      <c r="D1014" s="5">
        <v>4.4000000000000004</v>
      </c>
    </row>
    <row r="1015" spans="1:4">
      <c r="A1015" s="3">
        <v>112211140</v>
      </c>
      <c r="B1015" s="4" t="s">
        <v>817</v>
      </c>
      <c r="C1015" s="3" t="s">
        <v>7</v>
      </c>
      <c r="D1015" s="5">
        <v>4.49</v>
      </c>
    </row>
    <row r="1016" spans="1:4">
      <c r="A1016" s="3">
        <v>112211141</v>
      </c>
      <c r="B1016" s="4" t="s">
        <v>818</v>
      </c>
      <c r="C1016" s="3" t="s">
        <v>7</v>
      </c>
      <c r="D1016" s="5">
        <v>4.45</v>
      </c>
    </row>
    <row r="1017" spans="1:4">
      <c r="A1017" s="3">
        <v>112211142</v>
      </c>
      <c r="B1017" s="4" t="s">
        <v>818</v>
      </c>
      <c r="C1017" s="3" t="s">
        <v>7</v>
      </c>
      <c r="D1017" s="5">
        <v>4.3899999999999997</v>
      </c>
    </row>
    <row r="1018" spans="1:4">
      <c r="A1018" s="3">
        <v>112211160</v>
      </c>
      <c r="B1018" s="4" t="s">
        <v>819</v>
      </c>
      <c r="C1018" s="3" t="s">
        <v>7</v>
      </c>
      <c r="D1018" s="5">
        <v>4.49</v>
      </c>
    </row>
    <row r="1019" spans="1:4">
      <c r="A1019" s="3">
        <v>112211161</v>
      </c>
      <c r="B1019" s="4" t="s">
        <v>819</v>
      </c>
      <c r="C1019" s="3" t="s">
        <v>7</v>
      </c>
      <c r="D1019" s="5">
        <v>4.45</v>
      </c>
    </row>
    <row r="1020" spans="1:4">
      <c r="A1020" s="3">
        <v>112211162</v>
      </c>
      <c r="B1020" s="4" t="s">
        <v>819</v>
      </c>
      <c r="C1020" s="3" t="s">
        <v>7</v>
      </c>
      <c r="D1020" s="5">
        <v>4.3899999999999997</v>
      </c>
    </row>
    <row r="1021" spans="1:4">
      <c r="A1021" s="3">
        <v>112211220</v>
      </c>
      <c r="B1021" s="4" t="s">
        <v>820</v>
      </c>
      <c r="C1021" s="3" t="s">
        <v>7</v>
      </c>
      <c r="D1021" s="5">
        <v>4.5199999999999996</v>
      </c>
    </row>
    <row r="1022" spans="1:4">
      <c r="A1022" s="3">
        <v>112211221</v>
      </c>
      <c r="B1022" s="4" t="s">
        <v>820</v>
      </c>
      <c r="C1022" s="3" t="s">
        <v>7</v>
      </c>
      <c r="D1022" s="5">
        <v>4.47</v>
      </c>
    </row>
    <row r="1023" spans="1:4">
      <c r="A1023" s="3">
        <v>112211222</v>
      </c>
      <c r="B1023" s="4" t="s">
        <v>820</v>
      </c>
      <c r="C1023" s="3" t="s">
        <v>7</v>
      </c>
      <c r="D1023" s="5">
        <v>4.4000000000000004</v>
      </c>
    </row>
    <row r="1024" spans="1:4">
      <c r="A1024" s="3">
        <v>112211250</v>
      </c>
      <c r="B1024" s="4" t="s">
        <v>821</v>
      </c>
      <c r="C1024" s="3" t="s">
        <v>7</v>
      </c>
      <c r="D1024" s="5">
        <v>4.49</v>
      </c>
    </row>
    <row r="1025" spans="1:4">
      <c r="A1025" s="3">
        <v>112211251</v>
      </c>
      <c r="B1025" s="4" t="s">
        <v>822</v>
      </c>
      <c r="C1025" s="3" t="s">
        <v>7</v>
      </c>
      <c r="D1025" s="5">
        <v>4.45</v>
      </c>
    </row>
    <row r="1026" spans="1:4">
      <c r="A1026" s="3">
        <v>112211252</v>
      </c>
      <c r="B1026" s="4" t="s">
        <v>822</v>
      </c>
      <c r="C1026" s="3" t="s">
        <v>7</v>
      </c>
      <c r="D1026" s="5">
        <v>4.3899999999999997</v>
      </c>
    </row>
    <row r="1027" spans="1:4">
      <c r="A1027" s="3">
        <v>112211270</v>
      </c>
      <c r="B1027" s="4" t="s">
        <v>823</v>
      </c>
      <c r="C1027" s="3" t="s">
        <v>7</v>
      </c>
      <c r="D1027" s="5">
        <v>4.49</v>
      </c>
    </row>
    <row r="1028" spans="1:4">
      <c r="A1028" s="3">
        <v>112211271</v>
      </c>
      <c r="B1028" s="4" t="s">
        <v>824</v>
      </c>
      <c r="C1028" s="3" t="s">
        <v>7</v>
      </c>
      <c r="D1028" s="5">
        <v>4.45</v>
      </c>
    </row>
    <row r="1029" spans="1:4">
      <c r="A1029" s="3">
        <v>112211272</v>
      </c>
      <c r="B1029" s="4" t="s">
        <v>824</v>
      </c>
      <c r="C1029" s="3" t="s">
        <v>7</v>
      </c>
      <c r="D1029" s="5">
        <v>4.3899999999999997</v>
      </c>
    </row>
    <row r="1030" spans="1:4">
      <c r="A1030" s="3">
        <v>112211280</v>
      </c>
      <c r="B1030" s="4" t="s">
        <v>825</v>
      </c>
      <c r="C1030" s="3" t="s">
        <v>7</v>
      </c>
      <c r="D1030" s="5">
        <v>4.5199999999999996</v>
      </c>
    </row>
    <row r="1031" spans="1:4">
      <c r="A1031" s="3">
        <v>112211281</v>
      </c>
      <c r="B1031" s="4" t="s">
        <v>825</v>
      </c>
      <c r="C1031" s="3" t="s">
        <v>7</v>
      </c>
      <c r="D1031" s="5">
        <v>4.47</v>
      </c>
    </row>
    <row r="1032" spans="1:4">
      <c r="A1032" s="3">
        <v>112211282</v>
      </c>
      <c r="B1032" s="4" t="s">
        <v>825</v>
      </c>
      <c r="C1032" s="3" t="s">
        <v>7</v>
      </c>
      <c r="D1032" s="5">
        <v>4.4000000000000004</v>
      </c>
    </row>
    <row r="1033" spans="1:4">
      <c r="A1033" s="3">
        <v>112212000</v>
      </c>
      <c r="B1033" s="4" t="s">
        <v>826</v>
      </c>
      <c r="C1033" s="3" t="s">
        <v>7</v>
      </c>
      <c r="D1033" s="5">
        <v>4.18</v>
      </c>
    </row>
    <row r="1034" spans="1:4">
      <c r="A1034" s="3">
        <v>112212020</v>
      </c>
      <c r="B1034" s="4" t="s">
        <v>807</v>
      </c>
      <c r="C1034" s="3" t="s">
        <v>7</v>
      </c>
      <c r="D1034" s="5">
        <v>4.08</v>
      </c>
    </row>
    <row r="1035" spans="1:4">
      <c r="A1035" s="3">
        <v>112212140</v>
      </c>
      <c r="B1035" s="4" t="s">
        <v>818</v>
      </c>
      <c r="C1035" s="3" t="s">
        <v>7</v>
      </c>
      <c r="D1035" s="5">
        <v>4.08</v>
      </c>
    </row>
    <row r="1036" spans="1:4">
      <c r="A1036" s="3">
        <v>112213090</v>
      </c>
      <c r="B1036" s="4" t="s">
        <v>810</v>
      </c>
      <c r="C1036" s="3" t="s">
        <v>7</v>
      </c>
      <c r="D1036" s="5">
        <v>4.08</v>
      </c>
    </row>
    <row r="1037" spans="1:4">
      <c r="A1037" s="3">
        <v>112213110</v>
      </c>
      <c r="B1037" s="4" t="s">
        <v>813</v>
      </c>
      <c r="C1037" s="3" t="s">
        <v>7</v>
      </c>
      <c r="D1037" s="5">
        <v>4.08</v>
      </c>
    </row>
    <row r="1038" spans="1:4">
      <c r="A1038" s="3">
        <v>112213280</v>
      </c>
      <c r="B1038" s="4" t="s">
        <v>825</v>
      </c>
      <c r="C1038" s="3" t="s">
        <v>7</v>
      </c>
      <c r="D1038" s="5">
        <v>4.1100000000000003</v>
      </c>
    </row>
    <row r="1039" spans="1:4">
      <c r="A1039" s="3">
        <v>112214010</v>
      </c>
      <c r="B1039" s="4" t="s">
        <v>805</v>
      </c>
      <c r="C1039" s="3" t="s">
        <v>7</v>
      </c>
      <c r="D1039" s="5">
        <v>4.08</v>
      </c>
    </row>
    <row r="1040" spans="1:4">
      <c r="A1040" s="3">
        <v>112214080</v>
      </c>
      <c r="B1040" s="4" t="s">
        <v>809</v>
      </c>
      <c r="C1040" s="3" t="s">
        <v>7</v>
      </c>
      <c r="D1040" s="5">
        <v>4.08</v>
      </c>
    </row>
    <row r="1041" spans="1:4">
      <c r="A1041" s="3">
        <v>112214100</v>
      </c>
      <c r="B1041" s="4" t="s">
        <v>812</v>
      </c>
      <c r="C1041" s="3" t="s">
        <v>7</v>
      </c>
      <c r="D1041" s="5">
        <v>4.08</v>
      </c>
    </row>
    <row r="1042" spans="1:4">
      <c r="A1042" s="3">
        <v>112214120</v>
      </c>
      <c r="B1042" s="4" t="s">
        <v>815</v>
      </c>
      <c r="C1042" s="3" t="s">
        <v>7</v>
      </c>
      <c r="D1042" s="5">
        <v>4.1100000000000003</v>
      </c>
    </row>
    <row r="1043" spans="1:4">
      <c r="A1043" s="3">
        <v>112214160</v>
      </c>
      <c r="B1043" s="4" t="s">
        <v>819</v>
      </c>
      <c r="C1043" s="3" t="s">
        <v>7</v>
      </c>
      <c r="D1043" s="5">
        <v>4.08</v>
      </c>
    </row>
    <row r="1044" spans="1:4">
      <c r="A1044" s="3">
        <v>112214220</v>
      </c>
      <c r="B1044" s="4" t="s">
        <v>820</v>
      </c>
      <c r="C1044" s="3" t="s">
        <v>7</v>
      </c>
      <c r="D1044" s="5">
        <v>4.1100000000000003</v>
      </c>
    </row>
    <row r="1045" spans="1:4">
      <c r="A1045" s="3">
        <v>112214250</v>
      </c>
      <c r="B1045" s="4" t="s">
        <v>821</v>
      </c>
      <c r="C1045" s="3" t="s">
        <v>7</v>
      </c>
      <c r="D1045" s="5">
        <v>4.08</v>
      </c>
    </row>
    <row r="1046" spans="1:4">
      <c r="A1046" s="3">
        <v>112214270</v>
      </c>
      <c r="B1046" s="4" t="s">
        <v>824</v>
      </c>
      <c r="C1046" s="3" t="s">
        <v>7</v>
      </c>
      <c r="D1046" s="5">
        <v>4.08</v>
      </c>
    </row>
    <row r="1047" spans="1:4">
      <c r="A1047" s="3">
        <v>112221000</v>
      </c>
      <c r="B1047" s="4" t="s">
        <v>827</v>
      </c>
      <c r="C1047" s="3" t="s">
        <v>7</v>
      </c>
      <c r="D1047" s="5">
        <v>5.99</v>
      </c>
    </row>
    <row r="1048" spans="1:4">
      <c r="A1048" s="3">
        <v>112221010</v>
      </c>
      <c r="B1048" s="4" t="s">
        <v>828</v>
      </c>
      <c r="C1048" s="3" t="s">
        <v>7</v>
      </c>
      <c r="D1048" s="5">
        <v>6.2</v>
      </c>
    </row>
    <row r="1049" spans="1:4">
      <c r="A1049" s="3">
        <v>112221011</v>
      </c>
      <c r="B1049" s="4" t="s">
        <v>828</v>
      </c>
      <c r="C1049" s="3" t="s">
        <v>7</v>
      </c>
      <c r="D1049" s="5">
        <v>6.14</v>
      </c>
    </row>
    <row r="1050" spans="1:4">
      <c r="A1050" s="3">
        <v>112221012</v>
      </c>
      <c r="B1050" s="4" t="s">
        <v>828</v>
      </c>
      <c r="C1050" s="3" t="s">
        <v>7</v>
      </c>
      <c r="D1050" s="5">
        <v>6.11</v>
      </c>
    </row>
    <row r="1051" spans="1:4">
      <c r="A1051" s="3">
        <v>112221020</v>
      </c>
      <c r="B1051" s="4" t="s">
        <v>829</v>
      </c>
      <c r="C1051" s="3" t="s">
        <v>7</v>
      </c>
      <c r="D1051" s="5">
        <v>6.2</v>
      </c>
    </row>
    <row r="1052" spans="1:4">
      <c r="A1052" s="3">
        <v>112221021</v>
      </c>
      <c r="B1052" s="4" t="s">
        <v>829</v>
      </c>
      <c r="C1052" s="3" t="s">
        <v>7</v>
      </c>
      <c r="D1052" s="5">
        <v>6.14</v>
      </c>
    </row>
    <row r="1053" spans="1:4">
      <c r="A1053" s="3">
        <v>112221022</v>
      </c>
      <c r="B1053" s="4" t="s">
        <v>829</v>
      </c>
      <c r="C1053" s="3" t="s">
        <v>7</v>
      </c>
      <c r="D1053" s="5">
        <v>6.11</v>
      </c>
    </row>
    <row r="1054" spans="1:4">
      <c r="A1054" s="3">
        <v>112221060</v>
      </c>
      <c r="B1054" s="4" t="s">
        <v>830</v>
      </c>
      <c r="C1054" s="3" t="s">
        <v>7</v>
      </c>
      <c r="D1054" s="5">
        <v>6.2</v>
      </c>
    </row>
    <row r="1055" spans="1:4">
      <c r="A1055" s="3">
        <v>112221061</v>
      </c>
      <c r="B1055" s="4" t="s">
        <v>831</v>
      </c>
      <c r="C1055" s="3" t="s">
        <v>7</v>
      </c>
      <c r="D1055" s="5">
        <v>6.14</v>
      </c>
    </row>
    <row r="1056" spans="1:4">
      <c r="A1056" s="3">
        <v>112221062</v>
      </c>
      <c r="B1056" s="4" t="s">
        <v>831</v>
      </c>
      <c r="C1056" s="3" t="s">
        <v>7</v>
      </c>
      <c r="D1056" s="5">
        <v>6.11</v>
      </c>
    </row>
    <row r="1057" spans="1:4">
      <c r="A1057" s="3">
        <v>112221080</v>
      </c>
      <c r="B1057" s="4" t="s">
        <v>832</v>
      </c>
      <c r="C1057" s="3" t="s">
        <v>7</v>
      </c>
      <c r="D1057" s="5">
        <v>6.2</v>
      </c>
    </row>
    <row r="1058" spans="1:4">
      <c r="A1058" s="3">
        <v>112221081</v>
      </c>
      <c r="B1058" s="4" t="s">
        <v>832</v>
      </c>
      <c r="C1058" s="3" t="s">
        <v>7</v>
      </c>
      <c r="D1058" s="5">
        <v>6.14</v>
      </c>
    </row>
    <row r="1059" spans="1:4">
      <c r="A1059" s="3">
        <v>112221082</v>
      </c>
      <c r="B1059" s="4" t="s">
        <v>833</v>
      </c>
      <c r="C1059" s="3" t="s">
        <v>7</v>
      </c>
      <c r="D1059" s="5">
        <v>6.11</v>
      </c>
    </row>
    <row r="1060" spans="1:4">
      <c r="A1060" s="3">
        <v>112221090</v>
      </c>
      <c r="B1060" s="4" t="s">
        <v>834</v>
      </c>
      <c r="C1060" s="3" t="s">
        <v>7</v>
      </c>
      <c r="D1060" s="5">
        <v>6.2</v>
      </c>
    </row>
    <row r="1061" spans="1:4">
      <c r="A1061" s="3">
        <v>112221091</v>
      </c>
      <c r="B1061" s="4" t="s">
        <v>834</v>
      </c>
      <c r="C1061" s="3" t="s">
        <v>7</v>
      </c>
      <c r="D1061" s="5">
        <v>6.14</v>
      </c>
    </row>
    <row r="1062" spans="1:4">
      <c r="A1062" s="3">
        <v>112221092</v>
      </c>
      <c r="B1062" s="4" t="s">
        <v>835</v>
      </c>
      <c r="C1062" s="3" t="s">
        <v>7</v>
      </c>
      <c r="D1062" s="5">
        <v>6.11</v>
      </c>
    </row>
    <row r="1063" spans="1:4">
      <c r="A1063" s="3">
        <v>112221100</v>
      </c>
      <c r="B1063" s="4" t="s">
        <v>836</v>
      </c>
      <c r="C1063" s="3" t="s">
        <v>7</v>
      </c>
      <c r="D1063" s="5">
        <v>6.2</v>
      </c>
    </row>
    <row r="1064" spans="1:4">
      <c r="A1064" s="3">
        <v>112221101</v>
      </c>
      <c r="B1064" s="4" t="s">
        <v>836</v>
      </c>
      <c r="C1064" s="3" t="s">
        <v>7</v>
      </c>
      <c r="D1064" s="5">
        <v>6.14</v>
      </c>
    </row>
    <row r="1065" spans="1:4">
      <c r="A1065" s="3">
        <v>112221102</v>
      </c>
      <c r="B1065" s="4" t="s">
        <v>836</v>
      </c>
      <c r="C1065" s="3" t="s">
        <v>7</v>
      </c>
      <c r="D1065" s="5">
        <v>6.11</v>
      </c>
    </row>
    <row r="1066" spans="1:4">
      <c r="A1066" s="3">
        <v>112221110</v>
      </c>
      <c r="B1066" s="4" t="s">
        <v>837</v>
      </c>
      <c r="C1066" s="3" t="s">
        <v>7</v>
      </c>
      <c r="D1066" s="5">
        <v>6.2</v>
      </c>
    </row>
    <row r="1067" spans="1:4">
      <c r="A1067" s="3">
        <v>112221111</v>
      </c>
      <c r="B1067" s="4" t="s">
        <v>837</v>
      </c>
      <c r="C1067" s="3" t="s">
        <v>7</v>
      </c>
      <c r="D1067" s="5">
        <v>6.14</v>
      </c>
    </row>
    <row r="1068" spans="1:4">
      <c r="A1068" s="3">
        <v>112221112</v>
      </c>
      <c r="B1068" s="4" t="s">
        <v>838</v>
      </c>
      <c r="C1068" s="3" t="s">
        <v>7</v>
      </c>
      <c r="D1068" s="5">
        <v>6.11</v>
      </c>
    </row>
    <row r="1069" spans="1:4">
      <c r="A1069" s="3">
        <v>112221120</v>
      </c>
      <c r="B1069" s="4" t="s">
        <v>839</v>
      </c>
      <c r="C1069" s="3" t="s">
        <v>7</v>
      </c>
      <c r="D1069" s="5">
        <v>6.25</v>
      </c>
    </row>
    <row r="1070" spans="1:4">
      <c r="A1070" s="3">
        <v>112221121</v>
      </c>
      <c r="B1070" s="4" t="s">
        <v>839</v>
      </c>
      <c r="C1070" s="3" t="s">
        <v>7</v>
      </c>
      <c r="D1070" s="5">
        <v>6.17</v>
      </c>
    </row>
    <row r="1071" spans="1:4">
      <c r="A1071" s="3">
        <v>112221122</v>
      </c>
      <c r="B1071" s="4" t="s">
        <v>839</v>
      </c>
      <c r="C1071" s="3" t="s">
        <v>7</v>
      </c>
      <c r="D1071" s="5">
        <v>6.13</v>
      </c>
    </row>
    <row r="1072" spans="1:4">
      <c r="A1072" s="3">
        <v>112221140</v>
      </c>
      <c r="B1072" s="4" t="s">
        <v>840</v>
      </c>
      <c r="C1072" s="3" t="s">
        <v>7</v>
      </c>
      <c r="D1072" s="5">
        <v>6.2</v>
      </c>
    </row>
    <row r="1073" spans="1:4">
      <c r="A1073" s="3">
        <v>112221141</v>
      </c>
      <c r="B1073" s="4" t="s">
        <v>840</v>
      </c>
      <c r="C1073" s="3" t="s">
        <v>7</v>
      </c>
      <c r="D1073" s="5">
        <v>6.14</v>
      </c>
    </row>
    <row r="1074" spans="1:4">
      <c r="A1074" s="3">
        <v>112221142</v>
      </c>
      <c r="B1074" s="4" t="s">
        <v>840</v>
      </c>
      <c r="C1074" s="3" t="s">
        <v>7</v>
      </c>
      <c r="D1074" s="5">
        <v>6.11</v>
      </c>
    </row>
    <row r="1075" spans="1:4">
      <c r="A1075" s="3">
        <v>112221160</v>
      </c>
      <c r="B1075" s="4" t="s">
        <v>841</v>
      </c>
      <c r="C1075" s="3" t="s">
        <v>7</v>
      </c>
      <c r="D1075" s="5">
        <v>6.2</v>
      </c>
    </row>
    <row r="1076" spans="1:4">
      <c r="A1076" s="3">
        <v>112221161</v>
      </c>
      <c r="B1076" s="4" t="s">
        <v>841</v>
      </c>
      <c r="C1076" s="3" t="s">
        <v>7</v>
      </c>
      <c r="D1076" s="5">
        <v>6.14</v>
      </c>
    </row>
    <row r="1077" spans="1:4">
      <c r="A1077" s="3">
        <v>112221162</v>
      </c>
      <c r="B1077" s="4" t="s">
        <v>841</v>
      </c>
      <c r="C1077" s="3" t="s">
        <v>7</v>
      </c>
      <c r="D1077" s="5">
        <v>6.11</v>
      </c>
    </row>
    <row r="1078" spans="1:4">
      <c r="A1078" s="3">
        <v>112221220</v>
      </c>
      <c r="B1078" s="4" t="s">
        <v>842</v>
      </c>
      <c r="C1078" s="3" t="s">
        <v>7</v>
      </c>
      <c r="D1078" s="5">
        <v>6.25</v>
      </c>
    </row>
    <row r="1079" spans="1:4">
      <c r="A1079" s="3">
        <v>112221221</v>
      </c>
      <c r="B1079" s="4" t="s">
        <v>842</v>
      </c>
      <c r="C1079" s="3" t="s">
        <v>7</v>
      </c>
      <c r="D1079" s="5">
        <v>6.17</v>
      </c>
    </row>
    <row r="1080" spans="1:4">
      <c r="A1080" s="3">
        <v>112221222</v>
      </c>
      <c r="B1080" s="4" t="s">
        <v>842</v>
      </c>
      <c r="C1080" s="3" t="s">
        <v>7</v>
      </c>
      <c r="D1080" s="5">
        <v>6.13</v>
      </c>
    </row>
    <row r="1081" spans="1:4">
      <c r="A1081" s="3">
        <v>112221250</v>
      </c>
      <c r="B1081" s="4" t="s">
        <v>843</v>
      </c>
      <c r="C1081" s="3" t="s">
        <v>7</v>
      </c>
      <c r="D1081" s="5">
        <v>6.2</v>
      </c>
    </row>
    <row r="1082" spans="1:4">
      <c r="A1082" s="3">
        <v>112221251</v>
      </c>
      <c r="B1082" s="4" t="s">
        <v>843</v>
      </c>
      <c r="C1082" s="3" t="s">
        <v>7</v>
      </c>
      <c r="D1082" s="5">
        <v>6.14</v>
      </c>
    </row>
    <row r="1083" spans="1:4">
      <c r="A1083" s="3">
        <v>112221252</v>
      </c>
      <c r="B1083" s="4" t="s">
        <v>843</v>
      </c>
      <c r="C1083" s="3" t="s">
        <v>7</v>
      </c>
      <c r="D1083" s="5">
        <v>6.11</v>
      </c>
    </row>
    <row r="1084" spans="1:4">
      <c r="A1084" s="3">
        <v>112221270</v>
      </c>
      <c r="B1084" s="4" t="s">
        <v>844</v>
      </c>
      <c r="C1084" s="3" t="s">
        <v>7</v>
      </c>
      <c r="D1084" s="5">
        <v>6.2</v>
      </c>
    </row>
    <row r="1085" spans="1:4">
      <c r="A1085" s="3">
        <v>112221271</v>
      </c>
      <c r="B1085" s="4" t="s">
        <v>845</v>
      </c>
      <c r="C1085" s="3" t="s">
        <v>7</v>
      </c>
      <c r="D1085" s="5">
        <v>6.14</v>
      </c>
    </row>
    <row r="1086" spans="1:4">
      <c r="A1086" s="3">
        <v>112221272</v>
      </c>
      <c r="B1086" s="4" t="s">
        <v>844</v>
      </c>
      <c r="C1086" s="3" t="s">
        <v>7</v>
      </c>
      <c r="D1086" s="5">
        <v>6.11</v>
      </c>
    </row>
    <row r="1087" spans="1:4">
      <c r="A1087" s="3">
        <v>112221280</v>
      </c>
      <c r="B1087" s="4" t="s">
        <v>846</v>
      </c>
      <c r="C1087" s="3" t="s">
        <v>7</v>
      </c>
      <c r="D1087" s="5">
        <v>6.25</v>
      </c>
    </row>
    <row r="1088" spans="1:4">
      <c r="A1088" s="3">
        <v>112221281</v>
      </c>
      <c r="B1088" s="4" t="s">
        <v>846</v>
      </c>
      <c r="C1088" s="3" t="s">
        <v>7</v>
      </c>
      <c r="D1088" s="5">
        <v>6.17</v>
      </c>
    </row>
    <row r="1089" spans="1:4">
      <c r="A1089" s="3">
        <v>112221282</v>
      </c>
      <c r="B1089" s="4" t="s">
        <v>847</v>
      </c>
      <c r="C1089" s="3" t="s">
        <v>7</v>
      </c>
      <c r="D1089" s="5">
        <v>6.13</v>
      </c>
    </row>
    <row r="1090" spans="1:4">
      <c r="A1090" s="3">
        <v>112222000</v>
      </c>
      <c r="B1090" s="4" t="s">
        <v>848</v>
      </c>
      <c r="C1090" s="3" t="s">
        <v>7</v>
      </c>
      <c r="D1090" s="5">
        <v>5.65</v>
      </c>
    </row>
    <row r="1091" spans="1:4">
      <c r="A1091" s="3">
        <v>112222020</v>
      </c>
      <c r="B1091" s="4" t="s">
        <v>829</v>
      </c>
      <c r="C1091" s="3" t="s">
        <v>7</v>
      </c>
      <c r="D1091" s="5">
        <v>5.86</v>
      </c>
    </row>
    <row r="1092" spans="1:4">
      <c r="A1092" s="3">
        <v>112222140</v>
      </c>
      <c r="B1092" s="4" t="s">
        <v>840</v>
      </c>
      <c r="C1092" s="3" t="s">
        <v>7</v>
      </c>
      <c r="D1092" s="5">
        <v>5.86</v>
      </c>
    </row>
    <row r="1093" spans="1:4">
      <c r="A1093" s="3">
        <v>112223090</v>
      </c>
      <c r="B1093" s="4" t="s">
        <v>834</v>
      </c>
      <c r="C1093" s="3" t="s">
        <v>7</v>
      </c>
      <c r="D1093" s="5">
        <v>5.86</v>
      </c>
    </row>
    <row r="1094" spans="1:4">
      <c r="A1094" s="3">
        <v>112223110</v>
      </c>
      <c r="B1094" s="4" t="s">
        <v>837</v>
      </c>
      <c r="C1094" s="3" t="s">
        <v>7</v>
      </c>
      <c r="D1094" s="5">
        <v>5.86</v>
      </c>
    </row>
    <row r="1095" spans="1:4">
      <c r="A1095" s="3">
        <v>112223280</v>
      </c>
      <c r="B1095" s="4" t="s">
        <v>846</v>
      </c>
      <c r="C1095" s="3" t="s">
        <v>7</v>
      </c>
      <c r="D1095" s="5">
        <v>5.91</v>
      </c>
    </row>
    <row r="1096" spans="1:4">
      <c r="A1096" s="3">
        <v>112224010</v>
      </c>
      <c r="B1096" s="4" t="s">
        <v>828</v>
      </c>
      <c r="C1096" s="3" t="s">
        <v>7</v>
      </c>
      <c r="D1096" s="5">
        <v>5.86</v>
      </c>
    </row>
    <row r="1097" spans="1:4">
      <c r="A1097" s="3">
        <v>112224080</v>
      </c>
      <c r="B1097" s="4" t="s">
        <v>832</v>
      </c>
      <c r="C1097" s="3" t="s">
        <v>7</v>
      </c>
      <c r="D1097" s="5">
        <v>5.86</v>
      </c>
    </row>
    <row r="1098" spans="1:4">
      <c r="A1098" s="3">
        <v>112224100</v>
      </c>
      <c r="B1098" s="4" t="s">
        <v>836</v>
      </c>
      <c r="C1098" s="3" t="s">
        <v>7</v>
      </c>
      <c r="D1098" s="5">
        <v>5.86</v>
      </c>
    </row>
    <row r="1099" spans="1:4">
      <c r="A1099" s="3">
        <v>112224120</v>
      </c>
      <c r="B1099" s="4" t="s">
        <v>839</v>
      </c>
      <c r="C1099" s="3" t="s">
        <v>7</v>
      </c>
      <c r="D1099" s="5">
        <v>5.91</v>
      </c>
    </row>
    <row r="1100" spans="1:4">
      <c r="A1100" s="3">
        <v>112224160</v>
      </c>
      <c r="B1100" s="4" t="s">
        <v>841</v>
      </c>
      <c r="C1100" s="3" t="s">
        <v>7</v>
      </c>
      <c r="D1100" s="5">
        <v>5.86</v>
      </c>
    </row>
    <row r="1101" spans="1:4">
      <c r="A1101" s="3">
        <v>112224220</v>
      </c>
      <c r="B1101" s="4" t="s">
        <v>842</v>
      </c>
      <c r="C1101" s="3" t="s">
        <v>7</v>
      </c>
      <c r="D1101" s="5">
        <v>5.91</v>
      </c>
    </row>
    <row r="1102" spans="1:4">
      <c r="A1102" s="3">
        <v>112224250</v>
      </c>
      <c r="B1102" s="4" t="s">
        <v>843</v>
      </c>
      <c r="C1102" s="3" t="s">
        <v>7</v>
      </c>
      <c r="D1102" s="5">
        <v>5.86</v>
      </c>
    </row>
    <row r="1103" spans="1:4">
      <c r="A1103" s="3">
        <v>112224270</v>
      </c>
      <c r="B1103" s="4" t="s">
        <v>844</v>
      </c>
      <c r="C1103" s="3" t="s">
        <v>7</v>
      </c>
      <c r="D1103" s="5">
        <v>5.86</v>
      </c>
    </row>
    <row r="1104" spans="1:4">
      <c r="A1104" s="3">
        <v>112401000</v>
      </c>
      <c r="B1104" s="4" t="s">
        <v>849</v>
      </c>
      <c r="C1104" s="3" t="s">
        <v>7</v>
      </c>
      <c r="D1104" s="5">
        <v>6.73</v>
      </c>
    </row>
    <row r="1105" spans="1:4">
      <c r="A1105" s="3">
        <v>112401011</v>
      </c>
      <c r="B1105" s="4" t="s">
        <v>850</v>
      </c>
      <c r="C1105" s="3" t="s">
        <v>7</v>
      </c>
      <c r="D1105" s="5">
        <v>6.99</v>
      </c>
    </row>
    <row r="1106" spans="1:4">
      <c r="A1106" s="3">
        <v>112401012</v>
      </c>
      <c r="B1106" s="4" t="s">
        <v>850</v>
      </c>
      <c r="C1106" s="3" t="s">
        <v>7</v>
      </c>
      <c r="D1106" s="5">
        <v>7.04</v>
      </c>
    </row>
    <row r="1107" spans="1:4">
      <c r="A1107" s="3">
        <v>112401021</v>
      </c>
      <c r="B1107" s="4" t="s">
        <v>851</v>
      </c>
      <c r="C1107" s="3" t="s">
        <v>7</v>
      </c>
      <c r="D1107" s="5">
        <v>6.99</v>
      </c>
    </row>
    <row r="1108" spans="1:4">
      <c r="A1108" s="3">
        <v>112401022</v>
      </c>
      <c r="B1108" s="4" t="s">
        <v>851</v>
      </c>
      <c r="C1108" s="3" t="s">
        <v>7</v>
      </c>
      <c r="D1108" s="5">
        <v>7.04</v>
      </c>
    </row>
    <row r="1109" spans="1:4">
      <c r="A1109" s="3">
        <v>112401061</v>
      </c>
      <c r="B1109" s="4" t="s">
        <v>852</v>
      </c>
      <c r="C1109" s="3" t="s">
        <v>7</v>
      </c>
      <c r="D1109" s="5">
        <v>6.99</v>
      </c>
    </row>
    <row r="1110" spans="1:4">
      <c r="A1110" s="3">
        <v>112401062</v>
      </c>
      <c r="B1110" s="4" t="s">
        <v>852</v>
      </c>
      <c r="C1110" s="3" t="s">
        <v>7</v>
      </c>
      <c r="D1110" s="5">
        <v>7.04</v>
      </c>
    </row>
    <row r="1111" spans="1:4">
      <c r="A1111" s="3">
        <v>112401063</v>
      </c>
      <c r="B1111" s="4" t="s">
        <v>852</v>
      </c>
      <c r="C1111" s="3" t="s">
        <v>7</v>
      </c>
      <c r="D1111" s="5">
        <v>7.22</v>
      </c>
    </row>
    <row r="1112" spans="1:4">
      <c r="A1112" s="3">
        <v>112401081</v>
      </c>
      <c r="B1112" s="4" t="s">
        <v>853</v>
      </c>
      <c r="C1112" s="3" t="s">
        <v>7</v>
      </c>
      <c r="D1112" s="5">
        <v>6.99</v>
      </c>
    </row>
    <row r="1113" spans="1:4">
      <c r="A1113" s="3">
        <v>112401082</v>
      </c>
      <c r="B1113" s="4" t="s">
        <v>853</v>
      </c>
      <c r="C1113" s="3" t="s">
        <v>7</v>
      </c>
      <c r="D1113" s="5">
        <v>7.04</v>
      </c>
    </row>
    <row r="1114" spans="1:4">
      <c r="A1114" s="3">
        <v>112401091</v>
      </c>
      <c r="B1114" s="4" t="s">
        <v>854</v>
      </c>
      <c r="C1114" s="3" t="s">
        <v>7</v>
      </c>
      <c r="D1114" s="5">
        <v>6.99</v>
      </c>
    </row>
    <row r="1115" spans="1:4">
      <c r="A1115" s="3">
        <v>112401092</v>
      </c>
      <c r="B1115" s="4" t="s">
        <v>854</v>
      </c>
      <c r="C1115" s="3" t="s">
        <v>7</v>
      </c>
      <c r="D1115" s="5">
        <v>7.04</v>
      </c>
    </row>
    <row r="1116" spans="1:4">
      <c r="A1116" s="3">
        <v>112401101</v>
      </c>
      <c r="B1116" s="4" t="s">
        <v>855</v>
      </c>
      <c r="C1116" s="3" t="s">
        <v>7</v>
      </c>
      <c r="D1116" s="5">
        <v>6.99</v>
      </c>
    </row>
    <row r="1117" spans="1:4">
      <c r="A1117" s="3">
        <v>112401102</v>
      </c>
      <c r="B1117" s="4" t="s">
        <v>856</v>
      </c>
      <c r="C1117" s="3" t="s">
        <v>7</v>
      </c>
      <c r="D1117" s="5">
        <v>7.04</v>
      </c>
    </row>
    <row r="1118" spans="1:4">
      <c r="A1118" s="3">
        <v>112401111</v>
      </c>
      <c r="B1118" s="4" t="s">
        <v>857</v>
      </c>
      <c r="C1118" s="3" t="s">
        <v>7</v>
      </c>
      <c r="D1118" s="5">
        <v>6.99</v>
      </c>
    </row>
    <row r="1119" spans="1:4">
      <c r="A1119" s="3">
        <v>112401112</v>
      </c>
      <c r="B1119" s="4" t="s">
        <v>858</v>
      </c>
      <c r="C1119" s="3" t="s">
        <v>7</v>
      </c>
      <c r="D1119" s="5">
        <v>7.04</v>
      </c>
    </row>
    <row r="1120" spans="1:4">
      <c r="A1120" s="3">
        <v>112401120</v>
      </c>
      <c r="B1120" s="4" t="s">
        <v>859</v>
      </c>
      <c r="C1120" s="3" t="s">
        <v>7</v>
      </c>
      <c r="D1120" s="5">
        <v>7.32</v>
      </c>
    </row>
    <row r="1121" spans="1:4">
      <c r="A1121" s="3">
        <v>112401121</v>
      </c>
      <c r="B1121" s="4" t="s">
        <v>859</v>
      </c>
      <c r="C1121" s="3" t="s">
        <v>7</v>
      </c>
      <c r="D1121" s="5">
        <v>7.04</v>
      </c>
    </row>
    <row r="1122" spans="1:4">
      <c r="A1122" s="3">
        <v>112401122</v>
      </c>
      <c r="B1122" s="4" t="s">
        <v>859</v>
      </c>
      <c r="C1122" s="3" t="s">
        <v>7</v>
      </c>
      <c r="D1122" s="5">
        <v>7.1</v>
      </c>
    </row>
    <row r="1123" spans="1:4">
      <c r="A1123" s="3">
        <v>112401141</v>
      </c>
      <c r="B1123" s="4" t="s">
        <v>860</v>
      </c>
      <c r="C1123" s="3" t="s">
        <v>7</v>
      </c>
      <c r="D1123" s="5">
        <v>6.99</v>
      </c>
    </row>
    <row r="1124" spans="1:4">
      <c r="A1124" s="3">
        <v>112401142</v>
      </c>
      <c r="B1124" s="4" t="s">
        <v>861</v>
      </c>
      <c r="C1124" s="3" t="s">
        <v>7</v>
      </c>
      <c r="D1124" s="5">
        <v>7.04</v>
      </c>
    </row>
    <row r="1125" spans="1:4">
      <c r="A1125" s="3">
        <v>112401161</v>
      </c>
      <c r="B1125" s="4" t="s">
        <v>862</v>
      </c>
      <c r="C1125" s="3" t="s">
        <v>7</v>
      </c>
      <c r="D1125" s="5">
        <v>6.99</v>
      </c>
    </row>
    <row r="1126" spans="1:4">
      <c r="A1126" s="3">
        <v>112401162</v>
      </c>
      <c r="B1126" s="4" t="s">
        <v>862</v>
      </c>
      <c r="C1126" s="3" t="s">
        <v>7</v>
      </c>
      <c r="D1126" s="5">
        <v>7.04</v>
      </c>
    </row>
    <row r="1127" spans="1:4">
      <c r="A1127" s="3">
        <v>112401221</v>
      </c>
      <c r="B1127" s="4" t="s">
        <v>863</v>
      </c>
      <c r="C1127" s="3" t="s">
        <v>7</v>
      </c>
      <c r="D1127" s="5">
        <v>7.04</v>
      </c>
    </row>
    <row r="1128" spans="1:4">
      <c r="A1128" s="3">
        <v>112401222</v>
      </c>
      <c r="B1128" s="4" t="s">
        <v>863</v>
      </c>
      <c r="C1128" s="3" t="s">
        <v>7</v>
      </c>
      <c r="D1128" s="5">
        <v>7.1</v>
      </c>
    </row>
    <row r="1129" spans="1:4">
      <c r="A1129" s="3">
        <v>112401251</v>
      </c>
      <c r="B1129" s="4" t="s">
        <v>864</v>
      </c>
      <c r="C1129" s="3" t="s">
        <v>7</v>
      </c>
      <c r="D1129" s="5">
        <v>6.99</v>
      </c>
    </row>
    <row r="1130" spans="1:4">
      <c r="A1130" s="3">
        <v>112401252</v>
      </c>
      <c r="B1130" s="4" t="s">
        <v>864</v>
      </c>
      <c r="C1130" s="3" t="s">
        <v>7</v>
      </c>
      <c r="D1130" s="5">
        <v>7.04</v>
      </c>
    </row>
    <row r="1131" spans="1:4">
      <c r="A1131" s="3">
        <v>112401271</v>
      </c>
      <c r="B1131" s="4" t="s">
        <v>865</v>
      </c>
      <c r="C1131" s="3" t="s">
        <v>7</v>
      </c>
      <c r="D1131" s="5">
        <v>6.99</v>
      </c>
    </row>
    <row r="1132" spans="1:4">
      <c r="A1132" s="3">
        <v>112401272</v>
      </c>
      <c r="B1132" s="4" t="s">
        <v>865</v>
      </c>
      <c r="C1132" s="3" t="s">
        <v>7</v>
      </c>
      <c r="D1132" s="5">
        <v>7.04</v>
      </c>
    </row>
    <row r="1133" spans="1:4">
      <c r="A1133" s="3">
        <v>112401281</v>
      </c>
      <c r="B1133" s="4" t="s">
        <v>866</v>
      </c>
      <c r="C1133" s="3" t="s">
        <v>7</v>
      </c>
      <c r="D1133" s="5">
        <v>7.04</v>
      </c>
    </row>
    <row r="1134" spans="1:4">
      <c r="A1134" s="3">
        <v>112401282</v>
      </c>
      <c r="B1134" s="4" t="s">
        <v>866</v>
      </c>
      <c r="C1134" s="3" t="s">
        <v>7</v>
      </c>
      <c r="D1134" s="5">
        <v>7.1</v>
      </c>
    </row>
    <row r="1135" spans="1:4">
      <c r="A1135" s="3">
        <v>112402000</v>
      </c>
      <c r="B1135" s="4" t="s">
        <v>867</v>
      </c>
      <c r="C1135" s="3" t="s">
        <v>7</v>
      </c>
      <c r="D1135" s="5">
        <v>5.83</v>
      </c>
    </row>
    <row r="1136" spans="1:4">
      <c r="A1136" s="3">
        <v>112402023</v>
      </c>
      <c r="B1136" s="4" t="s">
        <v>851</v>
      </c>
      <c r="C1136" s="3" t="s">
        <v>7</v>
      </c>
      <c r="D1136" s="5">
        <v>6.35</v>
      </c>
    </row>
    <row r="1137" spans="1:4">
      <c r="A1137" s="3">
        <v>112402143</v>
      </c>
      <c r="B1137" s="4" t="s">
        <v>861</v>
      </c>
      <c r="C1137" s="3" t="s">
        <v>7</v>
      </c>
      <c r="D1137" s="5">
        <v>6.35</v>
      </c>
    </row>
    <row r="1138" spans="1:4">
      <c r="A1138" s="3">
        <v>112403093</v>
      </c>
      <c r="B1138" s="4" t="s">
        <v>854</v>
      </c>
      <c r="C1138" s="3" t="s">
        <v>7</v>
      </c>
      <c r="D1138" s="5">
        <v>6.35</v>
      </c>
    </row>
    <row r="1139" spans="1:4">
      <c r="A1139" s="3">
        <v>112403113</v>
      </c>
      <c r="B1139" s="4" t="s">
        <v>857</v>
      </c>
      <c r="C1139" s="3" t="s">
        <v>7</v>
      </c>
      <c r="D1139" s="5">
        <v>6.35</v>
      </c>
    </row>
    <row r="1140" spans="1:4">
      <c r="A1140" s="3">
        <v>112403283</v>
      </c>
      <c r="B1140" s="4" t="s">
        <v>866</v>
      </c>
      <c r="C1140" s="3" t="s">
        <v>7</v>
      </c>
      <c r="D1140" s="5">
        <v>6.46</v>
      </c>
    </row>
    <row r="1141" spans="1:4">
      <c r="A1141" s="3">
        <v>112404013</v>
      </c>
      <c r="B1141" s="4" t="s">
        <v>868</v>
      </c>
      <c r="C1141" s="3" t="s">
        <v>7</v>
      </c>
      <c r="D1141" s="5">
        <v>6.35</v>
      </c>
    </row>
    <row r="1142" spans="1:4">
      <c r="A1142" s="3">
        <v>112404083</v>
      </c>
      <c r="B1142" s="4" t="s">
        <v>853</v>
      </c>
      <c r="C1142" s="3" t="s">
        <v>7</v>
      </c>
      <c r="D1142" s="5">
        <v>6.35</v>
      </c>
    </row>
    <row r="1143" spans="1:4">
      <c r="A1143" s="3">
        <v>112404103</v>
      </c>
      <c r="B1143" s="4" t="s">
        <v>855</v>
      </c>
      <c r="C1143" s="3" t="s">
        <v>7</v>
      </c>
      <c r="D1143" s="5">
        <v>6.35</v>
      </c>
    </row>
    <row r="1144" spans="1:4">
      <c r="A1144" s="3">
        <v>112404123</v>
      </c>
      <c r="B1144" s="4" t="s">
        <v>859</v>
      </c>
      <c r="C1144" s="3" t="s">
        <v>7</v>
      </c>
      <c r="D1144" s="5">
        <v>6.46</v>
      </c>
    </row>
    <row r="1145" spans="1:4">
      <c r="A1145" s="3">
        <v>112404163</v>
      </c>
      <c r="B1145" s="4" t="s">
        <v>862</v>
      </c>
      <c r="C1145" s="3" t="s">
        <v>7</v>
      </c>
      <c r="D1145" s="5">
        <v>6.35</v>
      </c>
    </row>
    <row r="1146" spans="1:4">
      <c r="A1146" s="3">
        <v>112404223</v>
      </c>
      <c r="B1146" s="4" t="s">
        <v>863</v>
      </c>
      <c r="C1146" s="3" t="s">
        <v>7</v>
      </c>
      <c r="D1146" s="5">
        <v>6.46</v>
      </c>
    </row>
    <row r="1147" spans="1:4">
      <c r="A1147" s="3">
        <v>112404253</v>
      </c>
      <c r="B1147" s="4" t="s">
        <v>864</v>
      </c>
      <c r="C1147" s="3" t="s">
        <v>7</v>
      </c>
      <c r="D1147" s="5">
        <v>6.35</v>
      </c>
    </row>
    <row r="1148" spans="1:4">
      <c r="A1148" s="3">
        <v>112404273</v>
      </c>
      <c r="B1148" s="4" t="s">
        <v>869</v>
      </c>
      <c r="C1148" s="3" t="s">
        <v>7</v>
      </c>
      <c r="D1148" s="5">
        <v>6.35</v>
      </c>
    </row>
    <row r="1149" spans="1:4">
      <c r="A1149" s="3">
        <v>112411000</v>
      </c>
      <c r="B1149" s="4" t="s">
        <v>870</v>
      </c>
      <c r="C1149" s="3" t="s">
        <v>7</v>
      </c>
      <c r="D1149" s="5">
        <v>7.35</v>
      </c>
    </row>
    <row r="1150" spans="1:4">
      <c r="A1150" s="3">
        <v>112411010</v>
      </c>
      <c r="B1150" s="4" t="s">
        <v>871</v>
      </c>
      <c r="C1150" s="3" t="s">
        <v>7</v>
      </c>
      <c r="D1150" s="5">
        <v>7.63</v>
      </c>
    </row>
    <row r="1151" spans="1:4">
      <c r="A1151" s="3">
        <v>112411011</v>
      </c>
      <c r="B1151" s="4" t="s">
        <v>871</v>
      </c>
      <c r="C1151" s="3" t="s">
        <v>7</v>
      </c>
      <c r="D1151" s="5">
        <v>7.52</v>
      </c>
    </row>
    <row r="1152" spans="1:4">
      <c r="A1152" s="3">
        <v>112411012</v>
      </c>
      <c r="B1152" s="4" t="s">
        <v>872</v>
      </c>
      <c r="C1152" s="3" t="s">
        <v>7</v>
      </c>
      <c r="D1152" s="5">
        <v>7.53</v>
      </c>
    </row>
    <row r="1153" spans="1:4">
      <c r="A1153" s="3">
        <v>112411020</v>
      </c>
      <c r="B1153" s="4" t="s">
        <v>873</v>
      </c>
      <c r="C1153" s="3" t="s">
        <v>7</v>
      </c>
      <c r="D1153" s="5">
        <v>7.63</v>
      </c>
    </row>
    <row r="1154" spans="1:4">
      <c r="A1154" s="3">
        <v>112411021</v>
      </c>
      <c r="B1154" s="4" t="s">
        <v>873</v>
      </c>
      <c r="C1154" s="3" t="s">
        <v>7</v>
      </c>
      <c r="D1154" s="5">
        <v>7.52</v>
      </c>
    </row>
    <row r="1155" spans="1:4">
      <c r="A1155" s="3">
        <v>112411022</v>
      </c>
      <c r="B1155" s="4" t="s">
        <v>873</v>
      </c>
      <c r="C1155" s="3" t="s">
        <v>7</v>
      </c>
      <c r="D1155" s="5">
        <v>7.53</v>
      </c>
    </row>
    <row r="1156" spans="1:4">
      <c r="A1156" s="3">
        <v>112411060</v>
      </c>
      <c r="B1156" s="4" t="s">
        <v>874</v>
      </c>
      <c r="C1156" s="3" t="s">
        <v>7</v>
      </c>
      <c r="D1156" s="5">
        <v>7.63</v>
      </c>
    </row>
    <row r="1157" spans="1:4">
      <c r="A1157" s="3">
        <v>112411061</v>
      </c>
      <c r="B1157" s="4" t="s">
        <v>874</v>
      </c>
      <c r="C1157" s="3" t="s">
        <v>7</v>
      </c>
      <c r="D1157" s="5">
        <v>7.52</v>
      </c>
    </row>
    <row r="1158" spans="1:4">
      <c r="A1158" s="3">
        <v>112411062</v>
      </c>
      <c r="B1158" s="4" t="s">
        <v>874</v>
      </c>
      <c r="C1158" s="3" t="s">
        <v>7</v>
      </c>
      <c r="D1158" s="5">
        <v>7.53</v>
      </c>
    </row>
    <row r="1159" spans="1:4">
      <c r="A1159" s="3">
        <v>112411080</v>
      </c>
      <c r="B1159" s="4" t="s">
        <v>875</v>
      </c>
      <c r="C1159" s="3" t="s">
        <v>7</v>
      </c>
      <c r="D1159" s="5">
        <v>7.63</v>
      </c>
    </row>
    <row r="1160" spans="1:4">
      <c r="A1160" s="3">
        <v>112411081</v>
      </c>
      <c r="B1160" s="4" t="s">
        <v>875</v>
      </c>
      <c r="C1160" s="3" t="s">
        <v>7</v>
      </c>
      <c r="D1160" s="5">
        <v>7.52</v>
      </c>
    </row>
    <row r="1161" spans="1:4">
      <c r="A1161" s="3">
        <v>112411082</v>
      </c>
      <c r="B1161" s="4" t="s">
        <v>875</v>
      </c>
      <c r="C1161" s="3" t="s">
        <v>7</v>
      </c>
      <c r="D1161" s="5">
        <v>7.53</v>
      </c>
    </row>
    <row r="1162" spans="1:4">
      <c r="A1162" s="3">
        <v>112411090</v>
      </c>
      <c r="B1162" s="4" t="s">
        <v>876</v>
      </c>
      <c r="C1162" s="3" t="s">
        <v>7</v>
      </c>
      <c r="D1162" s="5">
        <v>7.63</v>
      </c>
    </row>
    <row r="1163" spans="1:4">
      <c r="A1163" s="3">
        <v>112411091</v>
      </c>
      <c r="B1163" s="4" t="s">
        <v>877</v>
      </c>
      <c r="C1163" s="3" t="s">
        <v>7</v>
      </c>
      <c r="D1163" s="5">
        <v>7.52</v>
      </c>
    </row>
    <row r="1164" spans="1:4">
      <c r="A1164" s="3">
        <v>112411092</v>
      </c>
      <c r="B1164" s="4" t="s">
        <v>876</v>
      </c>
      <c r="C1164" s="3" t="s">
        <v>7</v>
      </c>
      <c r="D1164" s="5">
        <v>7.53</v>
      </c>
    </row>
    <row r="1165" spans="1:4">
      <c r="A1165" s="3">
        <v>112411100</v>
      </c>
      <c r="B1165" s="4" t="s">
        <v>878</v>
      </c>
      <c r="C1165" s="3" t="s">
        <v>7</v>
      </c>
      <c r="D1165" s="5">
        <v>7.63</v>
      </c>
    </row>
    <row r="1166" spans="1:4">
      <c r="A1166" s="3">
        <v>112411101</v>
      </c>
      <c r="B1166" s="4" t="s">
        <v>879</v>
      </c>
      <c r="C1166" s="3" t="s">
        <v>7</v>
      </c>
      <c r="D1166" s="5">
        <v>7.52</v>
      </c>
    </row>
    <row r="1167" spans="1:4">
      <c r="A1167" s="3">
        <v>112411102</v>
      </c>
      <c r="B1167" s="4" t="s">
        <v>879</v>
      </c>
      <c r="C1167" s="3" t="s">
        <v>7</v>
      </c>
      <c r="D1167" s="5">
        <v>7.53</v>
      </c>
    </row>
    <row r="1168" spans="1:4">
      <c r="A1168" s="3">
        <v>112411110</v>
      </c>
      <c r="B1168" s="4" t="s">
        <v>880</v>
      </c>
      <c r="C1168" s="3" t="s">
        <v>7</v>
      </c>
      <c r="D1168" s="5">
        <v>7.63</v>
      </c>
    </row>
    <row r="1169" spans="1:4">
      <c r="A1169" s="3">
        <v>112411111</v>
      </c>
      <c r="B1169" s="4" t="s">
        <v>880</v>
      </c>
      <c r="C1169" s="3" t="s">
        <v>7</v>
      </c>
      <c r="D1169" s="5">
        <v>7.52</v>
      </c>
    </row>
    <row r="1170" spans="1:4">
      <c r="A1170" s="3">
        <v>112411112</v>
      </c>
      <c r="B1170" s="4" t="s">
        <v>881</v>
      </c>
      <c r="C1170" s="3" t="s">
        <v>7</v>
      </c>
      <c r="D1170" s="5">
        <v>7.53</v>
      </c>
    </row>
    <row r="1171" spans="1:4">
      <c r="A1171" s="3">
        <v>112411120</v>
      </c>
      <c r="B1171" s="4" t="s">
        <v>882</v>
      </c>
      <c r="C1171" s="3" t="s">
        <v>7</v>
      </c>
      <c r="D1171" s="5">
        <v>7.69</v>
      </c>
    </row>
    <row r="1172" spans="1:4">
      <c r="A1172" s="3">
        <v>112411121</v>
      </c>
      <c r="B1172" s="4" t="s">
        <v>883</v>
      </c>
      <c r="C1172" s="3" t="s">
        <v>7</v>
      </c>
      <c r="D1172" s="5">
        <v>7.55</v>
      </c>
    </row>
    <row r="1173" spans="1:4">
      <c r="A1173" s="3">
        <v>112411122</v>
      </c>
      <c r="B1173" s="4" t="s">
        <v>883</v>
      </c>
      <c r="C1173" s="3" t="s">
        <v>7</v>
      </c>
      <c r="D1173" s="5">
        <v>7.56</v>
      </c>
    </row>
    <row r="1174" spans="1:4">
      <c r="A1174" s="3">
        <v>112411140</v>
      </c>
      <c r="B1174" s="4" t="s">
        <v>884</v>
      </c>
      <c r="C1174" s="3" t="s">
        <v>7</v>
      </c>
      <c r="D1174" s="5">
        <v>7.63</v>
      </c>
    </row>
    <row r="1175" spans="1:4">
      <c r="A1175" s="3">
        <v>112411141</v>
      </c>
      <c r="B1175" s="4" t="s">
        <v>884</v>
      </c>
      <c r="C1175" s="3" t="s">
        <v>7</v>
      </c>
      <c r="D1175" s="5">
        <v>7.52</v>
      </c>
    </row>
    <row r="1176" spans="1:4">
      <c r="A1176" s="3">
        <v>112411142</v>
      </c>
      <c r="B1176" s="4" t="s">
        <v>884</v>
      </c>
      <c r="C1176" s="3" t="s">
        <v>7</v>
      </c>
      <c r="D1176" s="5">
        <v>7.53</v>
      </c>
    </row>
    <row r="1177" spans="1:4">
      <c r="A1177" s="3">
        <v>112411160</v>
      </c>
      <c r="B1177" s="4" t="s">
        <v>885</v>
      </c>
      <c r="C1177" s="3" t="s">
        <v>7</v>
      </c>
      <c r="D1177" s="5">
        <v>7.63</v>
      </c>
    </row>
    <row r="1178" spans="1:4">
      <c r="A1178" s="3">
        <v>112411161</v>
      </c>
      <c r="B1178" s="4" t="s">
        <v>885</v>
      </c>
      <c r="C1178" s="3" t="s">
        <v>7</v>
      </c>
      <c r="D1178" s="5">
        <v>7.52</v>
      </c>
    </row>
    <row r="1179" spans="1:4">
      <c r="A1179" s="3">
        <v>112411162</v>
      </c>
      <c r="B1179" s="4" t="s">
        <v>885</v>
      </c>
      <c r="C1179" s="3" t="s">
        <v>7</v>
      </c>
      <c r="D1179" s="5">
        <v>7.53</v>
      </c>
    </row>
    <row r="1180" spans="1:4">
      <c r="A1180" s="3">
        <v>112411220</v>
      </c>
      <c r="B1180" s="4" t="s">
        <v>886</v>
      </c>
      <c r="C1180" s="3" t="s">
        <v>7</v>
      </c>
      <c r="D1180" s="5">
        <v>7.69</v>
      </c>
    </row>
    <row r="1181" spans="1:4">
      <c r="A1181" s="3">
        <v>112411221</v>
      </c>
      <c r="B1181" s="4" t="s">
        <v>886</v>
      </c>
      <c r="C1181" s="3" t="s">
        <v>7</v>
      </c>
      <c r="D1181" s="5">
        <v>7.55</v>
      </c>
    </row>
    <row r="1182" spans="1:4">
      <c r="A1182" s="3">
        <v>112411222</v>
      </c>
      <c r="B1182" s="4" t="s">
        <v>886</v>
      </c>
      <c r="C1182" s="3" t="s">
        <v>7</v>
      </c>
      <c r="D1182" s="5">
        <v>7.56</v>
      </c>
    </row>
    <row r="1183" spans="1:4">
      <c r="A1183" s="3">
        <v>112411250</v>
      </c>
      <c r="B1183" s="4" t="s">
        <v>887</v>
      </c>
      <c r="C1183" s="3" t="s">
        <v>7</v>
      </c>
      <c r="D1183" s="5">
        <v>7.63</v>
      </c>
    </row>
    <row r="1184" spans="1:4">
      <c r="A1184" s="3">
        <v>112411251</v>
      </c>
      <c r="B1184" s="4" t="s">
        <v>887</v>
      </c>
      <c r="C1184" s="3" t="s">
        <v>7</v>
      </c>
      <c r="D1184" s="5">
        <v>7.52</v>
      </c>
    </row>
    <row r="1185" spans="1:4">
      <c r="A1185" s="3">
        <v>112411252</v>
      </c>
      <c r="B1185" s="4" t="s">
        <v>887</v>
      </c>
      <c r="C1185" s="3" t="s">
        <v>7</v>
      </c>
      <c r="D1185" s="5">
        <v>7.53</v>
      </c>
    </row>
    <row r="1186" spans="1:4">
      <c r="A1186" s="3">
        <v>112411270</v>
      </c>
      <c r="B1186" s="4" t="s">
        <v>888</v>
      </c>
      <c r="C1186" s="3" t="s">
        <v>7</v>
      </c>
      <c r="D1186" s="5">
        <v>7.63</v>
      </c>
    </row>
    <row r="1187" spans="1:4">
      <c r="A1187" s="3">
        <v>112411271</v>
      </c>
      <c r="B1187" s="4" t="s">
        <v>888</v>
      </c>
      <c r="C1187" s="3" t="s">
        <v>7</v>
      </c>
      <c r="D1187" s="5">
        <v>7.52</v>
      </c>
    </row>
    <row r="1188" spans="1:4">
      <c r="A1188" s="3">
        <v>112411272</v>
      </c>
      <c r="B1188" s="4" t="s">
        <v>888</v>
      </c>
      <c r="C1188" s="3" t="s">
        <v>7</v>
      </c>
      <c r="D1188" s="5">
        <v>7.53</v>
      </c>
    </row>
    <row r="1189" spans="1:4">
      <c r="A1189" s="3">
        <v>112411280</v>
      </c>
      <c r="B1189" s="4" t="s">
        <v>889</v>
      </c>
      <c r="C1189" s="3" t="s">
        <v>7</v>
      </c>
      <c r="D1189" s="5">
        <v>7.69</v>
      </c>
    </row>
    <row r="1190" spans="1:4">
      <c r="A1190" s="3">
        <v>112411281</v>
      </c>
      <c r="B1190" s="4" t="s">
        <v>889</v>
      </c>
      <c r="C1190" s="3" t="s">
        <v>7</v>
      </c>
      <c r="D1190" s="5">
        <v>7.55</v>
      </c>
    </row>
    <row r="1191" spans="1:4">
      <c r="A1191" s="3">
        <v>112411282</v>
      </c>
      <c r="B1191" s="4" t="s">
        <v>889</v>
      </c>
      <c r="C1191" s="3" t="s">
        <v>7</v>
      </c>
      <c r="D1191" s="5">
        <v>7.56</v>
      </c>
    </row>
    <row r="1192" spans="1:4">
      <c r="A1192" s="3">
        <v>112412000</v>
      </c>
      <c r="B1192" s="4" t="s">
        <v>890</v>
      </c>
      <c r="C1192" s="3" t="s">
        <v>7</v>
      </c>
      <c r="D1192" s="5">
        <v>6.64</v>
      </c>
    </row>
    <row r="1193" spans="1:4">
      <c r="A1193" s="3">
        <v>112412020</v>
      </c>
      <c r="B1193" s="4" t="s">
        <v>873</v>
      </c>
      <c r="C1193" s="3" t="s">
        <v>7</v>
      </c>
      <c r="D1193" s="5">
        <v>7.16</v>
      </c>
    </row>
    <row r="1194" spans="1:4">
      <c r="A1194" s="3">
        <v>112412140</v>
      </c>
      <c r="B1194" s="4" t="s">
        <v>884</v>
      </c>
      <c r="C1194" s="3" t="s">
        <v>7</v>
      </c>
      <c r="D1194" s="5">
        <v>7.16</v>
      </c>
    </row>
    <row r="1195" spans="1:4">
      <c r="A1195" s="3">
        <v>112413090</v>
      </c>
      <c r="B1195" s="4" t="s">
        <v>877</v>
      </c>
      <c r="C1195" s="3" t="s">
        <v>7</v>
      </c>
      <c r="D1195" s="5">
        <v>7.16</v>
      </c>
    </row>
    <row r="1196" spans="1:4">
      <c r="A1196" s="3">
        <v>112413110</v>
      </c>
      <c r="B1196" s="4" t="s">
        <v>881</v>
      </c>
      <c r="C1196" s="3" t="s">
        <v>7</v>
      </c>
      <c r="D1196" s="5">
        <v>7.16</v>
      </c>
    </row>
    <row r="1197" spans="1:4">
      <c r="A1197" s="3">
        <v>112413280</v>
      </c>
      <c r="B1197" s="4" t="s">
        <v>889</v>
      </c>
      <c r="C1197" s="3" t="s">
        <v>7</v>
      </c>
      <c r="D1197" s="5">
        <v>7.22</v>
      </c>
    </row>
    <row r="1198" spans="1:4">
      <c r="A1198" s="3">
        <v>112414010</v>
      </c>
      <c r="B1198" s="4" t="s">
        <v>871</v>
      </c>
      <c r="C1198" s="3" t="s">
        <v>7</v>
      </c>
      <c r="D1198" s="5">
        <v>7.16</v>
      </c>
    </row>
    <row r="1199" spans="1:4">
      <c r="A1199" s="3">
        <v>112414080</v>
      </c>
      <c r="B1199" s="4" t="s">
        <v>875</v>
      </c>
      <c r="C1199" s="3" t="s">
        <v>7</v>
      </c>
      <c r="D1199" s="5">
        <v>7.16</v>
      </c>
    </row>
    <row r="1200" spans="1:4">
      <c r="A1200" s="3">
        <v>112414100</v>
      </c>
      <c r="B1200" s="4" t="s">
        <v>879</v>
      </c>
      <c r="C1200" s="3" t="s">
        <v>7</v>
      </c>
      <c r="D1200" s="5">
        <v>7.16</v>
      </c>
    </row>
    <row r="1201" spans="1:4">
      <c r="A1201" s="3">
        <v>112414120</v>
      </c>
      <c r="B1201" s="4" t="s">
        <v>882</v>
      </c>
      <c r="C1201" s="3" t="s">
        <v>7</v>
      </c>
      <c r="D1201" s="5">
        <v>7.22</v>
      </c>
    </row>
    <row r="1202" spans="1:4">
      <c r="A1202" s="3">
        <v>112414160</v>
      </c>
      <c r="B1202" s="4" t="s">
        <v>891</v>
      </c>
      <c r="C1202" s="3" t="s">
        <v>7</v>
      </c>
      <c r="D1202" s="5">
        <v>7.16</v>
      </c>
    </row>
    <row r="1203" spans="1:4">
      <c r="A1203" s="3">
        <v>112414220</v>
      </c>
      <c r="B1203" s="4" t="s">
        <v>886</v>
      </c>
      <c r="C1203" s="3" t="s">
        <v>7</v>
      </c>
      <c r="D1203" s="5">
        <v>7.22</v>
      </c>
    </row>
    <row r="1204" spans="1:4">
      <c r="A1204" s="3">
        <v>112414250</v>
      </c>
      <c r="B1204" s="4" t="s">
        <v>887</v>
      </c>
      <c r="C1204" s="3" t="s">
        <v>7</v>
      </c>
      <c r="D1204" s="5">
        <v>7.16</v>
      </c>
    </row>
    <row r="1205" spans="1:4">
      <c r="A1205" s="3">
        <v>112414270</v>
      </c>
      <c r="B1205" s="4" t="s">
        <v>888</v>
      </c>
      <c r="C1205" s="3" t="s">
        <v>7</v>
      </c>
      <c r="D1205" s="5">
        <v>7.16</v>
      </c>
    </row>
    <row r="1206" spans="1:4">
      <c r="A1206" s="3">
        <v>112421000</v>
      </c>
      <c r="B1206" s="4" t="s">
        <v>892</v>
      </c>
      <c r="C1206" s="3" t="s">
        <v>7</v>
      </c>
      <c r="D1206" s="5">
        <v>5.8</v>
      </c>
    </row>
    <row r="1207" spans="1:4">
      <c r="A1207" s="3">
        <v>112421010</v>
      </c>
      <c r="B1207" s="4" t="s">
        <v>893</v>
      </c>
      <c r="C1207" s="3" t="s">
        <v>7</v>
      </c>
      <c r="D1207" s="5">
        <v>6.24</v>
      </c>
    </row>
    <row r="1208" spans="1:4">
      <c r="A1208" s="3">
        <v>112421011</v>
      </c>
      <c r="B1208" s="4" t="s">
        <v>894</v>
      </c>
      <c r="C1208" s="3" t="s">
        <v>7</v>
      </c>
      <c r="D1208" s="5">
        <v>5.99</v>
      </c>
    </row>
    <row r="1209" spans="1:4">
      <c r="A1209" s="3">
        <v>112421012</v>
      </c>
      <c r="B1209" s="4" t="s">
        <v>895</v>
      </c>
      <c r="C1209" s="3" t="s">
        <v>7</v>
      </c>
      <c r="D1209" s="5">
        <v>6.05</v>
      </c>
    </row>
    <row r="1210" spans="1:4">
      <c r="A1210" s="3">
        <v>112421020</v>
      </c>
      <c r="B1210" s="4" t="s">
        <v>896</v>
      </c>
      <c r="C1210" s="3" t="s">
        <v>7</v>
      </c>
      <c r="D1210" s="5">
        <v>6.24</v>
      </c>
    </row>
    <row r="1211" spans="1:4">
      <c r="A1211" s="3">
        <v>112421021</v>
      </c>
      <c r="B1211" s="4" t="s">
        <v>897</v>
      </c>
      <c r="C1211" s="3" t="s">
        <v>7</v>
      </c>
      <c r="D1211" s="5">
        <v>5.99</v>
      </c>
    </row>
    <row r="1212" spans="1:4">
      <c r="A1212" s="3">
        <v>112421022</v>
      </c>
      <c r="B1212" s="4" t="s">
        <v>898</v>
      </c>
      <c r="C1212" s="3" t="s">
        <v>7</v>
      </c>
      <c r="D1212" s="5">
        <v>6.05</v>
      </c>
    </row>
    <row r="1213" spans="1:4">
      <c r="A1213" s="3">
        <v>112421060</v>
      </c>
      <c r="B1213" s="4" t="s">
        <v>899</v>
      </c>
      <c r="C1213" s="3" t="s">
        <v>7</v>
      </c>
      <c r="D1213" s="5">
        <v>6.24</v>
      </c>
    </row>
    <row r="1214" spans="1:4">
      <c r="A1214" s="3">
        <v>112421061</v>
      </c>
      <c r="B1214" s="4" t="s">
        <v>900</v>
      </c>
      <c r="C1214" s="3" t="s">
        <v>7</v>
      </c>
      <c r="D1214" s="5">
        <v>5.99</v>
      </c>
    </row>
    <row r="1215" spans="1:4">
      <c r="A1215" s="3">
        <v>112421062</v>
      </c>
      <c r="B1215" s="4" t="s">
        <v>901</v>
      </c>
      <c r="C1215" s="3" t="s">
        <v>7</v>
      </c>
      <c r="D1215" s="5">
        <v>6.05</v>
      </c>
    </row>
    <row r="1216" spans="1:4">
      <c r="A1216" s="3">
        <v>112421063</v>
      </c>
      <c r="B1216" s="4" t="s">
        <v>899</v>
      </c>
      <c r="C1216" s="3" t="s">
        <v>7</v>
      </c>
      <c r="D1216" s="5">
        <v>6.24</v>
      </c>
    </row>
    <row r="1217" spans="1:4">
      <c r="A1217" s="3">
        <v>112421080</v>
      </c>
      <c r="B1217" s="4" t="s">
        <v>902</v>
      </c>
      <c r="C1217" s="3" t="s">
        <v>7</v>
      </c>
      <c r="D1217" s="5">
        <v>6.24</v>
      </c>
    </row>
    <row r="1218" spans="1:4">
      <c r="A1218" s="3">
        <v>112421081</v>
      </c>
      <c r="B1218" s="4" t="s">
        <v>903</v>
      </c>
      <c r="C1218" s="3" t="s">
        <v>7</v>
      </c>
      <c r="D1218" s="5">
        <v>5.99</v>
      </c>
    </row>
    <row r="1219" spans="1:4">
      <c r="A1219" s="3">
        <v>112421082</v>
      </c>
      <c r="B1219" s="4" t="s">
        <v>904</v>
      </c>
      <c r="C1219" s="3" t="s">
        <v>7</v>
      </c>
      <c r="D1219" s="5">
        <v>6.05</v>
      </c>
    </row>
    <row r="1220" spans="1:4">
      <c r="A1220" s="3">
        <v>112421090</v>
      </c>
      <c r="B1220" s="4" t="s">
        <v>905</v>
      </c>
      <c r="C1220" s="3" t="s">
        <v>7</v>
      </c>
      <c r="D1220" s="5">
        <v>6.24</v>
      </c>
    </row>
    <row r="1221" spans="1:4">
      <c r="A1221" s="3">
        <v>112421091</v>
      </c>
      <c r="B1221" s="4" t="s">
        <v>906</v>
      </c>
      <c r="C1221" s="3" t="s">
        <v>7</v>
      </c>
      <c r="D1221" s="5">
        <v>5.99</v>
      </c>
    </row>
    <row r="1222" spans="1:4">
      <c r="A1222" s="3">
        <v>112421092</v>
      </c>
      <c r="B1222" s="4" t="s">
        <v>907</v>
      </c>
      <c r="C1222" s="3" t="s">
        <v>7</v>
      </c>
      <c r="D1222" s="5">
        <v>6.05</v>
      </c>
    </row>
    <row r="1223" spans="1:4">
      <c r="A1223" s="3">
        <v>112421100</v>
      </c>
      <c r="B1223" s="4" t="s">
        <v>908</v>
      </c>
      <c r="C1223" s="3" t="s">
        <v>7</v>
      </c>
      <c r="D1223" s="5">
        <v>6.24</v>
      </c>
    </row>
    <row r="1224" spans="1:4">
      <c r="A1224" s="3">
        <v>112421101</v>
      </c>
      <c r="B1224" s="4" t="s">
        <v>909</v>
      </c>
      <c r="C1224" s="3" t="s">
        <v>7</v>
      </c>
      <c r="D1224" s="5">
        <v>5.99</v>
      </c>
    </row>
    <row r="1225" spans="1:4">
      <c r="A1225" s="3">
        <v>112421102</v>
      </c>
      <c r="B1225" s="4" t="s">
        <v>910</v>
      </c>
      <c r="C1225" s="3" t="s">
        <v>7</v>
      </c>
      <c r="D1225" s="5">
        <v>6.05</v>
      </c>
    </row>
    <row r="1226" spans="1:4">
      <c r="A1226" s="3">
        <v>112421110</v>
      </c>
      <c r="B1226" s="4" t="s">
        <v>911</v>
      </c>
      <c r="C1226" s="3" t="s">
        <v>7</v>
      </c>
      <c r="D1226" s="5">
        <v>6.24</v>
      </c>
    </row>
    <row r="1227" spans="1:4">
      <c r="A1227" s="3">
        <v>112421111</v>
      </c>
      <c r="B1227" s="4" t="s">
        <v>912</v>
      </c>
      <c r="C1227" s="3" t="s">
        <v>7</v>
      </c>
      <c r="D1227" s="5">
        <v>5.99</v>
      </c>
    </row>
    <row r="1228" spans="1:4">
      <c r="A1228" s="3">
        <v>112421112</v>
      </c>
      <c r="B1228" s="4" t="s">
        <v>913</v>
      </c>
      <c r="C1228" s="3" t="s">
        <v>7</v>
      </c>
      <c r="D1228" s="5">
        <v>6.05</v>
      </c>
    </row>
    <row r="1229" spans="1:4">
      <c r="A1229" s="3">
        <v>112421120</v>
      </c>
      <c r="B1229" s="4" t="s">
        <v>914</v>
      </c>
      <c r="C1229" s="3" t="s">
        <v>7</v>
      </c>
      <c r="D1229" s="5">
        <v>6.34</v>
      </c>
    </row>
    <row r="1230" spans="1:4">
      <c r="A1230" s="3">
        <v>112421121</v>
      </c>
      <c r="B1230" s="4" t="s">
        <v>915</v>
      </c>
      <c r="C1230" s="3" t="s">
        <v>7</v>
      </c>
      <c r="D1230" s="5">
        <v>6.03</v>
      </c>
    </row>
    <row r="1231" spans="1:4">
      <c r="A1231" s="3">
        <v>112421122</v>
      </c>
      <c r="B1231" s="4" t="s">
        <v>916</v>
      </c>
      <c r="C1231" s="3" t="s">
        <v>7</v>
      </c>
      <c r="D1231" s="5">
        <v>6.11</v>
      </c>
    </row>
    <row r="1232" spans="1:4">
      <c r="A1232" s="3">
        <v>112421140</v>
      </c>
      <c r="B1232" s="4" t="s">
        <v>917</v>
      </c>
      <c r="C1232" s="3" t="s">
        <v>7</v>
      </c>
      <c r="D1232" s="5">
        <v>6.24</v>
      </c>
    </row>
    <row r="1233" spans="1:4">
      <c r="A1233" s="3">
        <v>112421141</v>
      </c>
      <c r="B1233" s="4" t="s">
        <v>918</v>
      </c>
      <c r="C1233" s="3" t="s">
        <v>7</v>
      </c>
      <c r="D1233" s="5">
        <v>5.99</v>
      </c>
    </row>
    <row r="1234" spans="1:4">
      <c r="A1234" s="3">
        <v>112421142</v>
      </c>
      <c r="B1234" s="4" t="s">
        <v>919</v>
      </c>
      <c r="C1234" s="3" t="s">
        <v>7</v>
      </c>
      <c r="D1234" s="5">
        <v>6.05</v>
      </c>
    </row>
    <row r="1235" spans="1:4">
      <c r="A1235" s="3">
        <v>112421160</v>
      </c>
      <c r="B1235" s="4" t="s">
        <v>920</v>
      </c>
      <c r="C1235" s="3" t="s">
        <v>7</v>
      </c>
      <c r="D1235" s="5">
        <v>6.24</v>
      </c>
    </row>
    <row r="1236" spans="1:4">
      <c r="A1236" s="3">
        <v>112421161</v>
      </c>
      <c r="B1236" s="4" t="s">
        <v>921</v>
      </c>
      <c r="C1236" s="3" t="s">
        <v>7</v>
      </c>
      <c r="D1236" s="5">
        <v>5.99</v>
      </c>
    </row>
    <row r="1237" spans="1:4">
      <c r="A1237" s="3">
        <v>112421162</v>
      </c>
      <c r="B1237" s="4" t="s">
        <v>922</v>
      </c>
      <c r="C1237" s="3" t="s">
        <v>7</v>
      </c>
      <c r="D1237" s="5">
        <v>6.05</v>
      </c>
    </row>
    <row r="1238" spans="1:4">
      <c r="A1238" s="3">
        <v>112421220</v>
      </c>
      <c r="B1238" s="4" t="s">
        <v>923</v>
      </c>
      <c r="C1238" s="3" t="s">
        <v>7</v>
      </c>
      <c r="D1238" s="5">
        <v>6.34</v>
      </c>
    </row>
    <row r="1239" spans="1:4">
      <c r="A1239" s="3">
        <v>112421221</v>
      </c>
      <c r="B1239" s="4" t="s">
        <v>924</v>
      </c>
      <c r="C1239" s="3" t="s">
        <v>7</v>
      </c>
      <c r="D1239" s="5">
        <v>6.03</v>
      </c>
    </row>
    <row r="1240" spans="1:4">
      <c r="A1240" s="3">
        <v>112421222</v>
      </c>
      <c r="B1240" s="4" t="s">
        <v>925</v>
      </c>
      <c r="C1240" s="3" t="s">
        <v>7</v>
      </c>
      <c r="D1240" s="5">
        <v>6.11</v>
      </c>
    </row>
    <row r="1241" spans="1:4">
      <c r="A1241" s="3">
        <v>112421250</v>
      </c>
      <c r="B1241" s="4" t="s">
        <v>926</v>
      </c>
      <c r="C1241" s="3" t="s">
        <v>7</v>
      </c>
      <c r="D1241" s="5">
        <v>6.24</v>
      </c>
    </row>
    <row r="1242" spans="1:4">
      <c r="A1242" s="3">
        <v>112421251</v>
      </c>
      <c r="B1242" s="4" t="s">
        <v>927</v>
      </c>
      <c r="C1242" s="3" t="s">
        <v>7</v>
      </c>
      <c r="D1242" s="5">
        <v>5.99</v>
      </c>
    </row>
    <row r="1243" spans="1:4">
      <c r="A1243" s="3">
        <v>112421252</v>
      </c>
      <c r="B1243" s="4" t="s">
        <v>928</v>
      </c>
      <c r="C1243" s="3" t="s">
        <v>7</v>
      </c>
      <c r="D1243" s="5">
        <v>6.05</v>
      </c>
    </row>
    <row r="1244" spans="1:4">
      <c r="A1244" s="3">
        <v>112421270</v>
      </c>
      <c r="B1244" s="4" t="s">
        <v>929</v>
      </c>
      <c r="C1244" s="3" t="s">
        <v>7</v>
      </c>
      <c r="D1244" s="5">
        <v>6.24</v>
      </c>
    </row>
    <row r="1245" spans="1:4">
      <c r="A1245" s="3">
        <v>112421271</v>
      </c>
      <c r="B1245" s="4" t="s">
        <v>930</v>
      </c>
      <c r="C1245" s="3" t="s">
        <v>7</v>
      </c>
      <c r="D1245" s="5">
        <v>5.99</v>
      </c>
    </row>
    <row r="1246" spans="1:4">
      <c r="A1246" s="3">
        <v>112421272</v>
      </c>
      <c r="B1246" s="4" t="s">
        <v>931</v>
      </c>
      <c r="C1246" s="3" t="s">
        <v>7</v>
      </c>
      <c r="D1246" s="5">
        <v>6.05</v>
      </c>
    </row>
    <row r="1247" spans="1:4">
      <c r="A1247" s="3">
        <v>112421280</v>
      </c>
      <c r="B1247" s="4" t="s">
        <v>932</v>
      </c>
      <c r="C1247" s="3" t="s">
        <v>7</v>
      </c>
      <c r="D1247" s="5">
        <v>6.34</v>
      </c>
    </row>
    <row r="1248" spans="1:4">
      <c r="A1248" s="3">
        <v>112421281</v>
      </c>
      <c r="B1248" s="4" t="s">
        <v>933</v>
      </c>
      <c r="C1248" s="3" t="s">
        <v>7</v>
      </c>
      <c r="D1248" s="5">
        <v>6.03</v>
      </c>
    </row>
    <row r="1249" spans="1:4">
      <c r="A1249" s="3">
        <v>112421282</v>
      </c>
      <c r="B1249" s="4" t="s">
        <v>934</v>
      </c>
      <c r="C1249" s="3" t="s">
        <v>7</v>
      </c>
      <c r="D1249" s="5">
        <v>6.11</v>
      </c>
    </row>
    <row r="1250" spans="1:4">
      <c r="A1250" s="3">
        <v>112422000</v>
      </c>
      <c r="B1250" s="4" t="s">
        <v>935</v>
      </c>
      <c r="C1250" s="3" t="s">
        <v>7</v>
      </c>
      <c r="D1250" s="5">
        <v>5.74</v>
      </c>
    </row>
    <row r="1251" spans="1:4">
      <c r="A1251" s="3">
        <v>112422023</v>
      </c>
      <c r="B1251" s="4" t="s">
        <v>936</v>
      </c>
      <c r="C1251" s="3" t="s">
        <v>7</v>
      </c>
      <c r="D1251" s="5">
        <v>6.18</v>
      </c>
    </row>
    <row r="1252" spans="1:4">
      <c r="A1252" s="3">
        <v>112422143</v>
      </c>
      <c r="B1252" s="4" t="s">
        <v>937</v>
      </c>
      <c r="C1252" s="3" t="s">
        <v>7</v>
      </c>
      <c r="D1252" s="5">
        <v>6.18</v>
      </c>
    </row>
    <row r="1253" spans="1:4">
      <c r="A1253" s="3">
        <v>112423093</v>
      </c>
      <c r="B1253" s="4" t="s">
        <v>938</v>
      </c>
      <c r="C1253" s="3" t="s">
        <v>7</v>
      </c>
      <c r="D1253" s="5">
        <v>6.01</v>
      </c>
    </row>
    <row r="1254" spans="1:4">
      <c r="A1254" s="3">
        <v>112423113</v>
      </c>
      <c r="B1254" s="4" t="s">
        <v>939</v>
      </c>
      <c r="C1254" s="3" t="s">
        <v>7</v>
      </c>
      <c r="D1254" s="5">
        <v>6.01</v>
      </c>
    </row>
    <row r="1255" spans="1:4">
      <c r="A1255" s="3">
        <v>112423283</v>
      </c>
      <c r="B1255" s="4" t="s">
        <v>940</v>
      </c>
      <c r="C1255" s="3" t="s">
        <v>7</v>
      </c>
      <c r="D1255" s="5">
        <v>6.11</v>
      </c>
    </row>
    <row r="1256" spans="1:4">
      <c r="A1256" s="3">
        <v>112424013</v>
      </c>
      <c r="B1256" s="4" t="s">
        <v>941</v>
      </c>
      <c r="C1256" s="3" t="s">
        <v>7</v>
      </c>
      <c r="D1256" s="5">
        <v>5.95</v>
      </c>
    </row>
    <row r="1257" spans="1:4">
      <c r="A1257" s="3">
        <v>112424083</v>
      </c>
      <c r="B1257" s="4" t="s">
        <v>942</v>
      </c>
      <c r="C1257" s="3" t="s">
        <v>7</v>
      </c>
      <c r="D1257" s="5">
        <v>5.95</v>
      </c>
    </row>
    <row r="1258" spans="1:4">
      <c r="A1258" s="3">
        <v>112424103</v>
      </c>
      <c r="B1258" s="4" t="s">
        <v>943</v>
      </c>
      <c r="C1258" s="3" t="s">
        <v>7</v>
      </c>
      <c r="D1258" s="5">
        <v>5.95</v>
      </c>
    </row>
    <row r="1259" spans="1:4">
      <c r="A1259" s="3">
        <v>112424123</v>
      </c>
      <c r="B1259" s="4" t="s">
        <v>944</v>
      </c>
      <c r="C1259" s="3" t="s">
        <v>7</v>
      </c>
      <c r="D1259" s="5">
        <v>6.05</v>
      </c>
    </row>
    <row r="1260" spans="1:4">
      <c r="A1260" s="3">
        <v>112424163</v>
      </c>
      <c r="B1260" s="4" t="s">
        <v>945</v>
      </c>
      <c r="C1260" s="3" t="s">
        <v>7</v>
      </c>
      <c r="D1260" s="5">
        <v>5.95</v>
      </c>
    </row>
    <row r="1261" spans="1:4">
      <c r="A1261" s="3">
        <v>112424223</v>
      </c>
      <c r="B1261" s="4" t="s">
        <v>946</v>
      </c>
      <c r="C1261" s="3" t="s">
        <v>7</v>
      </c>
      <c r="D1261" s="5">
        <v>6.05</v>
      </c>
    </row>
    <row r="1262" spans="1:4">
      <c r="A1262" s="3">
        <v>112424253</v>
      </c>
      <c r="B1262" s="4" t="s">
        <v>947</v>
      </c>
      <c r="C1262" s="3" t="s">
        <v>7</v>
      </c>
      <c r="D1262" s="5">
        <v>5.95</v>
      </c>
    </row>
    <row r="1263" spans="1:4">
      <c r="A1263" s="3">
        <v>112424273</v>
      </c>
      <c r="B1263" s="4" t="s">
        <v>948</v>
      </c>
      <c r="C1263" s="3" t="s">
        <v>7</v>
      </c>
      <c r="D1263" s="5">
        <v>5.95</v>
      </c>
    </row>
    <row r="1264" spans="1:4">
      <c r="A1264" s="3">
        <v>112431000</v>
      </c>
      <c r="B1264" s="4" t="s">
        <v>949</v>
      </c>
      <c r="C1264" s="3" t="s">
        <v>7</v>
      </c>
      <c r="D1264" s="5">
        <v>9.2200000000000006</v>
      </c>
    </row>
    <row r="1265" spans="1:4">
      <c r="A1265" s="3">
        <v>112431010</v>
      </c>
      <c r="B1265" s="4" t="s">
        <v>950</v>
      </c>
      <c r="C1265" s="3" t="s">
        <v>7</v>
      </c>
      <c r="D1265" s="5">
        <v>9.59</v>
      </c>
    </row>
    <row r="1266" spans="1:4">
      <c r="A1266" s="3">
        <v>112431011</v>
      </c>
      <c r="B1266" s="4" t="s">
        <v>951</v>
      </c>
      <c r="C1266" s="3" t="s">
        <v>7</v>
      </c>
      <c r="D1266" s="5">
        <v>9.41</v>
      </c>
    </row>
    <row r="1267" spans="1:4">
      <c r="A1267" s="3">
        <v>112431012</v>
      </c>
      <c r="B1267" s="4" t="s">
        <v>952</v>
      </c>
      <c r="C1267" s="3" t="s">
        <v>7</v>
      </c>
      <c r="D1267" s="5">
        <v>9.41</v>
      </c>
    </row>
    <row r="1268" spans="1:4">
      <c r="A1268" s="3">
        <v>112431020</v>
      </c>
      <c r="B1268" s="4" t="s">
        <v>953</v>
      </c>
      <c r="C1268" s="3" t="s">
        <v>7</v>
      </c>
      <c r="D1268" s="5">
        <v>9.59</v>
      </c>
    </row>
    <row r="1269" spans="1:4">
      <c r="A1269" s="3">
        <v>112431021</v>
      </c>
      <c r="B1269" s="4" t="s">
        <v>954</v>
      </c>
      <c r="C1269" s="3" t="s">
        <v>7</v>
      </c>
      <c r="D1269" s="5">
        <v>9.41</v>
      </c>
    </row>
    <row r="1270" spans="1:4">
      <c r="A1270" s="3">
        <v>112431022</v>
      </c>
      <c r="B1270" s="4" t="s">
        <v>955</v>
      </c>
      <c r="C1270" s="3" t="s">
        <v>7</v>
      </c>
      <c r="D1270" s="5">
        <v>9.41</v>
      </c>
    </row>
    <row r="1271" spans="1:4">
      <c r="A1271" s="3">
        <v>112431060</v>
      </c>
      <c r="B1271" s="4" t="s">
        <v>956</v>
      </c>
      <c r="C1271" s="3" t="s">
        <v>7</v>
      </c>
      <c r="D1271" s="5">
        <v>9.59</v>
      </c>
    </row>
    <row r="1272" spans="1:4">
      <c r="A1272" s="3">
        <v>112431061</v>
      </c>
      <c r="B1272" s="4" t="s">
        <v>957</v>
      </c>
      <c r="C1272" s="3" t="s">
        <v>7</v>
      </c>
      <c r="D1272" s="5">
        <v>9.41</v>
      </c>
    </row>
    <row r="1273" spans="1:4">
      <c r="A1273" s="3">
        <v>112431062</v>
      </c>
      <c r="B1273" s="4" t="s">
        <v>958</v>
      </c>
      <c r="C1273" s="3" t="s">
        <v>7</v>
      </c>
      <c r="D1273" s="5">
        <v>9.41</v>
      </c>
    </row>
    <row r="1274" spans="1:4">
      <c r="A1274" s="3">
        <v>112431063</v>
      </c>
      <c r="B1274" s="4" t="s">
        <v>959</v>
      </c>
      <c r="C1274" s="3" t="s">
        <v>7</v>
      </c>
      <c r="D1274" s="5">
        <v>9.86</v>
      </c>
    </row>
    <row r="1275" spans="1:4">
      <c r="A1275" s="3">
        <v>112431080</v>
      </c>
      <c r="B1275" s="4" t="s">
        <v>960</v>
      </c>
      <c r="C1275" s="3" t="s">
        <v>7</v>
      </c>
      <c r="D1275" s="5">
        <v>9.59</v>
      </c>
    </row>
    <row r="1276" spans="1:4">
      <c r="A1276" s="3">
        <v>112431081</v>
      </c>
      <c r="B1276" s="4" t="s">
        <v>961</v>
      </c>
      <c r="C1276" s="3" t="s">
        <v>7</v>
      </c>
      <c r="D1276" s="5">
        <v>9.41</v>
      </c>
    </row>
    <row r="1277" spans="1:4">
      <c r="A1277" s="3">
        <v>112431082</v>
      </c>
      <c r="B1277" s="4" t="s">
        <v>962</v>
      </c>
      <c r="C1277" s="3" t="s">
        <v>7</v>
      </c>
      <c r="D1277" s="5">
        <v>9.41</v>
      </c>
    </row>
    <row r="1278" spans="1:4">
      <c r="A1278" s="3">
        <v>112431090</v>
      </c>
      <c r="B1278" s="4" t="s">
        <v>963</v>
      </c>
      <c r="C1278" s="3" t="s">
        <v>7</v>
      </c>
      <c r="D1278" s="5">
        <v>9.59</v>
      </c>
    </row>
    <row r="1279" spans="1:4">
      <c r="A1279" s="3">
        <v>112431091</v>
      </c>
      <c r="B1279" s="4" t="s">
        <v>964</v>
      </c>
      <c r="C1279" s="3" t="s">
        <v>7</v>
      </c>
      <c r="D1279" s="5">
        <v>9.41</v>
      </c>
    </row>
    <row r="1280" spans="1:4">
      <c r="A1280" s="3">
        <v>112431092</v>
      </c>
      <c r="B1280" s="4" t="s">
        <v>965</v>
      </c>
      <c r="C1280" s="3" t="s">
        <v>7</v>
      </c>
      <c r="D1280" s="5">
        <v>9.41</v>
      </c>
    </row>
    <row r="1281" spans="1:4">
      <c r="A1281" s="3">
        <v>112431100</v>
      </c>
      <c r="B1281" s="4" t="s">
        <v>966</v>
      </c>
      <c r="C1281" s="3" t="s">
        <v>7</v>
      </c>
      <c r="D1281" s="5">
        <v>9.59</v>
      </c>
    </row>
    <row r="1282" spans="1:4">
      <c r="A1282" s="3">
        <v>112431101</v>
      </c>
      <c r="B1282" s="4" t="s">
        <v>967</v>
      </c>
      <c r="C1282" s="3" t="s">
        <v>7</v>
      </c>
      <c r="D1282" s="5">
        <v>9.41</v>
      </c>
    </row>
    <row r="1283" spans="1:4">
      <c r="A1283" s="3">
        <v>112431102</v>
      </c>
      <c r="B1283" s="4" t="s">
        <v>968</v>
      </c>
      <c r="C1283" s="3" t="s">
        <v>7</v>
      </c>
      <c r="D1283" s="5">
        <v>9.41</v>
      </c>
    </row>
    <row r="1284" spans="1:4">
      <c r="A1284" s="3">
        <v>112431110</v>
      </c>
      <c r="B1284" s="4" t="s">
        <v>969</v>
      </c>
      <c r="C1284" s="3" t="s">
        <v>7</v>
      </c>
      <c r="D1284" s="5">
        <v>9.59</v>
      </c>
    </row>
    <row r="1285" spans="1:4">
      <c r="A1285" s="3">
        <v>112431111</v>
      </c>
      <c r="B1285" s="4" t="s">
        <v>970</v>
      </c>
      <c r="C1285" s="3" t="s">
        <v>7</v>
      </c>
      <c r="D1285" s="5">
        <v>9.41</v>
      </c>
    </row>
    <row r="1286" spans="1:4">
      <c r="A1286" s="3">
        <v>112431112</v>
      </c>
      <c r="B1286" s="4" t="s">
        <v>971</v>
      </c>
      <c r="C1286" s="3" t="s">
        <v>7</v>
      </c>
      <c r="D1286" s="5">
        <v>9.41</v>
      </c>
    </row>
    <row r="1287" spans="1:4">
      <c r="A1287" s="3">
        <v>112431120</v>
      </c>
      <c r="B1287" s="4" t="s">
        <v>972</v>
      </c>
      <c r="C1287" s="3" t="s">
        <v>7</v>
      </c>
      <c r="D1287" s="5">
        <v>9.67</v>
      </c>
    </row>
    <row r="1288" spans="1:4">
      <c r="A1288" s="3">
        <v>112431121</v>
      </c>
      <c r="B1288" s="4" t="s">
        <v>973</v>
      </c>
      <c r="C1288" s="3" t="s">
        <v>7</v>
      </c>
      <c r="D1288" s="5">
        <v>9.4499999999999993</v>
      </c>
    </row>
    <row r="1289" spans="1:4">
      <c r="A1289" s="3">
        <v>112431122</v>
      </c>
      <c r="B1289" s="4" t="s">
        <v>974</v>
      </c>
      <c r="C1289" s="3" t="s">
        <v>7</v>
      </c>
      <c r="D1289" s="5">
        <v>9.4499999999999993</v>
      </c>
    </row>
    <row r="1290" spans="1:4">
      <c r="A1290" s="3">
        <v>112431140</v>
      </c>
      <c r="B1290" s="4" t="s">
        <v>975</v>
      </c>
      <c r="C1290" s="3" t="s">
        <v>7</v>
      </c>
      <c r="D1290" s="5">
        <v>9.59</v>
      </c>
    </row>
    <row r="1291" spans="1:4">
      <c r="A1291" s="3">
        <v>112431141</v>
      </c>
      <c r="B1291" s="4" t="s">
        <v>976</v>
      </c>
      <c r="C1291" s="3" t="s">
        <v>7</v>
      </c>
      <c r="D1291" s="5">
        <v>9.41</v>
      </c>
    </row>
    <row r="1292" spans="1:4">
      <c r="A1292" s="3">
        <v>112431142</v>
      </c>
      <c r="B1292" s="4" t="s">
        <v>977</v>
      </c>
      <c r="C1292" s="3" t="s">
        <v>7</v>
      </c>
      <c r="D1292" s="5">
        <v>9.41</v>
      </c>
    </row>
    <row r="1293" spans="1:4">
      <c r="A1293" s="3">
        <v>112431160</v>
      </c>
      <c r="B1293" s="4" t="s">
        <v>978</v>
      </c>
      <c r="C1293" s="3" t="s">
        <v>7</v>
      </c>
      <c r="D1293" s="5">
        <v>9.59</v>
      </c>
    </row>
    <row r="1294" spans="1:4">
      <c r="A1294" s="3">
        <v>112431161</v>
      </c>
      <c r="B1294" s="4" t="s">
        <v>979</v>
      </c>
      <c r="C1294" s="3" t="s">
        <v>7</v>
      </c>
      <c r="D1294" s="5">
        <v>9.41</v>
      </c>
    </row>
    <row r="1295" spans="1:4">
      <c r="A1295" s="3">
        <v>112431162</v>
      </c>
      <c r="B1295" s="4" t="s">
        <v>980</v>
      </c>
      <c r="C1295" s="3" t="s">
        <v>7</v>
      </c>
      <c r="D1295" s="5">
        <v>9.41</v>
      </c>
    </row>
    <row r="1296" spans="1:4">
      <c r="A1296" s="3">
        <v>112431220</v>
      </c>
      <c r="B1296" s="4" t="s">
        <v>981</v>
      </c>
      <c r="C1296" s="3" t="s">
        <v>7</v>
      </c>
      <c r="D1296" s="5">
        <v>9.67</v>
      </c>
    </row>
    <row r="1297" spans="1:4">
      <c r="A1297" s="3">
        <v>112431221</v>
      </c>
      <c r="B1297" s="4" t="s">
        <v>982</v>
      </c>
      <c r="C1297" s="3" t="s">
        <v>7</v>
      </c>
      <c r="D1297" s="5">
        <v>9.4499999999999993</v>
      </c>
    </row>
    <row r="1298" spans="1:4">
      <c r="A1298" s="3">
        <v>112431222</v>
      </c>
      <c r="B1298" s="4" t="s">
        <v>983</v>
      </c>
      <c r="C1298" s="3" t="s">
        <v>7</v>
      </c>
      <c r="D1298" s="5">
        <v>9.4499999999999993</v>
      </c>
    </row>
    <row r="1299" spans="1:4">
      <c r="A1299" s="3">
        <v>112431250</v>
      </c>
      <c r="B1299" s="4" t="s">
        <v>984</v>
      </c>
      <c r="C1299" s="3" t="s">
        <v>7</v>
      </c>
      <c r="D1299" s="5">
        <v>9.59</v>
      </c>
    </row>
    <row r="1300" spans="1:4">
      <c r="A1300" s="3">
        <v>112431251</v>
      </c>
      <c r="B1300" s="4" t="s">
        <v>985</v>
      </c>
      <c r="C1300" s="3" t="s">
        <v>7</v>
      </c>
      <c r="D1300" s="5">
        <v>9.41</v>
      </c>
    </row>
    <row r="1301" spans="1:4">
      <c r="A1301" s="3">
        <v>112431252</v>
      </c>
      <c r="B1301" s="4" t="s">
        <v>986</v>
      </c>
      <c r="C1301" s="3" t="s">
        <v>7</v>
      </c>
      <c r="D1301" s="5">
        <v>9.41</v>
      </c>
    </row>
    <row r="1302" spans="1:4">
      <c r="A1302" s="3">
        <v>112431270</v>
      </c>
      <c r="B1302" s="4" t="s">
        <v>987</v>
      </c>
      <c r="C1302" s="3" t="s">
        <v>7</v>
      </c>
      <c r="D1302" s="5">
        <v>9.59</v>
      </c>
    </row>
    <row r="1303" spans="1:4">
      <c r="A1303" s="3">
        <v>112431271</v>
      </c>
      <c r="B1303" s="4" t="s">
        <v>988</v>
      </c>
      <c r="C1303" s="3" t="s">
        <v>7</v>
      </c>
      <c r="D1303" s="5">
        <v>9.41</v>
      </c>
    </row>
    <row r="1304" spans="1:4">
      <c r="A1304" s="3">
        <v>112431272</v>
      </c>
      <c r="B1304" s="4" t="s">
        <v>989</v>
      </c>
      <c r="C1304" s="3" t="s">
        <v>7</v>
      </c>
      <c r="D1304" s="5">
        <v>9.41</v>
      </c>
    </row>
    <row r="1305" spans="1:4">
      <c r="A1305" s="3">
        <v>112431280</v>
      </c>
      <c r="B1305" s="4" t="s">
        <v>990</v>
      </c>
      <c r="C1305" s="3" t="s">
        <v>7</v>
      </c>
      <c r="D1305" s="5">
        <v>9.67</v>
      </c>
    </row>
    <row r="1306" spans="1:4">
      <c r="A1306" s="3">
        <v>112431281</v>
      </c>
      <c r="B1306" s="4" t="s">
        <v>991</v>
      </c>
      <c r="C1306" s="3" t="s">
        <v>7</v>
      </c>
      <c r="D1306" s="5">
        <v>9.4499999999999993</v>
      </c>
    </row>
    <row r="1307" spans="1:4">
      <c r="A1307" s="3">
        <v>112431282</v>
      </c>
      <c r="B1307" s="4" t="s">
        <v>992</v>
      </c>
      <c r="C1307" s="3" t="s">
        <v>7</v>
      </c>
      <c r="D1307" s="5">
        <v>9.4499999999999993</v>
      </c>
    </row>
    <row r="1308" spans="1:4">
      <c r="A1308" s="3">
        <v>112432000</v>
      </c>
      <c r="B1308" s="4" t="s">
        <v>993</v>
      </c>
      <c r="C1308" s="3" t="s">
        <v>7</v>
      </c>
      <c r="D1308" s="5">
        <v>9.2200000000000006</v>
      </c>
    </row>
    <row r="1309" spans="1:4">
      <c r="A1309" s="3">
        <v>112432023</v>
      </c>
      <c r="B1309" s="4" t="s">
        <v>994</v>
      </c>
      <c r="C1309" s="3" t="s">
        <v>7</v>
      </c>
      <c r="D1309" s="5">
        <v>9.86</v>
      </c>
    </row>
    <row r="1310" spans="1:4">
      <c r="A1310" s="3">
        <v>112432143</v>
      </c>
      <c r="B1310" s="4" t="s">
        <v>995</v>
      </c>
      <c r="C1310" s="3" t="s">
        <v>7</v>
      </c>
      <c r="D1310" s="5">
        <v>9.86</v>
      </c>
    </row>
    <row r="1311" spans="1:4">
      <c r="A1311" s="3">
        <v>112433093</v>
      </c>
      <c r="B1311" s="4" t="s">
        <v>996</v>
      </c>
      <c r="C1311" s="3" t="s">
        <v>7</v>
      </c>
      <c r="D1311" s="5">
        <v>9.86</v>
      </c>
    </row>
    <row r="1312" spans="1:4">
      <c r="A1312" s="3">
        <v>112433113</v>
      </c>
      <c r="B1312" s="4" t="s">
        <v>997</v>
      </c>
      <c r="C1312" s="3" t="s">
        <v>7</v>
      </c>
      <c r="D1312" s="5">
        <v>9.86</v>
      </c>
    </row>
    <row r="1313" spans="1:4">
      <c r="A1313" s="3">
        <v>112433283</v>
      </c>
      <c r="B1313" s="4" t="s">
        <v>998</v>
      </c>
      <c r="C1313" s="3" t="s">
        <v>7</v>
      </c>
      <c r="D1313" s="5">
        <v>9.86</v>
      </c>
    </row>
    <row r="1314" spans="1:4">
      <c r="A1314" s="3">
        <v>112434013</v>
      </c>
      <c r="B1314" s="4" t="s">
        <v>999</v>
      </c>
      <c r="C1314" s="3" t="s">
        <v>7</v>
      </c>
      <c r="D1314" s="5">
        <v>9.86</v>
      </c>
    </row>
    <row r="1315" spans="1:4">
      <c r="A1315" s="3">
        <v>112434083</v>
      </c>
      <c r="B1315" s="4" t="s">
        <v>1000</v>
      </c>
      <c r="C1315" s="3" t="s">
        <v>7</v>
      </c>
      <c r="D1315" s="5">
        <v>9.86</v>
      </c>
    </row>
    <row r="1316" spans="1:4">
      <c r="A1316" s="3">
        <v>112434103</v>
      </c>
      <c r="B1316" s="4" t="s">
        <v>1001</v>
      </c>
      <c r="C1316" s="3" t="s">
        <v>7</v>
      </c>
      <c r="D1316" s="5">
        <v>9.86</v>
      </c>
    </row>
    <row r="1317" spans="1:4">
      <c r="A1317" s="3">
        <v>112434123</v>
      </c>
      <c r="B1317" s="4" t="s">
        <v>1002</v>
      </c>
      <c r="C1317" s="3" t="s">
        <v>7</v>
      </c>
      <c r="D1317" s="5">
        <v>9.86</v>
      </c>
    </row>
    <row r="1318" spans="1:4">
      <c r="A1318" s="3">
        <v>112434163</v>
      </c>
      <c r="B1318" s="4" t="s">
        <v>1003</v>
      </c>
      <c r="C1318" s="3" t="s">
        <v>7</v>
      </c>
      <c r="D1318" s="5">
        <v>9.86</v>
      </c>
    </row>
    <row r="1319" spans="1:4">
      <c r="A1319" s="3">
        <v>112434223</v>
      </c>
      <c r="B1319" s="4" t="s">
        <v>1004</v>
      </c>
      <c r="C1319" s="3" t="s">
        <v>7</v>
      </c>
      <c r="D1319" s="5">
        <v>9.86</v>
      </c>
    </row>
    <row r="1320" spans="1:4">
      <c r="A1320" s="3">
        <v>112434253</v>
      </c>
      <c r="B1320" s="4" t="s">
        <v>1005</v>
      </c>
      <c r="C1320" s="3" t="s">
        <v>7</v>
      </c>
      <c r="D1320" s="5">
        <v>9.86</v>
      </c>
    </row>
    <row r="1321" spans="1:4">
      <c r="A1321" s="3">
        <v>112434273</v>
      </c>
      <c r="B1321" s="4" t="s">
        <v>1006</v>
      </c>
      <c r="C1321" s="3" t="s">
        <v>7</v>
      </c>
      <c r="D1321" s="5">
        <v>9.86</v>
      </c>
    </row>
    <row r="1322" spans="1:4">
      <c r="A1322" s="3">
        <v>112501000</v>
      </c>
      <c r="B1322" s="4" t="s">
        <v>1007</v>
      </c>
      <c r="C1322" s="3" t="s">
        <v>7</v>
      </c>
      <c r="D1322" s="5">
        <v>7.14</v>
      </c>
    </row>
    <row r="1323" spans="1:4">
      <c r="A1323" s="3">
        <v>112501011</v>
      </c>
      <c r="B1323" s="4" t="s">
        <v>1008</v>
      </c>
      <c r="C1323" s="3" t="s">
        <v>7</v>
      </c>
      <c r="D1323" s="5">
        <v>7.35</v>
      </c>
    </row>
    <row r="1324" spans="1:4">
      <c r="A1324" s="3">
        <v>112501012</v>
      </c>
      <c r="B1324" s="4" t="s">
        <v>1008</v>
      </c>
      <c r="C1324" s="3" t="s">
        <v>7</v>
      </c>
      <c r="D1324" s="5">
        <v>7.42</v>
      </c>
    </row>
    <row r="1325" spans="1:4">
      <c r="A1325" s="3">
        <v>112501021</v>
      </c>
      <c r="B1325" s="4" t="s">
        <v>1009</v>
      </c>
      <c r="C1325" s="3" t="s">
        <v>7</v>
      </c>
      <c r="D1325" s="5">
        <v>7.35</v>
      </c>
    </row>
    <row r="1326" spans="1:4">
      <c r="A1326" s="3">
        <v>112501022</v>
      </c>
      <c r="B1326" s="4" t="s">
        <v>1010</v>
      </c>
      <c r="C1326" s="3" t="s">
        <v>7</v>
      </c>
      <c r="D1326" s="5">
        <v>7.42</v>
      </c>
    </row>
    <row r="1327" spans="1:4">
      <c r="A1327" s="3">
        <v>112501061</v>
      </c>
      <c r="B1327" s="4" t="s">
        <v>1011</v>
      </c>
      <c r="C1327" s="3" t="s">
        <v>7</v>
      </c>
      <c r="D1327" s="5">
        <v>7.35</v>
      </c>
    </row>
    <row r="1328" spans="1:4">
      <c r="A1328" s="3">
        <v>112501062</v>
      </c>
      <c r="B1328" s="4" t="s">
        <v>1011</v>
      </c>
      <c r="C1328" s="3" t="s">
        <v>7</v>
      </c>
      <c r="D1328" s="5">
        <v>7.42</v>
      </c>
    </row>
    <row r="1329" spans="1:4">
      <c r="A1329" s="3">
        <v>112501063</v>
      </c>
      <c r="B1329" s="4" t="s">
        <v>1011</v>
      </c>
      <c r="C1329" s="3" t="s">
        <v>7</v>
      </c>
      <c r="D1329" s="5">
        <v>7.63</v>
      </c>
    </row>
    <row r="1330" spans="1:4">
      <c r="A1330" s="3">
        <v>112501081</v>
      </c>
      <c r="B1330" s="4" t="s">
        <v>1012</v>
      </c>
      <c r="C1330" s="3" t="s">
        <v>7</v>
      </c>
      <c r="D1330" s="5">
        <v>7.35</v>
      </c>
    </row>
    <row r="1331" spans="1:4">
      <c r="A1331" s="3">
        <v>112501082</v>
      </c>
      <c r="B1331" s="4" t="s">
        <v>1012</v>
      </c>
      <c r="C1331" s="3" t="s">
        <v>7</v>
      </c>
      <c r="D1331" s="5">
        <v>7.42</v>
      </c>
    </row>
    <row r="1332" spans="1:4">
      <c r="A1332" s="3">
        <v>112501091</v>
      </c>
      <c r="B1332" s="4" t="s">
        <v>1013</v>
      </c>
      <c r="C1332" s="3" t="s">
        <v>7</v>
      </c>
      <c r="D1332" s="5">
        <v>7.35</v>
      </c>
    </row>
    <row r="1333" spans="1:4">
      <c r="A1333" s="3">
        <v>112501092</v>
      </c>
      <c r="B1333" s="4" t="s">
        <v>1014</v>
      </c>
      <c r="C1333" s="3" t="s">
        <v>7</v>
      </c>
      <c r="D1333" s="5">
        <v>7.42</v>
      </c>
    </row>
    <row r="1334" spans="1:4">
      <c r="A1334" s="3">
        <v>112501101</v>
      </c>
      <c r="B1334" s="4" t="s">
        <v>1015</v>
      </c>
      <c r="C1334" s="3" t="s">
        <v>7</v>
      </c>
      <c r="D1334" s="5">
        <v>7.35</v>
      </c>
    </row>
    <row r="1335" spans="1:4">
      <c r="A1335" s="3">
        <v>112501102</v>
      </c>
      <c r="B1335" s="4" t="s">
        <v>1015</v>
      </c>
      <c r="C1335" s="3" t="s">
        <v>7</v>
      </c>
      <c r="D1335" s="5">
        <v>7.42</v>
      </c>
    </row>
    <row r="1336" spans="1:4">
      <c r="A1336" s="3">
        <v>112501111</v>
      </c>
      <c r="B1336" s="4" t="s">
        <v>1016</v>
      </c>
      <c r="C1336" s="3" t="s">
        <v>7</v>
      </c>
      <c r="D1336" s="5">
        <v>7.35</v>
      </c>
    </row>
    <row r="1337" spans="1:4">
      <c r="A1337" s="3">
        <v>112501112</v>
      </c>
      <c r="B1337" s="4" t="s">
        <v>1016</v>
      </c>
      <c r="C1337" s="3" t="s">
        <v>7</v>
      </c>
      <c r="D1337" s="5">
        <v>7.42</v>
      </c>
    </row>
    <row r="1338" spans="1:4">
      <c r="A1338" s="3">
        <v>112501120</v>
      </c>
      <c r="B1338" s="4" t="s">
        <v>1017</v>
      </c>
      <c r="C1338" s="3" t="s">
        <v>7</v>
      </c>
      <c r="D1338" s="5">
        <v>7.72</v>
      </c>
    </row>
    <row r="1339" spans="1:4">
      <c r="A1339" s="3">
        <v>112501121</v>
      </c>
      <c r="B1339" s="4" t="s">
        <v>1017</v>
      </c>
      <c r="C1339" s="3" t="s">
        <v>7</v>
      </c>
      <c r="D1339" s="5">
        <v>7.39</v>
      </c>
    </row>
    <row r="1340" spans="1:4">
      <c r="A1340" s="3">
        <v>112501122</v>
      </c>
      <c r="B1340" s="4" t="s">
        <v>1017</v>
      </c>
      <c r="C1340" s="3" t="s">
        <v>7</v>
      </c>
      <c r="D1340" s="5">
        <v>7.48</v>
      </c>
    </row>
    <row r="1341" spans="1:4">
      <c r="A1341" s="3">
        <v>112501141</v>
      </c>
      <c r="B1341" s="4" t="s">
        <v>1018</v>
      </c>
      <c r="C1341" s="3" t="s">
        <v>7</v>
      </c>
      <c r="D1341" s="5">
        <v>7.35</v>
      </c>
    </row>
    <row r="1342" spans="1:4">
      <c r="A1342" s="3">
        <v>112501142</v>
      </c>
      <c r="B1342" s="4" t="s">
        <v>1019</v>
      </c>
      <c r="C1342" s="3" t="s">
        <v>7</v>
      </c>
      <c r="D1342" s="5">
        <v>7.42</v>
      </c>
    </row>
    <row r="1343" spans="1:4">
      <c r="A1343" s="3">
        <v>112501161</v>
      </c>
      <c r="B1343" s="4" t="s">
        <v>1020</v>
      </c>
      <c r="C1343" s="3" t="s">
        <v>7</v>
      </c>
      <c r="D1343" s="5">
        <v>7.35</v>
      </c>
    </row>
    <row r="1344" spans="1:4">
      <c r="A1344" s="3">
        <v>112501162</v>
      </c>
      <c r="B1344" s="4" t="s">
        <v>1020</v>
      </c>
      <c r="C1344" s="3" t="s">
        <v>7</v>
      </c>
      <c r="D1344" s="5">
        <v>7.42</v>
      </c>
    </row>
    <row r="1345" spans="1:4">
      <c r="A1345" s="3">
        <v>112501221</v>
      </c>
      <c r="B1345" s="4" t="s">
        <v>1021</v>
      </c>
      <c r="C1345" s="3" t="s">
        <v>7</v>
      </c>
      <c r="D1345" s="5">
        <v>7.39</v>
      </c>
    </row>
    <row r="1346" spans="1:4">
      <c r="A1346" s="3">
        <v>112501222</v>
      </c>
      <c r="B1346" s="4" t="s">
        <v>1021</v>
      </c>
      <c r="C1346" s="3" t="s">
        <v>7</v>
      </c>
      <c r="D1346" s="5">
        <v>7.48</v>
      </c>
    </row>
    <row r="1347" spans="1:4">
      <c r="A1347" s="3">
        <v>112501251</v>
      </c>
      <c r="B1347" s="4" t="s">
        <v>1022</v>
      </c>
      <c r="C1347" s="3" t="s">
        <v>7</v>
      </c>
      <c r="D1347" s="5">
        <v>7.35</v>
      </c>
    </row>
    <row r="1348" spans="1:4">
      <c r="A1348" s="3">
        <v>112501252</v>
      </c>
      <c r="B1348" s="4" t="s">
        <v>1022</v>
      </c>
      <c r="C1348" s="3" t="s">
        <v>7</v>
      </c>
      <c r="D1348" s="5">
        <v>7.42</v>
      </c>
    </row>
    <row r="1349" spans="1:4">
      <c r="A1349" s="3">
        <v>112501271</v>
      </c>
      <c r="B1349" s="4" t="s">
        <v>1023</v>
      </c>
      <c r="C1349" s="3" t="s">
        <v>7</v>
      </c>
      <c r="D1349" s="5">
        <v>7.35</v>
      </c>
    </row>
    <row r="1350" spans="1:4">
      <c r="A1350" s="3">
        <v>112501272</v>
      </c>
      <c r="B1350" s="4" t="s">
        <v>1023</v>
      </c>
      <c r="C1350" s="3" t="s">
        <v>7</v>
      </c>
      <c r="D1350" s="5">
        <v>7.42</v>
      </c>
    </row>
    <row r="1351" spans="1:4">
      <c r="A1351" s="3">
        <v>112501281</v>
      </c>
      <c r="B1351" s="4" t="s">
        <v>1024</v>
      </c>
      <c r="C1351" s="3" t="s">
        <v>7</v>
      </c>
      <c r="D1351" s="5">
        <v>7.39</v>
      </c>
    </row>
    <row r="1352" spans="1:4">
      <c r="A1352" s="3">
        <v>112501282</v>
      </c>
      <c r="B1352" s="4" t="s">
        <v>1025</v>
      </c>
      <c r="C1352" s="3" t="s">
        <v>7</v>
      </c>
      <c r="D1352" s="5">
        <v>7.48</v>
      </c>
    </row>
    <row r="1353" spans="1:4">
      <c r="A1353" s="3">
        <v>112502000</v>
      </c>
      <c r="B1353" s="4" t="s">
        <v>1026</v>
      </c>
      <c r="C1353" s="3" t="s">
        <v>7</v>
      </c>
      <c r="D1353" s="5">
        <v>7.08</v>
      </c>
    </row>
    <row r="1354" spans="1:4">
      <c r="A1354" s="3">
        <v>112502023</v>
      </c>
      <c r="B1354" s="4" t="s">
        <v>1009</v>
      </c>
      <c r="C1354" s="3" t="s">
        <v>7</v>
      </c>
      <c r="D1354" s="5">
        <v>7.57</v>
      </c>
    </row>
    <row r="1355" spans="1:4">
      <c r="A1355" s="3">
        <v>112502143</v>
      </c>
      <c r="B1355" s="4" t="s">
        <v>1018</v>
      </c>
      <c r="C1355" s="3" t="s">
        <v>7</v>
      </c>
      <c r="D1355" s="5">
        <v>7.57</v>
      </c>
    </row>
    <row r="1356" spans="1:4">
      <c r="A1356" s="3">
        <v>112503093</v>
      </c>
      <c r="B1356" s="4" t="s">
        <v>1014</v>
      </c>
      <c r="C1356" s="3" t="s">
        <v>7</v>
      </c>
      <c r="D1356" s="5">
        <v>7.39</v>
      </c>
    </row>
    <row r="1357" spans="1:4">
      <c r="A1357" s="3">
        <v>112503113</v>
      </c>
      <c r="B1357" s="4" t="s">
        <v>1027</v>
      </c>
      <c r="C1357" s="3" t="s">
        <v>7</v>
      </c>
      <c r="D1357" s="5">
        <v>7.39</v>
      </c>
    </row>
    <row r="1358" spans="1:4">
      <c r="A1358" s="3">
        <v>112503283</v>
      </c>
      <c r="B1358" s="4" t="s">
        <v>1024</v>
      </c>
      <c r="C1358" s="3" t="s">
        <v>7</v>
      </c>
      <c r="D1358" s="5">
        <v>7.49</v>
      </c>
    </row>
    <row r="1359" spans="1:4">
      <c r="A1359" s="3">
        <v>112504013</v>
      </c>
      <c r="B1359" s="4" t="s">
        <v>1008</v>
      </c>
      <c r="C1359" s="3" t="s">
        <v>7</v>
      </c>
      <c r="D1359" s="5">
        <v>7.34</v>
      </c>
    </row>
    <row r="1360" spans="1:4">
      <c r="A1360" s="3">
        <v>112504083</v>
      </c>
      <c r="B1360" s="4" t="s">
        <v>1028</v>
      </c>
      <c r="C1360" s="3" t="s">
        <v>7</v>
      </c>
      <c r="D1360" s="5">
        <v>7.34</v>
      </c>
    </row>
    <row r="1361" spans="1:4">
      <c r="A1361" s="3">
        <v>112504103</v>
      </c>
      <c r="B1361" s="4" t="s">
        <v>1015</v>
      </c>
      <c r="C1361" s="3" t="s">
        <v>7</v>
      </c>
      <c r="D1361" s="5">
        <v>7.34</v>
      </c>
    </row>
    <row r="1362" spans="1:4">
      <c r="A1362" s="3">
        <v>112504123</v>
      </c>
      <c r="B1362" s="4" t="s">
        <v>1029</v>
      </c>
      <c r="C1362" s="3" t="s">
        <v>7</v>
      </c>
      <c r="D1362" s="5">
        <v>7.44</v>
      </c>
    </row>
    <row r="1363" spans="1:4">
      <c r="A1363" s="3">
        <v>112504163</v>
      </c>
      <c r="B1363" s="4" t="s">
        <v>1020</v>
      </c>
      <c r="C1363" s="3" t="s">
        <v>7</v>
      </c>
      <c r="D1363" s="5">
        <v>7.34</v>
      </c>
    </row>
    <row r="1364" spans="1:4">
      <c r="A1364" s="3">
        <v>112504223</v>
      </c>
      <c r="B1364" s="4" t="s">
        <v>1021</v>
      </c>
      <c r="C1364" s="3" t="s">
        <v>7</v>
      </c>
      <c r="D1364" s="5">
        <v>7.44</v>
      </c>
    </row>
    <row r="1365" spans="1:4">
      <c r="A1365" s="3">
        <v>112504253</v>
      </c>
      <c r="B1365" s="4" t="s">
        <v>1022</v>
      </c>
      <c r="C1365" s="3" t="s">
        <v>7</v>
      </c>
      <c r="D1365" s="5">
        <v>7.34</v>
      </c>
    </row>
    <row r="1366" spans="1:4">
      <c r="A1366" s="3">
        <v>112504273</v>
      </c>
      <c r="B1366" s="4" t="s">
        <v>1023</v>
      </c>
      <c r="C1366" s="3" t="s">
        <v>7</v>
      </c>
      <c r="D1366" s="5">
        <v>7.34</v>
      </c>
    </row>
    <row r="1367" spans="1:4">
      <c r="A1367" s="3">
        <v>112601000</v>
      </c>
      <c r="B1367" s="4" t="s">
        <v>1030</v>
      </c>
      <c r="C1367" s="3" t="s">
        <v>7</v>
      </c>
      <c r="D1367" s="5">
        <v>11.43</v>
      </c>
    </row>
    <row r="1368" spans="1:4">
      <c r="A1368" s="3">
        <v>112601011</v>
      </c>
      <c r="B1368" s="4" t="s">
        <v>1031</v>
      </c>
      <c r="C1368" s="3" t="s">
        <v>7</v>
      </c>
      <c r="D1368" s="5">
        <v>11.62</v>
      </c>
    </row>
    <row r="1369" spans="1:4">
      <c r="A1369" s="3">
        <v>112601012</v>
      </c>
      <c r="B1369" s="4" t="s">
        <v>1031</v>
      </c>
      <c r="C1369" s="3" t="s">
        <v>7</v>
      </c>
      <c r="D1369" s="5">
        <v>11.62</v>
      </c>
    </row>
    <row r="1370" spans="1:4">
      <c r="A1370" s="3">
        <v>112601021</v>
      </c>
      <c r="B1370" s="4" t="s">
        <v>1032</v>
      </c>
      <c r="C1370" s="3" t="s">
        <v>7</v>
      </c>
      <c r="D1370" s="5">
        <v>11.62</v>
      </c>
    </row>
    <row r="1371" spans="1:4">
      <c r="A1371" s="3">
        <v>112601022</v>
      </c>
      <c r="B1371" s="4" t="s">
        <v>1032</v>
      </c>
      <c r="C1371" s="3" t="s">
        <v>7</v>
      </c>
      <c r="D1371" s="5">
        <v>11.62</v>
      </c>
    </row>
    <row r="1372" spans="1:4">
      <c r="A1372" s="3">
        <v>112601061</v>
      </c>
      <c r="B1372" s="4" t="s">
        <v>1033</v>
      </c>
      <c r="C1372" s="3" t="s">
        <v>7</v>
      </c>
      <c r="D1372" s="5">
        <v>11.62</v>
      </c>
    </row>
    <row r="1373" spans="1:4">
      <c r="A1373" s="3">
        <v>112601062</v>
      </c>
      <c r="B1373" s="4" t="s">
        <v>1033</v>
      </c>
      <c r="C1373" s="3" t="s">
        <v>7</v>
      </c>
      <c r="D1373" s="5">
        <v>11.62</v>
      </c>
    </row>
    <row r="1374" spans="1:4">
      <c r="A1374" s="3">
        <v>112601063</v>
      </c>
      <c r="B1374" s="4" t="s">
        <v>1033</v>
      </c>
      <c r="C1374" s="3" t="s">
        <v>7</v>
      </c>
      <c r="D1374" s="5">
        <v>12.1</v>
      </c>
    </row>
    <row r="1375" spans="1:4">
      <c r="A1375" s="3">
        <v>112601081</v>
      </c>
      <c r="B1375" s="4" t="s">
        <v>1034</v>
      </c>
      <c r="C1375" s="3" t="s">
        <v>7</v>
      </c>
      <c r="D1375" s="5">
        <v>11.62</v>
      </c>
    </row>
    <row r="1376" spans="1:4">
      <c r="A1376" s="3">
        <v>112601082</v>
      </c>
      <c r="B1376" s="4" t="s">
        <v>1034</v>
      </c>
      <c r="C1376" s="3" t="s">
        <v>7</v>
      </c>
      <c r="D1376" s="5">
        <v>11.62</v>
      </c>
    </row>
    <row r="1377" spans="1:4">
      <c r="A1377" s="3">
        <v>112601091</v>
      </c>
      <c r="B1377" s="4" t="s">
        <v>1035</v>
      </c>
      <c r="C1377" s="3" t="s">
        <v>7</v>
      </c>
      <c r="D1377" s="5">
        <v>11.62</v>
      </c>
    </row>
    <row r="1378" spans="1:4">
      <c r="A1378" s="3">
        <v>112601092</v>
      </c>
      <c r="B1378" s="4" t="s">
        <v>1035</v>
      </c>
      <c r="C1378" s="3" t="s">
        <v>7</v>
      </c>
      <c r="D1378" s="5">
        <v>11.62</v>
      </c>
    </row>
    <row r="1379" spans="1:4">
      <c r="A1379" s="3">
        <v>112601101</v>
      </c>
      <c r="B1379" s="4" t="s">
        <v>1036</v>
      </c>
      <c r="C1379" s="3" t="s">
        <v>7</v>
      </c>
      <c r="D1379" s="5">
        <v>11.62</v>
      </c>
    </row>
    <row r="1380" spans="1:4">
      <c r="A1380" s="3">
        <v>112601102</v>
      </c>
      <c r="B1380" s="4" t="s">
        <v>1036</v>
      </c>
      <c r="C1380" s="3" t="s">
        <v>7</v>
      </c>
      <c r="D1380" s="5">
        <v>11.62</v>
      </c>
    </row>
    <row r="1381" spans="1:4">
      <c r="A1381" s="3">
        <v>112601111</v>
      </c>
      <c r="B1381" s="4" t="s">
        <v>1037</v>
      </c>
      <c r="C1381" s="3" t="s">
        <v>7</v>
      </c>
      <c r="D1381" s="5">
        <v>11.62</v>
      </c>
    </row>
    <row r="1382" spans="1:4">
      <c r="A1382" s="3">
        <v>112601112</v>
      </c>
      <c r="B1382" s="4" t="s">
        <v>1037</v>
      </c>
      <c r="C1382" s="3" t="s">
        <v>7</v>
      </c>
      <c r="D1382" s="5">
        <v>11.62</v>
      </c>
    </row>
    <row r="1383" spans="1:4">
      <c r="A1383" s="3">
        <v>112601120</v>
      </c>
      <c r="B1383" s="4" t="s">
        <v>1038</v>
      </c>
      <c r="C1383" s="3" t="s">
        <v>7</v>
      </c>
      <c r="D1383" s="5">
        <v>11.91</v>
      </c>
    </row>
    <row r="1384" spans="1:4">
      <c r="A1384" s="3">
        <v>112601121</v>
      </c>
      <c r="B1384" s="4" t="s">
        <v>1038</v>
      </c>
      <c r="C1384" s="3" t="s">
        <v>7</v>
      </c>
      <c r="D1384" s="5">
        <v>11.66</v>
      </c>
    </row>
    <row r="1385" spans="1:4">
      <c r="A1385" s="3">
        <v>112601122</v>
      </c>
      <c r="B1385" s="4" t="s">
        <v>1039</v>
      </c>
      <c r="C1385" s="3" t="s">
        <v>7</v>
      </c>
      <c r="D1385" s="5">
        <v>11.66</v>
      </c>
    </row>
    <row r="1386" spans="1:4">
      <c r="A1386" s="3">
        <v>112601141</v>
      </c>
      <c r="B1386" s="4" t="s">
        <v>1040</v>
      </c>
      <c r="C1386" s="3" t="s">
        <v>7</v>
      </c>
      <c r="D1386" s="5">
        <v>11.62</v>
      </c>
    </row>
    <row r="1387" spans="1:4">
      <c r="A1387" s="3">
        <v>112601142</v>
      </c>
      <c r="B1387" s="4" t="s">
        <v>1040</v>
      </c>
      <c r="C1387" s="3" t="s">
        <v>7</v>
      </c>
      <c r="D1387" s="5">
        <v>11.62</v>
      </c>
    </row>
    <row r="1388" spans="1:4">
      <c r="A1388" s="3">
        <v>112601161</v>
      </c>
      <c r="B1388" s="4" t="s">
        <v>1041</v>
      </c>
      <c r="C1388" s="3" t="s">
        <v>7</v>
      </c>
      <c r="D1388" s="5">
        <v>11.62</v>
      </c>
    </row>
    <row r="1389" spans="1:4">
      <c r="A1389" s="3">
        <v>112601162</v>
      </c>
      <c r="B1389" s="4" t="s">
        <v>1041</v>
      </c>
      <c r="C1389" s="3" t="s">
        <v>7</v>
      </c>
      <c r="D1389" s="5">
        <v>11.62</v>
      </c>
    </row>
    <row r="1390" spans="1:4">
      <c r="A1390" s="3">
        <v>112601221</v>
      </c>
      <c r="B1390" s="4" t="s">
        <v>1042</v>
      </c>
      <c r="C1390" s="3" t="s">
        <v>7</v>
      </c>
      <c r="D1390" s="5">
        <v>11.66</v>
      </c>
    </row>
    <row r="1391" spans="1:4">
      <c r="A1391" s="3">
        <v>112601222</v>
      </c>
      <c r="B1391" s="4" t="s">
        <v>1043</v>
      </c>
      <c r="C1391" s="3" t="s">
        <v>7</v>
      </c>
      <c r="D1391" s="5">
        <v>11.66</v>
      </c>
    </row>
    <row r="1392" spans="1:4">
      <c r="A1392" s="3">
        <v>112601251</v>
      </c>
      <c r="B1392" s="4" t="s">
        <v>1044</v>
      </c>
      <c r="C1392" s="3" t="s">
        <v>7</v>
      </c>
      <c r="D1392" s="5">
        <v>11.62</v>
      </c>
    </row>
    <row r="1393" spans="1:4">
      <c r="A1393" s="3">
        <v>112601252</v>
      </c>
      <c r="B1393" s="4" t="s">
        <v>1045</v>
      </c>
      <c r="C1393" s="3" t="s">
        <v>7</v>
      </c>
      <c r="D1393" s="5">
        <v>11.62</v>
      </c>
    </row>
    <row r="1394" spans="1:4">
      <c r="A1394" s="3">
        <v>112601271</v>
      </c>
      <c r="B1394" s="4" t="s">
        <v>1046</v>
      </c>
      <c r="C1394" s="3" t="s">
        <v>7</v>
      </c>
      <c r="D1394" s="5">
        <v>11.62</v>
      </c>
    </row>
    <row r="1395" spans="1:4">
      <c r="A1395" s="3">
        <v>112601272</v>
      </c>
      <c r="B1395" s="4" t="s">
        <v>1046</v>
      </c>
      <c r="C1395" s="3" t="s">
        <v>7</v>
      </c>
      <c r="D1395" s="5">
        <v>11.62</v>
      </c>
    </row>
    <row r="1396" spans="1:4">
      <c r="A1396" s="3">
        <v>112601281</v>
      </c>
      <c r="B1396" s="4" t="s">
        <v>1047</v>
      </c>
      <c r="C1396" s="3" t="s">
        <v>7</v>
      </c>
      <c r="D1396" s="5">
        <v>11.66</v>
      </c>
    </row>
    <row r="1397" spans="1:4">
      <c r="A1397" s="3">
        <v>112601282</v>
      </c>
      <c r="B1397" s="4" t="s">
        <v>1048</v>
      </c>
      <c r="C1397" s="3" t="s">
        <v>7</v>
      </c>
      <c r="D1397" s="5">
        <v>11.66</v>
      </c>
    </row>
    <row r="1398" spans="1:4">
      <c r="A1398" s="3">
        <v>112602000</v>
      </c>
      <c r="B1398" s="4" t="s">
        <v>1049</v>
      </c>
      <c r="C1398" s="3" t="s">
        <v>7</v>
      </c>
      <c r="D1398" s="5">
        <v>11.31</v>
      </c>
    </row>
    <row r="1399" spans="1:4">
      <c r="A1399" s="3">
        <v>112602023</v>
      </c>
      <c r="B1399" s="4" t="s">
        <v>1050</v>
      </c>
      <c r="C1399" s="3" t="s">
        <v>7</v>
      </c>
      <c r="D1399" s="5">
        <v>11.98</v>
      </c>
    </row>
    <row r="1400" spans="1:4">
      <c r="A1400" s="3">
        <v>112602143</v>
      </c>
      <c r="B1400" s="4" t="s">
        <v>1051</v>
      </c>
      <c r="C1400" s="3" t="s">
        <v>7</v>
      </c>
      <c r="D1400" s="5">
        <v>11.98</v>
      </c>
    </row>
    <row r="1401" spans="1:4">
      <c r="A1401" s="3">
        <v>112603093</v>
      </c>
      <c r="B1401" s="4" t="s">
        <v>1052</v>
      </c>
      <c r="C1401" s="3" t="s">
        <v>7</v>
      </c>
      <c r="D1401" s="5">
        <v>11.69</v>
      </c>
    </row>
    <row r="1402" spans="1:4">
      <c r="A1402" s="3">
        <v>112603113</v>
      </c>
      <c r="B1402" s="4" t="s">
        <v>1037</v>
      </c>
      <c r="C1402" s="3" t="s">
        <v>7</v>
      </c>
      <c r="D1402" s="5">
        <v>11.69</v>
      </c>
    </row>
    <row r="1403" spans="1:4">
      <c r="A1403" s="3">
        <v>112603283</v>
      </c>
      <c r="B1403" s="4" t="s">
        <v>1047</v>
      </c>
      <c r="C1403" s="3" t="s">
        <v>7</v>
      </c>
      <c r="D1403" s="5">
        <v>11.84</v>
      </c>
    </row>
    <row r="1404" spans="1:4">
      <c r="A1404" s="3">
        <v>112604013</v>
      </c>
      <c r="B1404" s="4" t="s">
        <v>1053</v>
      </c>
      <c r="C1404" s="3" t="s">
        <v>7</v>
      </c>
      <c r="D1404" s="5">
        <v>11.58</v>
      </c>
    </row>
    <row r="1405" spans="1:4">
      <c r="A1405" s="3">
        <v>112604083</v>
      </c>
      <c r="B1405" s="4" t="s">
        <v>1054</v>
      </c>
      <c r="C1405" s="3" t="s">
        <v>7</v>
      </c>
      <c r="D1405" s="5">
        <v>11.58</v>
      </c>
    </row>
    <row r="1406" spans="1:4">
      <c r="A1406" s="3">
        <v>112604103</v>
      </c>
      <c r="B1406" s="4" t="s">
        <v>1036</v>
      </c>
      <c r="C1406" s="3" t="s">
        <v>7</v>
      </c>
      <c r="D1406" s="5">
        <v>11.58</v>
      </c>
    </row>
    <row r="1407" spans="1:4">
      <c r="A1407" s="3">
        <v>112604123</v>
      </c>
      <c r="B1407" s="4" t="s">
        <v>1038</v>
      </c>
      <c r="C1407" s="3" t="s">
        <v>7</v>
      </c>
      <c r="D1407" s="5">
        <v>11.73</v>
      </c>
    </row>
    <row r="1408" spans="1:4">
      <c r="A1408" s="3">
        <v>112604163</v>
      </c>
      <c r="B1408" s="4" t="s">
        <v>1041</v>
      </c>
      <c r="C1408" s="3" t="s">
        <v>7</v>
      </c>
      <c r="D1408" s="5">
        <v>11.58</v>
      </c>
    </row>
    <row r="1409" spans="1:4">
      <c r="A1409" s="3">
        <v>112604223</v>
      </c>
      <c r="B1409" s="4" t="s">
        <v>1043</v>
      </c>
      <c r="C1409" s="3" t="s">
        <v>7</v>
      </c>
      <c r="D1409" s="5">
        <v>11.73</v>
      </c>
    </row>
    <row r="1410" spans="1:4">
      <c r="A1410" s="3">
        <v>112604253</v>
      </c>
      <c r="B1410" s="4" t="s">
        <v>1045</v>
      </c>
      <c r="C1410" s="3" t="s">
        <v>7</v>
      </c>
      <c r="D1410" s="5">
        <v>11.58</v>
      </c>
    </row>
    <row r="1411" spans="1:4">
      <c r="A1411" s="3">
        <v>112604273</v>
      </c>
      <c r="B1411" s="4" t="s">
        <v>1046</v>
      </c>
      <c r="C1411" s="3" t="s">
        <v>7</v>
      </c>
      <c r="D1411" s="5">
        <v>11.58</v>
      </c>
    </row>
    <row r="1412" spans="1:4">
      <c r="A1412" s="3">
        <v>112701000</v>
      </c>
      <c r="B1412" s="4" t="s">
        <v>1055</v>
      </c>
      <c r="C1412" s="3" t="s">
        <v>7</v>
      </c>
      <c r="D1412" s="5">
        <v>8.2100000000000009</v>
      </c>
    </row>
    <row r="1413" spans="1:4">
      <c r="A1413" s="3">
        <v>112701063</v>
      </c>
      <c r="B1413" s="4" t="s">
        <v>1056</v>
      </c>
      <c r="C1413" s="3" t="s">
        <v>7</v>
      </c>
      <c r="D1413" s="5">
        <v>8.67</v>
      </c>
    </row>
    <row r="1414" spans="1:4">
      <c r="A1414" s="3">
        <v>112702000</v>
      </c>
      <c r="B1414" s="4" t="s">
        <v>1057</v>
      </c>
      <c r="C1414" s="3" t="s">
        <v>7</v>
      </c>
      <c r="D1414" s="5">
        <v>8.2100000000000009</v>
      </c>
    </row>
    <row r="1415" spans="1:4">
      <c r="A1415" s="3">
        <v>112702023</v>
      </c>
      <c r="B1415" s="4" t="s">
        <v>1058</v>
      </c>
      <c r="C1415" s="3" t="s">
        <v>7</v>
      </c>
      <c r="D1415" s="5">
        <v>8.67</v>
      </c>
    </row>
    <row r="1416" spans="1:4">
      <c r="A1416" s="3">
        <v>112702143</v>
      </c>
      <c r="B1416" s="4" t="s">
        <v>1059</v>
      </c>
      <c r="C1416" s="3" t="s">
        <v>7</v>
      </c>
      <c r="D1416" s="5">
        <v>8.67</v>
      </c>
    </row>
    <row r="1417" spans="1:4">
      <c r="A1417" s="3">
        <v>112703093</v>
      </c>
      <c r="B1417" s="4" t="s">
        <v>1060</v>
      </c>
      <c r="C1417" s="3" t="s">
        <v>7</v>
      </c>
      <c r="D1417" s="5">
        <v>8.67</v>
      </c>
    </row>
    <row r="1418" spans="1:4">
      <c r="A1418" s="3">
        <v>112703113</v>
      </c>
      <c r="B1418" s="4" t="s">
        <v>1061</v>
      </c>
      <c r="C1418" s="3" t="s">
        <v>7</v>
      </c>
      <c r="D1418" s="5">
        <v>8.67</v>
      </c>
    </row>
    <row r="1419" spans="1:4">
      <c r="A1419" s="3">
        <v>112703283</v>
      </c>
      <c r="B1419" s="4" t="s">
        <v>1062</v>
      </c>
      <c r="C1419" s="3" t="s">
        <v>7</v>
      </c>
      <c r="D1419" s="5">
        <v>8.77</v>
      </c>
    </row>
    <row r="1420" spans="1:4">
      <c r="A1420" s="3">
        <v>112704013</v>
      </c>
      <c r="B1420" s="4" t="s">
        <v>1063</v>
      </c>
      <c r="C1420" s="3" t="s">
        <v>7</v>
      </c>
      <c r="D1420" s="5">
        <v>8.67</v>
      </c>
    </row>
    <row r="1421" spans="1:4">
      <c r="A1421" s="3">
        <v>112704083</v>
      </c>
      <c r="B1421" s="4" t="s">
        <v>1064</v>
      </c>
      <c r="C1421" s="3" t="s">
        <v>7</v>
      </c>
      <c r="D1421" s="5">
        <v>8.67</v>
      </c>
    </row>
    <row r="1422" spans="1:4">
      <c r="A1422" s="3">
        <v>112704103</v>
      </c>
      <c r="B1422" s="4" t="s">
        <v>1065</v>
      </c>
      <c r="C1422" s="3" t="s">
        <v>7</v>
      </c>
      <c r="D1422" s="5">
        <v>8.67</v>
      </c>
    </row>
    <row r="1423" spans="1:4">
      <c r="A1423" s="3">
        <v>112704123</v>
      </c>
      <c r="B1423" s="4" t="s">
        <v>1066</v>
      </c>
      <c r="C1423" s="3" t="s">
        <v>7</v>
      </c>
      <c r="D1423" s="5">
        <v>8.77</v>
      </c>
    </row>
    <row r="1424" spans="1:4">
      <c r="A1424" s="3">
        <v>112704163</v>
      </c>
      <c r="B1424" s="4" t="s">
        <v>1067</v>
      </c>
      <c r="C1424" s="3" t="s">
        <v>7</v>
      </c>
      <c r="D1424" s="5">
        <v>8.67</v>
      </c>
    </row>
    <row r="1425" spans="1:4">
      <c r="A1425" s="3">
        <v>112704223</v>
      </c>
      <c r="B1425" s="4" t="s">
        <v>1068</v>
      </c>
      <c r="C1425" s="3" t="s">
        <v>7</v>
      </c>
      <c r="D1425" s="5">
        <v>8.77</v>
      </c>
    </row>
    <row r="1426" spans="1:4">
      <c r="A1426" s="3">
        <v>112704253</v>
      </c>
      <c r="B1426" s="4" t="s">
        <v>1069</v>
      </c>
      <c r="C1426" s="3" t="s">
        <v>7</v>
      </c>
      <c r="D1426" s="5">
        <v>8.67</v>
      </c>
    </row>
    <row r="1427" spans="1:4">
      <c r="A1427" s="3">
        <v>112704273</v>
      </c>
      <c r="B1427" s="4" t="s">
        <v>1070</v>
      </c>
      <c r="C1427" s="3" t="s">
        <v>7</v>
      </c>
      <c r="D1427" s="5">
        <v>8.67</v>
      </c>
    </row>
    <row r="1428" spans="1:4">
      <c r="A1428" s="3">
        <v>112711000</v>
      </c>
      <c r="B1428" s="4" t="s">
        <v>1071</v>
      </c>
      <c r="C1428" s="3" t="s">
        <v>7</v>
      </c>
      <c r="D1428" s="5">
        <v>4.8099999999999996</v>
      </c>
    </row>
    <row r="1429" spans="1:4">
      <c r="A1429" s="3">
        <v>112711063</v>
      </c>
      <c r="B1429" s="4" t="s">
        <v>1072</v>
      </c>
      <c r="C1429" s="3" t="s">
        <v>7</v>
      </c>
      <c r="D1429" s="5">
        <v>5.07</v>
      </c>
    </row>
    <row r="1430" spans="1:4">
      <c r="A1430" s="3">
        <v>112712000</v>
      </c>
      <c r="B1430" s="4" t="s">
        <v>1073</v>
      </c>
      <c r="C1430" s="3" t="s">
        <v>7</v>
      </c>
      <c r="D1430" s="5">
        <v>4.8099999999999996</v>
      </c>
    </row>
    <row r="1431" spans="1:4">
      <c r="A1431" s="3">
        <v>112712023</v>
      </c>
      <c r="B1431" s="4" t="s">
        <v>1074</v>
      </c>
      <c r="C1431" s="3" t="s">
        <v>7</v>
      </c>
      <c r="D1431" s="5">
        <v>5.07</v>
      </c>
    </row>
    <row r="1432" spans="1:4">
      <c r="A1432" s="3">
        <v>112712143</v>
      </c>
      <c r="B1432" s="4" t="s">
        <v>1075</v>
      </c>
      <c r="C1432" s="3" t="s">
        <v>7</v>
      </c>
      <c r="D1432" s="5">
        <v>5.07</v>
      </c>
    </row>
    <row r="1433" spans="1:4">
      <c r="A1433" s="3">
        <v>112713093</v>
      </c>
      <c r="B1433" s="4" t="s">
        <v>1076</v>
      </c>
      <c r="C1433" s="3" t="s">
        <v>7</v>
      </c>
      <c r="D1433" s="5">
        <v>5.07</v>
      </c>
    </row>
    <row r="1434" spans="1:4">
      <c r="A1434" s="3">
        <v>112713113</v>
      </c>
      <c r="B1434" s="4" t="s">
        <v>1077</v>
      </c>
      <c r="C1434" s="3" t="s">
        <v>7</v>
      </c>
      <c r="D1434" s="5">
        <v>5.07</v>
      </c>
    </row>
    <row r="1435" spans="1:4">
      <c r="A1435" s="3">
        <v>112713283</v>
      </c>
      <c r="B1435" s="4" t="s">
        <v>1078</v>
      </c>
      <c r="C1435" s="3" t="s">
        <v>7</v>
      </c>
      <c r="D1435" s="5">
        <v>5.13</v>
      </c>
    </row>
    <row r="1436" spans="1:4">
      <c r="A1436" s="3">
        <v>112714013</v>
      </c>
      <c r="B1436" s="4" t="s">
        <v>1079</v>
      </c>
      <c r="C1436" s="3" t="s">
        <v>7</v>
      </c>
      <c r="D1436" s="5">
        <v>5.07</v>
      </c>
    </row>
    <row r="1437" spans="1:4">
      <c r="A1437" s="3">
        <v>112714083</v>
      </c>
      <c r="B1437" s="4" t="s">
        <v>1080</v>
      </c>
      <c r="C1437" s="3" t="s">
        <v>7</v>
      </c>
      <c r="D1437" s="5">
        <v>5.07</v>
      </c>
    </row>
    <row r="1438" spans="1:4">
      <c r="A1438" s="3">
        <v>112714103</v>
      </c>
      <c r="B1438" s="4" t="s">
        <v>1081</v>
      </c>
      <c r="C1438" s="3" t="s">
        <v>7</v>
      </c>
      <c r="D1438" s="5">
        <v>5.07</v>
      </c>
    </row>
    <row r="1439" spans="1:4">
      <c r="A1439" s="3">
        <v>112714123</v>
      </c>
      <c r="B1439" s="4" t="s">
        <v>1082</v>
      </c>
      <c r="C1439" s="3" t="s">
        <v>7</v>
      </c>
      <c r="D1439" s="5">
        <v>5.13</v>
      </c>
    </row>
    <row r="1440" spans="1:4">
      <c r="A1440" s="3">
        <v>112714163</v>
      </c>
      <c r="B1440" s="4" t="s">
        <v>1083</v>
      </c>
      <c r="C1440" s="3" t="s">
        <v>7</v>
      </c>
      <c r="D1440" s="5">
        <v>5.07</v>
      </c>
    </row>
    <row r="1441" spans="1:4">
      <c r="A1441" s="3">
        <v>112714223</v>
      </c>
      <c r="B1441" s="4" t="s">
        <v>1084</v>
      </c>
      <c r="C1441" s="3" t="s">
        <v>7</v>
      </c>
      <c r="D1441" s="5">
        <v>5.13</v>
      </c>
    </row>
    <row r="1442" spans="1:4">
      <c r="A1442" s="3">
        <v>112714253</v>
      </c>
      <c r="B1442" s="4" t="s">
        <v>1085</v>
      </c>
      <c r="C1442" s="3" t="s">
        <v>7</v>
      </c>
      <c r="D1442" s="5">
        <v>5.07</v>
      </c>
    </row>
    <row r="1443" spans="1:4">
      <c r="A1443" s="3">
        <v>112714273</v>
      </c>
      <c r="B1443" s="4" t="s">
        <v>1086</v>
      </c>
      <c r="C1443" s="3" t="s">
        <v>7</v>
      </c>
      <c r="D1443" s="5">
        <v>5.07</v>
      </c>
    </row>
    <row r="1444" spans="1:4">
      <c r="A1444" s="3">
        <v>113101000</v>
      </c>
      <c r="B1444" s="4" t="s">
        <v>1087</v>
      </c>
      <c r="C1444" s="3" t="s">
        <v>1088</v>
      </c>
      <c r="D1444" s="5">
        <v>1.22</v>
      </c>
    </row>
    <row r="1445" spans="1:4">
      <c r="A1445" s="3">
        <v>113101010</v>
      </c>
      <c r="B1445" s="4" t="s">
        <v>1089</v>
      </c>
      <c r="C1445" s="3" t="s">
        <v>1088</v>
      </c>
      <c r="D1445" s="5">
        <v>1.33</v>
      </c>
    </row>
    <row r="1446" spans="1:4">
      <c r="A1446" s="3">
        <v>113101020</v>
      </c>
      <c r="B1446" s="4" t="s">
        <v>1090</v>
      </c>
      <c r="C1446" s="3" t="s">
        <v>1088</v>
      </c>
      <c r="D1446" s="5">
        <v>1.33</v>
      </c>
    </row>
    <row r="1447" spans="1:4">
      <c r="A1447" s="3">
        <v>113101060</v>
      </c>
      <c r="B1447" s="4" t="s">
        <v>1091</v>
      </c>
      <c r="C1447" s="3" t="s">
        <v>1088</v>
      </c>
      <c r="D1447" s="5">
        <v>1.33</v>
      </c>
    </row>
    <row r="1448" spans="1:4">
      <c r="A1448" s="3">
        <v>113101080</v>
      </c>
      <c r="B1448" s="4" t="s">
        <v>1092</v>
      </c>
      <c r="C1448" s="3" t="s">
        <v>1088</v>
      </c>
      <c r="D1448" s="5">
        <v>1.33</v>
      </c>
    </row>
    <row r="1449" spans="1:4">
      <c r="A1449" s="3">
        <v>113101090</v>
      </c>
      <c r="B1449" s="4" t="s">
        <v>1093</v>
      </c>
      <c r="C1449" s="3" t="s">
        <v>1088</v>
      </c>
      <c r="D1449" s="5">
        <v>1.33</v>
      </c>
    </row>
    <row r="1450" spans="1:4">
      <c r="A1450" s="3">
        <v>113101100</v>
      </c>
      <c r="B1450" s="4" t="s">
        <v>1094</v>
      </c>
      <c r="C1450" s="3" t="s">
        <v>1088</v>
      </c>
      <c r="D1450" s="5">
        <v>1.33</v>
      </c>
    </row>
    <row r="1451" spans="1:4">
      <c r="A1451" s="3">
        <v>113101110</v>
      </c>
      <c r="B1451" s="4" t="s">
        <v>1095</v>
      </c>
      <c r="C1451" s="3" t="s">
        <v>1088</v>
      </c>
      <c r="D1451" s="5">
        <v>1.33</v>
      </c>
    </row>
    <row r="1452" spans="1:4">
      <c r="A1452" s="3">
        <v>113101120</v>
      </c>
      <c r="B1452" s="4" t="s">
        <v>1096</v>
      </c>
      <c r="C1452" s="3" t="s">
        <v>1088</v>
      </c>
      <c r="D1452" s="5">
        <v>1.35</v>
      </c>
    </row>
    <row r="1453" spans="1:4">
      <c r="A1453" s="3">
        <v>113101140</v>
      </c>
      <c r="B1453" s="4" t="s">
        <v>1097</v>
      </c>
      <c r="C1453" s="3" t="s">
        <v>1088</v>
      </c>
      <c r="D1453" s="5">
        <v>1.33</v>
      </c>
    </row>
    <row r="1454" spans="1:4">
      <c r="A1454" s="3">
        <v>113101160</v>
      </c>
      <c r="B1454" s="4" t="s">
        <v>1098</v>
      </c>
      <c r="C1454" s="3" t="s">
        <v>1088</v>
      </c>
      <c r="D1454" s="5">
        <v>1.33</v>
      </c>
    </row>
    <row r="1455" spans="1:4">
      <c r="A1455" s="3">
        <v>113101220</v>
      </c>
      <c r="B1455" s="4" t="s">
        <v>1099</v>
      </c>
      <c r="C1455" s="3" t="s">
        <v>1088</v>
      </c>
      <c r="D1455" s="5">
        <v>1.35</v>
      </c>
    </row>
    <row r="1456" spans="1:4">
      <c r="A1456" s="3">
        <v>113101250</v>
      </c>
      <c r="B1456" s="4" t="s">
        <v>1100</v>
      </c>
      <c r="C1456" s="3" t="s">
        <v>1088</v>
      </c>
      <c r="D1456" s="5">
        <v>1.33</v>
      </c>
    </row>
    <row r="1457" spans="1:4">
      <c r="A1457" s="3">
        <v>113101270</v>
      </c>
      <c r="B1457" s="4" t="s">
        <v>1101</v>
      </c>
      <c r="C1457" s="3" t="s">
        <v>1088</v>
      </c>
      <c r="D1457" s="5">
        <v>1.33</v>
      </c>
    </row>
    <row r="1458" spans="1:4">
      <c r="A1458" s="3">
        <v>113101280</v>
      </c>
      <c r="B1458" s="4" t="s">
        <v>1102</v>
      </c>
      <c r="C1458" s="3" t="s">
        <v>1088</v>
      </c>
      <c r="D1458" s="5">
        <v>1.35</v>
      </c>
    </row>
    <row r="1459" spans="1:4">
      <c r="A1459" s="3">
        <v>113102000</v>
      </c>
      <c r="B1459" s="4" t="s">
        <v>1103</v>
      </c>
      <c r="C1459" s="3" t="s">
        <v>1088</v>
      </c>
      <c r="D1459" s="5">
        <v>1.22</v>
      </c>
    </row>
    <row r="1460" spans="1:4">
      <c r="A1460" s="3">
        <v>113102020</v>
      </c>
      <c r="B1460" s="4" t="s">
        <v>1104</v>
      </c>
      <c r="C1460" s="3" t="s">
        <v>1088</v>
      </c>
      <c r="D1460" s="5">
        <v>1.33</v>
      </c>
    </row>
    <row r="1461" spans="1:4">
      <c r="A1461" s="3">
        <v>113102140</v>
      </c>
      <c r="B1461" s="4" t="s">
        <v>1097</v>
      </c>
      <c r="C1461" s="3" t="s">
        <v>1088</v>
      </c>
      <c r="D1461" s="5">
        <v>1.33</v>
      </c>
    </row>
    <row r="1462" spans="1:4">
      <c r="A1462" s="3">
        <v>113103090</v>
      </c>
      <c r="B1462" s="4" t="s">
        <v>1093</v>
      </c>
      <c r="C1462" s="3" t="s">
        <v>1088</v>
      </c>
      <c r="D1462" s="5">
        <v>1.27</v>
      </c>
    </row>
    <row r="1463" spans="1:4">
      <c r="A1463" s="3">
        <v>113103110</v>
      </c>
      <c r="B1463" s="4" t="s">
        <v>1095</v>
      </c>
      <c r="C1463" s="3" t="s">
        <v>1088</v>
      </c>
      <c r="D1463" s="5">
        <v>1.27</v>
      </c>
    </row>
    <row r="1464" spans="1:4">
      <c r="A1464" s="3">
        <v>113103280</v>
      </c>
      <c r="B1464" s="4" t="s">
        <v>1102</v>
      </c>
      <c r="C1464" s="3" t="s">
        <v>1088</v>
      </c>
      <c r="D1464" s="5">
        <v>1.29</v>
      </c>
    </row>
    <row r="1465" spans="1:4">
      <c r="A1465" s="3">
        <v>113104010</v>
      </c>
      <c r="B1465" s="4" t="s">
        <v>1089</v>
      </c>
      <c r="C1465" s="3" t="s">
        <v>1088</v>
      </c>
      <c r="D1465" s="5">
        <v>1.27</v>
      </c>
    </row>
    <row r="1466" spans="1:4">
      <c r="A1466" s="3">
        <v>113104080</v>
      </c>
      <c r="B1466" s="4" t="s">
        <v>1092</v>
      </c>
      <c r="C1466" s="3" t="s">
        <v>1088</v>
      </c>
      <c r="D1466" s="5">
        <v>1.27</v>
      </c>
    </row>
    <row r="1467" spans="1:4">
      <c r="A1467" s="3">
        <v>113104100</v>
      </c>
      <c r="B1467" s="4" t="s">
        <v>1094</v>
      </c>
      <c r="C1467" s="3" t="s">
        <v>1088</v>
      </c>
      <c r="D1467" s="5">
        <v>1.27</v>
      </c>
    </row>
    <row r="1468" spans="1:4">
      <c r="A1468" s="3">
        <v>113104120</v>
      </c>
      <c r="B1468" s="4" t="s">
        <v>1096</v>
      </c>
      <c r="C1468" s="3" t="s">
        <v>1088</v>
      </c>
      <c r="D1468" s="5">
        <v>1.29</v>
      </c>
    </row>
    <row r="1469" spans="1:4">
      <c r="A1469" s="3">
        <v>113104160</v>
      </c>
      <c r="B1469" s="4" t="s">
        <v>1105</v>
      </c>
      <c r="C1469" s="3" t="s">
        <v>1088</v>
      </c>
      <c r="D1469" s="5">
        <v>1.27</v>
      </c>
    </row>
    <row r="1470" spans="1:4">
      <c r="A1470" s="3">
        <v>113104220</v>
      </c>
      <c r="B1470" s="4" t="s">
        <v>1099</v>
      </c>
      <c r="C1470" s="3" t="s">
        <v>1088</v>
      </c>
      <c r="D1470" s="5">
        <v>1.29</v>
      </c>
    </row>
    <row r="1471" spans="1:4">
      <c r="A1471" s="3">
        <v>113104250</v>
      </c>
      <c r="B1471" s="4" t="s">
        <v>1100</v>
      </c>
      <c r="C1471" s="3" t="s">
        <v>1088</v>
      </c>
      <c r="D1471" s="5">
        <v>1.27</v>
      </c>
    </row>
    <row r="1472" spans="1:4">
      <c r="A1472" s="3">
        <v>113104270</v>
      </c>
      <c r="B1472" s="4" t="s">
        <v>1101</v>
      </c>
      <c r="C1472" s="3" t="s">
        <v>1088</v>
      </c>
      <c r="D1472" s="5">
        <v>1.27</v>
      </c>
    </row>
    <row r="1473" spans="1:4">
      <c r="A1473" s="3">
        <v>113111000</v>
      </c>
      <c r="B1473" s="4" t="s">
        <v>1106</v>
      </c>
      <c r="C1473" s="3" t="s">
        <v>1088</v>
      </c>
      <c r="D1473" s="5">
        <v>1.74</v>
      </c>
    </row>
    <row r="1474" spans="1:4">
      <c r="A1474" s="3">
        <v>113111010</v>
      </c>
      <c r="B1474" s="4" t="s">
        <v>1107</v>
      </c>
      <c r="C1474" s="3" t="s">
        <v>1088</v>
      </c>
      <c r="D1474" s="5">
        <v>1.89</v>
      </c>
    </row>
    <row r="1475" spans="1:4">
      <c r="A1475" s="3">
        <v>113111020</v>
      </c>
      <c r="B1475" s="4" t="s">
        <v>1108</v>
      </c>
      <c r="C1475" s="3" t="s">
        <v>1088</v>
      </c>
      <c r="D1475" s="5">
        <v>1.89</v>
      </c>
    </row>
    <row r="1476" spans="1:4">
      <c r="A1476" s="3">
        <v>113111060</v>
      </c>
      <c r="B1476" s="4" t="s">
        <v>1109</v>
      </c>
      <c r="C1476" s="3" t="s">
        <v>1088</v>
      </c>
      <c r="D1476" s="5">
        <v>1.89</v>
      </c>
    </row>
    <row r="1477" spans="1:4">
      <c r="A1477" s="3">
        <v>113111080</v>
      </c>
      <c r="B1477" s="4" t="s">
        <v>1110</v>
      </c>
      <c r="C1477" s="3" t="s">
        <v>1088</v>
      </c>
      <c r="D1477" s="5">
        <v>1.89</v>
      </c>
    </row>
    <row r="1478" spans="1:4">
      <c r="A1478" s="3">
        <v>113111090</v>
      </c>
      <c r="B1478" s="4" t="s">
        <v>1111</v>
      </c>
      <c r="C1478" s="3" t="s">
        <v>1088</v>
      </c>
      <c r="D1478" s="5">
        <v>1.89</v>
      </c>
    </row>
    <row r="1479" spans="1:4">
      <c r="A1479" s="3">
        <v>113111100</v>
      </c>
      <c r="B1479" s="4" t="s">
        <v>1112</v>
      </c>
      <c r="C1479" s="3" t="s">
        <v>1088</v>
      </c>
      <c r="D1479" s="5">
        <v>1.89</v>
      </c>
    </row>
    <row r="1480" spans="1:4">
      <c r="A1480" s="3">
        <v>113111110</v>
      </c>
      <c r="B1480" s="4" t="s">
        <v>1113</v>
      </c>
      <c r="C1480" s="3" t="s">
        <v>1088</v>
      </c>
      <c r="D1480" s="5">
        <v>1.89</v>
      </c>
    </row>
    <row r="1481" spans="1:4">
      <c r="A1481" s="3">
        <v>113111120</v>
      </c>
      <c r="B1481" s="4" t="s">
        <v>1114</v>
      </c>
      <c r="C1481" s="3" t="s">
        <v>1088</v>
      </c>
      <c r="D1481" s="5">
        <v>1.92</v>
      </c>
    </row>
    <row r="1482" spans="1:4">
      <c r="A1482" s="3">
        <v>113111140</v>
      </c>
      <c r="B1482" s="4" t="s">
        <v>1115</v>
      </c>
      <c r="C1482" s="3" t="s">
        <v>1088</v>
      </c>
      <c r="D1482" s="5">
        <v>1.89</v>
      </c>
    </row>
    <row r="1483" spans="1:4">
      <c r="A1483" s="3">
        <v>113111160</v>
      </c>
      <c r="B1483" s="4" t="s">
        <v>1116</v>
      </c>
      <c r="C1483" s="3" t="s">
        <v>1088</v>
      </c>
      <c r="D1483" s="5">
        <v>1.89</v>
      </c>
    </row>
    <row r="1484" spans="1:4">
      <c r="A1484" s="3">
        <v>113111220</v>
      </c>
      <c r="B1484" s="4" t="s">
        <v>1117</v>
      </c>
      <c r="C1484" s="3" t="s">
        <v>1088</v>
      </c>
      <c r="D1484" s="5">
        <v>1.92</v>
      </c>
    </row>
    <row r="1485" spans="1:4">
      <c r="A1485" s="3">
        <v>113111250</v>
      </c>
      <c r="B1485" s="4" t="s">
        <v>1118</v>
      </c>
      <c r="C1485" s="3" t="s">
        <v>1088</v>
      </c>
      <c r="D1485" s="5">
        <v>1.89</v>
      </c>
    </row>
    <row r="1486" spans="1:4">
      <c r="A1486" s="3">
        <v>113111270</v>
      </c>
      <c r="B1486" s="4" t="s">
        <v>1119</v>
      </c>
      <c r="C1486" s="3" t="s">
        <v>1088</v>
      </c>
      <c r="D1486" s="5">
        <v>1.89</v>
      </c>
    </row>
    <row r="1487" spans="1:4">
      <c r="A1487" s="3">
        <v>113111280</v>
      </c>
      <c r="B1487" s="4" t="s">
        <v>1120</v>
      </c>
      <c r="C1487" s="3" t="s">
        <v>1088</v>
      </c>
      <c r="D1487" s="5">
        <v>1.92</v>
      </c>
    </row>
    <row r="1488" spans="1:4">
      <c r="A1488" s="3">
        <v>113112000</v>
      </c>
      <c r="B1488" s="4" t="s">
        <v>1121</v>
      </c>
      <c r="C1488" s="3" t="s">
        <v>1088</v>
      </c>
      <c r="D1488" s="5">
        <v>1.74</v>
      </c>
    </row>
    <row r="1489" spans="1:4">
      <c r="A1489" s="3">
        <v>113112020</v>
      </c>
      <c r="B1489" s="4" t="s">
        <v>1108</v>
      </c>
      <c r="C1489" s="3" t="s">
        <v>1088</v>
      </c>
      <c r="D1489" s="5">
        <v>1.89</v>
      </c>
    </row>
    <row r="1490" spans="1:4">
      <c r="A1490" s="3">
        <v>113112140</v>
      </c>
      <c r="B1490" s="4" t="s">
        <v>1115</v>
      </c>
      <c r="C1490" s="3" t="s">
        <v>1088</v>
      </c>
      <c r="D1490" s="5">
        <v>1.89</v>
      </c>
    </row>
    <row r="1491" spans="1:4">
      <c r="A1491" s="3">
        <v>113113090</v>
      </c>
      <c r="B1491" s="4" t="s">
        <v>1122</v>
      </c>
      <c r="C1491" s="3" t="s">
        <v>1088</v>
      </c>
      <c r="D1491" s="5">
        <v>1.83</v>
      </c>
    </row>
    <row r="1492" spans="1:4">
      <c r="A1492" s="3">
        <v>113113110</v>
      </c>
      <c r="B1492" s="4" t="s">
        <v>1113</v>
      </c>
      <c r="C1492" s="3" t="s">
        <v>1088</v>
      </c>
      <c r="D1492" s="5">
        <v>1.83</v>
      </c>
    </row>
    <row r="1493" spans="1:4">
      <c r="A1493" s="3">
        <v>113113280</v>
      </c>
      <c r="B1493" s="4" t="s">
        <v>1120</v>
      </c>
      <c r="C1493" s="3" t="s">
        <v>1088</v>
      </c>
      <c r="D1493" s="5">
        <v>1.86</v>
      </c>
    </row>
    <row r="1494" spans="1:4">
      <c r="A1494" s="3">
        <v>113114010</v>
      </c>
      <c r="B1494" s="4" t="s">
        <v>1107</v>
      </c>
      <c r="C1494" s="3" t="s">
        <v>1088</v>
      </c>
      <c r="D1494" s="5">
        <v>1.83</v>
      </c>
    </row>
    <row r="1495" spans="1:4">
      <c r="A1495" s="3">
        <v>113114080</v>
      </c>
      <c r="B1495" s="4" t="s">
        <v>1110</v>
      </c>
      <c r="C1495" s="3" t="s">
        <v>1088</v>
      </c>
      <c r="D1495" s="5">
        <v>1.83</v>
      </c>
    </row>
    <row r="1496" spans="1:4">
      <c r="A1496" s="3">
        <v>113114100</v>
      </c>
      <c r="B1496" s="4" t="s">
        <v>1112</v>
      </c>
      <c r="C1496" s="3" t="s">
        <v>1088</v>
      </c>
      <c r="D1496" s="5">
        <v>1.83</v>
      </c>
    </row>
    <row r="1497" spans="1:4">
      <c r="A1497" s="3">
        <v>113114120</v>
      </c>
      <c r="B1497" s="4" t="s">
        <v>1114</v>
      </c>
      <c r="C1497" s="3" t="s">
        <v>1088</v>
      </c>
      <c r="D1497" s="5">
        <v>1.86</v>
      </c>
    </row>
    <row r="1498" spans="1:4">
      <c r="A1498" s="3">
        <v>113114160</v>
      </c>
      <c r="B1498" s="4" t="s">
        <v>1123</v>
      </c>
      <c r="C1498" s="3" t="s">
        <v>1088</v>
      </c>
      <c r="D1498" s="5">
        <v>1.83</v>
      </c>
    </row>
    <row r="1499" spans="1:4">
      <c r="A1499" s="3">
        <v>113114220</v>
      </c>
      <c r="B1499" s="4" t="s">
        <v>1117</v>
      </c>
      <c r="C1499" s="3" t="s">
        <v>1088</v>
      </c>
      <c r="D1499" s="5">
        <v>1.86</v>
      </c>
    </row>
    <row r="1500" spans="1:4">
      <c r="A1500" s="3">
        <v>113114250</v>
      </c>
      <c r="B1500" s="4" t="s">
        <v>1118</v>
      </c>
      <c r="C1500" s="3" t="s">
        <v>1088</v>
      </c>
      <c r="D1500" s="5">
        <v>1.83</v>
      </c>
    </row>
    <row r="1501" spans="1:4">
      <c r="A1501" s="3">
        <v>113114270</v>
      </c>
      <c r="B1501" s="4" t="s">
        <v>1124</v>
      </c>
      <c r="C1501" s="3" t="s">
        <v>1088</v>
      </c>
      <c r="D1501" s="5">
        <v>1.83</v>
      </c>
    </row>
    <row r="1502" spans="1:4">
      <c r="A1502" s="3">
        <v>113121000</v>
      </c>
      <c r="B1502" s="4" t="s">
        <v>1125</v>
      </c>
      <c r="C1502" s="3" t="s">
        <v>1088</v>
      </c>
      <c r="D1502" s="5">
        <v>1.57</v>
      </c>
    </row>
    <row r="1503" spans="1:4">
      <c r="A1503" s="3">
        <v>113121010</v>
      </c>
      <c r="B1503" s="4" t="s">
        <v>1126</v>
      </c>
      <c r="C1503" s="3" t="s">
        <v>1088</v>
      </c>
      <c r="D1503" s="5">
        <v>1.69</v>
      </c>
    </row>
    <row r="1504" spans="1:4">
      <c r="A1504" s="3">
        <v>113121020</v>
      </c>
      <c r="B1504" s="4" t="s">
        <v>1127</v>
      </c>
      <c r="C1504" s="3" t="s">
        <v>1088</v>
      </c>
      <c r="D1504" s="5">
        <v>1.69</v>
      </c>
    </row>
    <row r="1505" spans="1:4">
      <c r="A1505" s="3">
        <v>113121060</v>
      </c>
      <c r="B1505" s="4" t="s">
        <v>1128</v>
      </c>
      <c r="C1505" s="3" t="s">
        <v>1088</v>
      </c>
      <c r="D1505" s="5">
        <v>1.69</v>
      </c>
    </row>
    <row r="1506" spans="1:4">
      <c r="A1506" s="3">
        <v>113121080</v>
      </c>
      <c r="B1506" s="4" t="s">
        <v>1129</v>
      </c>
      <c r="C1506" s="3" t="s">
        <v>1088</v>
      </c>
      <c r="D1506" s="5">
        <v>1.69</v>
      </c>
    </row>
    <row r="1507" spans="1:4">
      <c r="A1507" s="3">
        <v>113121090</v>
      </c>
      <c r="B1507" s="4" t="s">
        <v>1130</v>
      </c>
      <c r="C1507" s="3" t="s">
        <v>1088</v>
      </c>
      <c r="D1507" s="5">
        <v>1.69</v>
      </c>
    </row>
    <row r="1508" spans="1:4">
      <c r="A1508" s="3">
        <v>113121100</v>
      </c>
      <c r="B1508" s="4" t="s">
        <v>1131</v>
      </c>
      <c r="C1508" s="3" t="s">
        <v>1088</v>
      </c>
      <c r="D1508" s="5">
        <v>1.69</v>
      </c>
    </row>
    <row r="1509" spans="1:4">
      <c r="A1509" s="3">
        <v>113121110</v>
      </c>
      <c r="B1509" s="4" t="s">
        <v>1132</v>
      </c>
      <c r="C1509" s="3" t="s">
        <v>1088</v>
      </c>
      <c r="D1509" s="5">
        <v>1.69</v>
      </c>
    </row>
    <row r="1510" spans="1:4">
      <c r="A1510" s="3">
        <v>113121120</v>
      </c>
      <c r="B1510" s="4" t="s">
        <v>1133</v>
      </c>
      <c r="C1510" s="3" t="s">
        <v>1088</v>
      </c>
      <c r="D1510" s="5">
        <v>1.72</v>
      </c>
    </row>
    <row r="1511" spans="1:4">
      <c r="A1511" s="3">
        <v>113121140</v>
      </c>
      <c r="B1511" s="4" t="s">
        <v>1134</v>
      </c>
      <c r="C1511" s="3" t="s">
        <v>1088</v>
      </c>
      <c r="D1511" s="5">
        <v>1.69</v>
      </c>
    </row>
    <row r="1512" spans="1:4">
      <c r="A1512" s="3">
        <v>113121160</v>
      </c>
      <c r="B1512" s="4" t="s">
        <v>1135</v>
      </c>
      <c r="C1512" s="3" t="s">
        <v>1088</v>
      </c>
      <c r="D1512" s="5">
        <v>1.69</v>
      </c>
    </row>
    <row r="1513" spans="1:4">
      <c r="A1513" s="3">
        <v>113121220</v>
      </c>
      <c r="B1513" s="4" t="s">
        <v>1136</v>
      </c>
      <c r="C1513" s="3" t="s">
        <v>1088</v>
      </c>
      <c r="D1513" s="5">
        <v>1.72</v>
      </c>
    </row>
    <row r="1514" spans="1:4">
      <c r="A1514" s="3">
        <v>113121250</v>
      </c>
      <c r="B1514" s="4" t="s">
        <v>1137</v>
      </c>
      <c r="C1514" s="3" t="s">
        <v>1088</v>
      </c>
      <c r="D1514" s="5">
        <v>1.69</v>
      </c>
    </row>
    <row r="1515" spans="1:4">
      <c r="A1515" s="3">
        <v>113121270</v>
      </c>
      <c r="B1515" s="4" t="s">
        <v>1138</v>
      </c>
      <c r="C1515" s="3" t="s">
        <v>1088</v>
      </c>
      <c r="D1515" s="5">
        <v>1.69</v>
      </c>
    </row>
    <row r="1516" spans="1:4">
      <c r="A1516" s="3">
        <v>113121280</v>
      </c>
      <c r="B1516" s="4" t="s">
        <v>1139</v>
      </c>
      <c r="C1516" s="3" t="s">
        <v>1088</v>
      </c>
      <c r="D1516" s="5">
        <v>1.72</v>
      </c>
    </row>
    <row r="1517" spans="1:4">
      <c r="A1517" s="3">
        <v>113122000</v>
      </c>
      <c r="B1517" s="4" t="s">
        <v>1140</v>
      </c>
      <c r="C1517" s="3" t="s">
        <v>1088</v>
      </c>
      <c r="D1517" s="5">
        <v>1.57</v>
      </c>
    </row>
    <row r="1518" spans="1:4">
      <c r="A1518" s="3">
        <v>113122020</v>
      </c>
      <c r="B1518" s="4" t="s">
        <v>1127</v>
      </c>
      <c r="C1518" s="3" t="s">
        <v>1088</v>
      </c>
      <c r="D1518" s="5">
        <v>1.69</v>
      </c>
    </row>
    <row r="1519" spans="1:4">
      <c r="A1519" s="3">
        <v>113122140</v>
      </c>
      <c r="B1519" s="4" t="s">
        <v>1134</v>
      </c>
      <c r="C1519" s="3" t="s">
        <v>1088</v>
      </c>
      <c r="D1519" s="5">
        <v>1.69</v>
      </c>
    </row>
    <row r="1520" spans="1:4">
      <c r="A1520" s="3">
        <v>113123090</v>
      </c>
      <c r="B1520" s="4" t="s">
        <v>1141</v>
      </c>
      <c r="C1520" s="3" t="s">
        <v>1088</v>
      </c>
      <c r="D1520" s="5">
        <v>1.57</v>
      </c>
    </row>
    <row r="1521" spans="1:4">
      <c r="A1521" s="3">
        <v>113123110</v>
      </c>
      <c r="B1521" s="4" t="s">
        <v>1142</v>
      </c>
      <c r="C1521" s="3" t="s">
        <v>1088</v>
      </c>
      <c r="D1521" s="5">
        <v>1.57</v>
      </c>
    </row>
    <row r="1522" spans="1:4">
      <c r="A1522" s="3">
        <v>113123280</v>
      </c>
      <c r="B1522" s="4" t="s">
        <v>1139</v>
      </c>
      <c r="C1522" s="3" t="s">
        <v>1088</v>
      </c>
      <c r="D1522" s="5">
        <v>1.6</v>
      </c>
    </row>
    <row r="1523" spans="1:4">
      <c r="A1523" s="3">
        <v>113124010</v>
      </c>
      <c r="B1523" s="4" t="s">
        <v>1126</v>
      </c>
      <c r="C1523" s="3" t="s">
        <v>1088</v>
      </c>
      <c r="D1523" s="5">
        <v>1.57</v>
      </c>
    </row>
    <row r="1524" spans="1:4">
      <c r="A1524" s="3">
        <v>113124080</v>
      </c>
      <c r="B1524" s="4" t="s">
        <v>1143</v>
      </c>
      <c r="C1524" s="3" t="s">
        <v>1088</v>
      </c>
      <c r="D1524" s="5">
        <v>1.57</v>
      </c>
    </row>
    <row r="1525" spans="1:4">
      <c r="A1525" s="3">
        <v>113124100</v>
      </c>
      <c r="B1525" s="4" t="s">
        <v>1144</v>
      </c>
      <c r="C1525" s="3" t="s">
        <v>1088</v>
      </c>
      <c r="D1525" s="5">
        <v>1.57</v>
      </c>
    </row>
    <row r="1526" spans="1:4">
      <c r="A1526" s="3">
        <v>113124120</v>
      </c>
      <c r="B1526" s="4" t="s">
        <v>1133</v>
      </c>
      <c r="C1526" s="3" t="s">
        <v>1088</v>
      </c>
      <c r="D1526" s="5">
        <v>1.6</v>
      </c>
    </row>
    <row r="1527" spans="1:4">
      <c r="A1527" s="3">
        <v>113124160</v>
      </c>
      <c r="B1527" s="4" t="s">
        <v>1135</v>
      </c>
      <c r="C1527" s="3" t="s">
        <v>1088</v>
      </c>
      <c r="D1527" s="5">
        <v>1.57</v>
      </c>
    </row>
    <row r="1528" spans="1:4">
      <c r="A1528" s="3">
        <v>113124220</v>
      </c>
      <c r="B1528" s="4" t="s">
        <v>1136</v>
      </c>
      <c r="C1528" s="3" t="s">
        <v>1088</v>
      </c>
      <c r="D1528" s="5">
        <v>1.6</v>
      </c>
    </row>
    <row r="1529" spans="1:4">
      <c r="A1529" s="3">
        <v>113124250</v>
      </c>
      <c r="B1529" s="4" t="s">
        <v>1145</v>
      </c>
      <c r="C1529" s="3" t="s">
        <v>1088</v>
      </c>
      <c r="D1529" s="5">
        <v>1.57</v>
      </c>
    </row>
    <row r="1530" spans="1:4">
      <c r="A1530" s="3">
        <v>113124270</v>
      </c>
      <c r="B1530" s="4" t="s">
        <v>1146</v>
      </c>
      <c r="C1530" s="3" t="s">
        <v>1088</v>
      </c>
      <c r="D1530" s="5">
        <v>1.57</v>
      </c>
    </row>
    <row r="1531" spans="1:4">
      <c r="A1531" s="3">
        <v>113311000</v>
      </c>
      <c r="B1531" s="4" t="s">
        <v>1147</v>
      </c>
      <c r="C1531" s="3" t="s">
        <v>1148</v>
      </c>
      <c r="D1531" s="5">
        <v>1.39</v>
      </c>
    </row>
    <row r="1532" spans="1:4">
      <c r="A1532" s="3">
        <v>113311010</v>
      </c>
      <c r="B1532" s="4" t="s">
        <v>1149</v>
      </c>
      <c r="C1532" s="3" t="s">
        <v>1148</v>
      </c>
      <c r="D1532" s="5">
        <v>1.48</v>
      </c>
    </row>
    <row r="1533" spans="1:4">
      <c r="A1533" s="3">
        <v>113311020</v>
      </c>
      <c r="B1533" s="4" t="s">
        <v>1150</v>
      </c>
      <c r="C1533" s="3" t="s">
        <v>1148</v>
      </c>
      <c r="D1533" s="5">
        <v>1.48</v>
      </c>
    </row>
    <row r="1534" spans="1:4">
      <c r="A1534" s="3">
        <v>113311060</v>
      </c>
      <c r="B1534" s="4" t="s">
        <v>1151</v>
      </c>
      <c r="C1534" s="3" t="s">
        <v>1148</v>
      </c>
      <c r="D1534" s="5">
        <v>1.48</v>
      </c>
    </row>
    <row r="1535" spans="1:4">
      <c r="A1535" s="3">
        <v>113311080</v>
      </c>
      <c r="B1535" s="4" t="s">
        <v>1152</v>
      </c>
      <c r="C1535" s="3" t="s">
        <v>1148</v>
      </c>
      <c r="D1535" s="5">
        <v>1.48</v>
      </c>
    </row>
    <row r="1536" spans="1:4">
      <c r="A1536" s="3">
        <v>113311090</v>
      </c>
      <c r="B1536" s="4" t="s">
        <v>1153</v>
      </c>
      <c r="C1536" s="3" t="s">
        <v>1148</v>
      </c>
      <c r="D1536" s="5">
        <v>1.48</v>
      </c>
    </row>
    <row r="1537" spans="1:4">
      <c r="A1537" s="3">
        <v>113311100</v>
      </c>
      <c r="B1537" s="4" t="s">
        <v>1154</v>
      </c>
      <c r="C1537" s="3" t="s">
        <v>1148</v>
      </c>
      <c r="D1537" s="5">
        <v>1.48</v>
      </c>
    </row>
    <row r="1538" spans="1:4">
      <c r="A1538" s="3">
        <v>113311110</v>
      </c>
      <c r="B1538" s="4" t="s">
        <v>1155</v>
      </c>
      <c r="C1538" s="3" t="s">
        <v>1148</v>
      </c>
      <c r="D1538" s="5">
        <v>1.48</v>
      </c>
    </row>
    <row r="1539" spans="1:4">
      <c r="A1539" s="3">
        <v>113311120</v>
      </c>
      <c r="B1539" s="4" t="s">
        <v>1156</v>
      </c>
      <c r="C1539" s="3" t="s">
        <v>1148</v>
      </c>
      <c r="D1539" s="5">
        <v>1.5</v>
      </c>
    </row>
    <row r="1540" spans="1:4">
      <c r="A1540" s="3">
        <v>113311140</v>
      </c>
      <c r="B1540" s="4" t="s">
        <v>1157</v>
      </c>
      <c r="C1540" s="3" t="s">
        <v>1148</v>
      </c>
      <c r="D1540" s="5">
        <v>1.48</v>
      </c>
    </row>
    <row r="1541" spans="1:4">
      <c r="A1541" s="3">
        <v>113311160</v>
      </c>
      <c r="B1541" s="4" t="s">
        <v>1158</v>
      </c>
      <c r="C1541" s="3" t="s">
        <v>1148</v>
      </c>
      <c r="D1541" s="5">
        <v>1.48</v>
      </c>
    </row>
    <row r="1542" spans="1:4">
      <c r="A1542" s="3">
        <v>113311220</v>
      </c>
      <c r="B1542" s="4" t="s">
        <v>1159</v>
      </c>
      <c r="C1542" s="3" t="s">
        <v>1148</v>
      </c>
      <c r="D1542" s="5">
        <v>1.5</v>
      </c>
    </row>
    <row r="1543" spans="1:4">
      <c r="A1543" s="3">
        <v>113311250</v>
      </c>
      <c r="B1543" s="4" t="s">
        <v>1160</v>
      </c>
      <c r="C1543" s="3" t="s">
        <v>1148</v>
      </c>
      <c r="D1543" s="5">
        <v>1.48</v>
      </c>
    </row>
    <row r="1544" spans="1:4">
      <c r="A1544" s="3">
        <v>113311270</v>
      </c>
      <c r="B1544" s="4" t="s">
        <v>1161</v>
      </c>
      <c r="C1544" s="3" t="s">
        <v>1148</v>
      </c>
      <c r="D1544" s="5">
        <v>1.48</v>
      </c>
    </row>
    <row r="1545" spans="1:4">
      <c r="A1545" s="3">
        <v>113311280</v>
      </c>
      <c r="B1545" s="4" t="s">
        <v>1162</v>
      </c>
      <c r="C1545" s="3" t="s">
        <v>1148</v>
      </c>
      <c r="D1545" s="5">
        <v>1.5</v>
      </c>
    </row>
    <row r="1546" spans="1:4">
      <c r="A1546" s="3">
        <v>113312000</v>
      </c>
      <c r="B1546" s="4" t="s">
        <v>1163</v>
      </c>
      <c r="C1546" s="3" t="s">
        <v>1148</v>
      </c>
      <c r="D1546" s="5">
        <v>1.39</v>
      </c>
    </row>
    <row r="1547" spans="1:4">
      <c r="A1547" s="3">
        <v>113312020</v>
      </c>
      <c r="B1547" s="4" t="s">
        <v>1150</v>
      </c>
      <c r="C1547" s="3" t="s">
        <v>1148</v>
      </c>
      <c r="D1547" s="5">
        <v>1.48</v>
      </c>
    </row>
    <row r="1548" spans="1:4">
      <c r="A1548" s="3">
        <v>113312140</v>
      </c>
      <c r="B1548" s="4" t="s">
        <v>1157</v>
      </c>
      <c r="C1548" s="3" t="s">
        <v>1148</v>
      </c>
      <c r="D1548" s="5">
        <v>1.48</v>
      </c>
    </row>
    <row r="1549" spans="1:4">
      <c r="A1549" s="3">
        <v>113313090</v>
      </c>
      <c r="B1549" s="4" t="s">
        <v>1153</v>
      </c>
      <c r="C1549" s="3" t="s">
        <v>1148</v>
      </c>
      <c r="D1549" s="5">
        <v>1.48</v>
      </c>
    </row>
    <row r="1550" spans="1:4">
      <c r="A1550" s="3">
        <v>113313110</v>
      </c>
      <c r="B1550" s="4" t="s">
        <v>1155</v>
      </c>
      <c r="C1550" s="3" t="s">
        <v>1148</v>
      </c>
      <c r="D1550" s="5">
        <v>1.48</v>
      </c>
    </row>
    <row r="1551" spans="1:4">
      <c r="A1551" s="3">
        <v>113313280</v>
      </c>
      <c r="B1551" s="4" t="s">
        <v>1162</v>
      </c>
      <c r="C1551" s="3" t="s">
        <v>1148</v>
      </c>
      <c r="D1551" s="5">
        <v>1.5</v>
      </c>
    </row>
    <row r="1552" spans="1:4">
      <c r="A1552" s="3">
        <v>113314010</v>
      </c>
      <c r="B1552" s="4" t="s">
        <v>1164</v>
      </c>
      <c r="C1552" s="3" t="s">
        <v>1148</v>
      </c>
      <c r="D1552" s="5">
        <v>1.48</v>
      </c>
    </row>
    <row r="1553" spans="1:4">
      <c r="A1553" s="3">
        <v>113314080</v>
      </c>
      <c r="B1553" s="4" t="s">
        <v>1152</v>
      </c>
      <c r="C1553" s="3" t="s">
        <v>1148</v>
      </c>
      <c r="D1553" s="5">
        <v>1.48</v>
      </c>
    </row>
    <row r="1554" spans="1:4">
      <c r="A1554" s="3">
        <v>113314100</v>
      </c>
      <c r="B1554" s="4" t="s">
        <v>1154</v>
      </c>
      <c r="C1554" s="3" t="s">
        <v>1148</v>
      </c>
      <c r="D1554" s="5">
        <v>1.48</v>
      </c>
    </row>
    <row r="1555" spans="1:4">
      <c r="A1555" s="3">
        <v>113314120</v>
      </c>
      <c r="B1555" s="4" t="s">
        <v>1156</v>
      </c>
      <c r="C1555" s="3" t="s">
        <v>1148</v>
      </c>
      <c r="D1555" s="5">
        <v>1.5</v>
      </c>
    </row>
    <row r="1556" spans="1:4">
      <c r="A1556" s="3">
        <v>113314160</v>
      </c>
      <c r="B1556" s="4" t="s">
        <v>1158</v>
      </c>
      <c r="C1556" s="3" t="s">
        <v>1148</v>
      </c>
      <c r="D1556" s="5">
        <v>1.48</v>
      </c>
    </row>
    <row r="1557" spans="1:4">
      <c r="A1557" s="3">
        <v>113314220</v>
      </c>
      <c r="B1557" s="4" t="s">
        <v>1159</v>
      </c>
      <c r="C1557" s="3" t="s">
        <v>1148</v>
      </c>
      <c r="D1557" s="5">
        <v>1.5</v>
      </c>
    </row>
    <row r="1558" spans="1:4">
      <c r="A1558" s="3">
        <v>113314250</v>
      </c>
      <c r="B1558" s="4" t="s">
        <v>1160</v>
      </c>
      <c r="C1558" s="3" t="s">
        <v>1148</v>
      </c>
      <c r="D1558" s="5">
        <v>1.48</v>
      </c>
    </row>
    <row r="1559" spans="1:4">
      <c r="A1559" s="3">
        <v>113314270</v>
      </c>
      <c r="B1559" s="4" t="s">
        <v>1161</v>
      </c>
      <c r="C1559" s="3" t="s">
        <v>1148</v>
      </c>
      <c r="D1559" s="5">
        <v>1.48</v>
      </c>
    </row>
    <row r="1560" spans="1:4">
      <c r="A1560" s="3">
        <v>113330010</v>
      </c>
      <c r="B1560" s="4" t="s">
        <v>1165</v>
      </c>
      <c r="C1560" s="3" t="s">
        <v>1166</v>
      </c>
      <c r="D1560" s="5">
        <v>0.82</v>
      </c>
    </row>
    <row r="1561" spans="1:4">
      <c r="A1561" s="3">
        <v>113330020</v>
      </c>
      <c r="B1561" s="4" t="s">
        <v>1167</v>
      </c>
      <c r="C1561" s="3" t="s">
        <v>1166</v>
      </c>
      <c r="D1561" s="5">
        <v>0.82</v>
      </c>
    </row>
    <row r="1562" spans="1:4">
      <c r="A1562" s="3">
        <v>113330060</v>
      </c>
      <c r="B1562" s="4" t="s">
        <v>1168</v>
      </c>
      <c r="C1562" s="3" t="s">
        <v>1166</v>
      </c>
      <c r="D1562" s="5">
        <v>0.82</v>
      </c>
    </row>
    <row r="1563" spans="1:4">
      <c r="A1563" s="3">
        <v>113330080</v>
      </c>
      <c r="B1563" s="4" t="s">
        <v>1169</v>
      </c>
      <c r="C1563" s="3" t="s">
        <v>1166</v>
      </c>
      <c r="D1563" s="5">
        <v>0.82</v>
      </c>
    </row>
    <row r="1564" spans="1:4">
      <c r="A1564" s="3">
        <v>113330090</v>
      </c>
      <c r="B1564" s="4" t="s">
        <v>1170</v>
      </c>
      <c r="C1564" s="3" t="s">
        <v>1166</v>
      </c>
      <c r="D1564" s="5">
        <v>0.82</v>
      </c>
    </row>
    <row r="1565" spans="1:4">
      <c r="A1565" s="3">
        <v>113330100</v>
      </c>
      <c r="B1565" s="4" t="s">
        <v>1171</v>
      </c>
      <c r="C1565" s="3" t="s">
        <v>1166</v>
      </c>
      <c r="D1565" s="5">
        <v>0.82</v>
      </c>
    </row>
    <row r="1566" spans="1:4">
      <c r="A1566" s="3">
        <v>113330110</v>
      </c>
      <c r="B1566" s="4" t="s">
        <v>1172</v>
      </c>
      <c r="C1566" s="3" t="s">
        <v>1166</v>
      </c>
      <c r="D1566" s="5">
        <v>0.82</v>
      </c>
    </row>
    <row r="1567" spans="1:4">
      <c r="A1567" s="3">
        <v>113330120</v>
      </c>
      <c r="B1567" s="4" t="s">
        <v>1173</v>
      </c>
      <c r="C1567" s="3" t="s">
        <v>1166</v>
      </c>
      <c r="D1567" s="5">
        <v>0.84</v>
      </c>
    </row>
    <row r="1568" spans="1:4">
      <c r="A1568" s="3">
        <v>113330140</v>
      </c>
      <c r="B1568" s="4" t="s">
        <v>1174</v>
      </c>
      <c r="C1568" s="3" t="s">
        <v>1166</v>
      </c>
      <c r="D1568" s="5">
        <v>0.82</v>
      </c>
    </row>
    <row r="1569" spans="1:4">
      <c r="A1569" s="3">
        <v>113330160</v>
      </c>
      <c r="B1569" s="4" t="s">
        <v>1175</v>
      </c>
      <c r="C1569" s="3" t="s">
        <v>1166</v>
      </c>
      <c r="D1569" s="5">
        <v>0.82</v>
      </c>
    </row>
    <row r="1570" spans="1:4">
      <c r="A1570" s="3">
        <v>113330220</v>
      </c>
      <c r="B1570" s="4" t="s">
        <v>1176</v>
      </c>
      <c r="C1570" s="3" t="s">
        <v>1166</v>
      </c>
      <c r="D1570" s="5">
        <v>0.84</v>
      </c>
    </row>
    <row r="1571" spans="1:4">
      <c r="A1571" s="3">
        <v>113330250</v>
      </c>
      <c r="B1571" s="4" t="s">
        <v>1177</v>
      </c>
      <c r="C1571" s="3" t="s">
        <v>1166</v>
      </c>
      <c r="D1571" s="5">
        <v>0.82</v>
      </c>
    </row>
    <row r="1572" spans="1:4">
      <c r="A1572" s="3">
        <v>113330270</v>
      </c>
      <c r="B1572" s="4" t="s">
        <v>1178</v>
      </c>
      <c r="C1572" s="3" t="s">
        <v>1166</v>
      </c>
      <c r="D1572" s="5">
        <v>0.82</v>
      </c>
    </row>
    <row r="1573" spans="1:4">
      <c r="A1573" s="3">
        <v>113330280</v>
      </c>
      <c r="B1573" s="4" t="s">
        <v>1179</v>
      </c>
      <c r="C1573" s="3" t="s">
        <v>1166</v>
      </c>
      <c r="D1573" s="5">
        <v>0.84</v>
      </c>
    </row>
    <row r="1574" spans="1:4">
      <c r="A1574" s="3">
        <v>113331000</v>
      </c>
      <c r="B1574" s="4" t="s">
        <v>1180</v>
      </c>
      <c r="C1574" s="3" t="s">
        <v>1166</v>
      </c>
      <c r="D1574" s="5">
        <v>0.72</v>
      </c>
    </row>
    <row r="1575" spans="1:4">
      <c r="A1575" s="3">
        <v>113332000</v>
      </c>
      <c r="B1575" s="4" t="s">
        <v>1181</v>
      </c>
      <c r="C1575" s="3" t="s">
        <v>1166</v>
      </c>
      <c r="D1575" s="5">
        <v>0.72</v>
      </c>
    </row>
    <row r="1576" spans="1:4">
      <c r="A1576" s="3">
        <v>113340010</v>
      </c>
      <c r="B1576" s="4" t="s">
        <v>1182</v>
      </c>
      <c r="C1576" s="3" t="s">
        <v>1166</v>
      </c>
      <c r="D1576" s="5">
        <v>0.99</v>
      </c>
    </row>
    <row r="1577" spans="1:4">
      <c r="A1577" s="3">
        <v>113340020</v>
      </c>
      <c r="B1577" s="4" t="s">
        <v>1183</v>
      </c>
      <c r="C1577" s="3" t="s">
        <v>1166</v>
      </c>
      <c r="D1577" s="5">
        <v>0.99</v>
      </c>
    </row>
    <row r="1578" spans="1:4">
      <c r="A1578" s="3">
        <v>113340060</v>
      </c>
      <c r="B1578" s="4" t="s">
        <v>1184</v>
      </c>
      <c r="C1578" s="3" t="s">
        <v>1166</v>
      </c>
      <c r="D1578" s="5">
        <v>0.99</v>
      </c>
    </row>
    <row r="1579" spans="1:4">
      <c r="A1579" s="3">
        <v>113340080</v>
      </c>
      <c r="B1579" s="4" t="s">
        <v>1185</v>
      </c>
      <c r="C1579" s="3" t="s">
        <v>1166</v>
      </c>
      <c r="D1579" s="5">
        <v>0.99</v>
      </c>
    </row>
    <row r="1580" spans="1:4">
      <c r="A1580" s="3">
        <v>113340090</v>
      </c>
      <c r="B1580" s="4" t="s">
        <v>1186</v>
      </c>
      <c r="C1580" s="3" t="s">
        <v>1166</v>
      </c>
      <c r="D1580" s="5">
        <v>0.99</v>
      </c>
    </row>
    <row r="1581" spans="1:4">
      <c r="A1581" s="3">
        <v>113340100</v>
      </c>
      <c r="B1581" s="4" t="s">
        <v>1187</v>
      </c>
      <c r="C1581" s="3" t="s">
        <v>1166</v>
      </c>
      <c r="D1581" s="5">
        <v>0.99</v>
      </c>
    </row>
    <row r="1582" spans="1:4">
      <c r="A1582" s="3">
        <v>113340110</v>
      </c>
      <c r="B1582" s="4" t="s">
        <v>1188</v>
      </c>
      <c r="C1582" s="3" t="s">
        <v>1166</v>
      </c>
      <c r="D1582" s="5">
        <v>0.99</v>
      </c>
    </row>
    <row r="1583" spans="1:4">
      <c r="A1583" s="3">
        <v>113340120</v>
      </c>
      <c r="B1583" s="4" t="s">
        <v>1189</v>
      </c>
      <c r="C1583" s="3" t="s">
        <v>1166</v>
      </c>
      <c r="D1583" s="5">
        <v>1.01</v>
      </c>
    </row>
    <row r="1584" spans="1:4">
      <c r="A1584" s="3">
        <v>113340140</v>
      </c>
      <c r="B1584" s="4" t="s">
        <v>1190</v>
      </c>
      <c r="C1584" s="3" t="s">
        <v>1166</v>
      </c>
      <c r="D1584" s="5">
        <v>0.99</v>
      </c>
    </row>
    <row r="1585" spans="1:4">
      <c r="A1585" s="3">
        <v>113340160</v>
      </c>
      <c r="B1585" s="4" t="s">
        <v>1191</v>
      </c>
      <c r="C1585" s="3" t="s">
        <v>1166</v>
      </c>
      <c r="D1585" s="5">
        <v>0.99</v>
      </c>
    </row>
    <row r="1586" spans="1:4">
      <c r="A1586" s="3">
        <v>113340220</v>
      </c>
      <c r="B1586" s="4" t="s">
        <v>1192</v>
      </c>
      <c r="C1586" s="3" t="s">
        <v>1166</v>
      </c>
      <c r="D1586" s="5">
        <v>1.01</v>
      </c>
    </row>
    <row r="1587" spans="1:4">
      <c r="A1587" s="3">
        <v>113340250</v>
      </c>
      <c r="B1587" s="4" t="s">
        <v>1193</v>
      </c>
      <c r="C1587" s="3" t="s">
        <v>1166</v>
      </c>
      <c r="D1587" s="5">
        <v>0.99</v>
      </c>
    </row>
    <row r="1588" spans="1:4">
      <c r="A1588" s="3">
        <v>113340270</v>
      </c>
      <c r="B1588" s="4" t="s">
        <v>1194</v>
      </c>
      <c r="C1588" s="3" t="s">
        <v>1166</v>
      </c>
      <c r="D1588" s="5">
        <v>0.99</v>
      </c>
    </row>
    <row r="1589" spans="1:4">
      <c r="A1589" s="3">
        <v>113340280</v>
      </c>
      <c r="B1589" s="4" t="s">
        <v>1195</v>
      </c>
      <c r="C1589" s="3" t="s">
        <v>1166</v>
      </c>
      <c r="D1589" s="5">
        <v>1.01</v>
      </c>
    </row>
    <row r="1590" spans="1:4">
      <c r="A1590" s="3">
        <v>113341000</v>
      </c>
      <c r="B1590" s="4" t="s">
        <v>1196</v>
      </c>
      <c r="C1590" s="3" t="s">
        <v>1166</v>
      </c>
      <c r="D1590" s="5">
        <v>0.89</v>
      </c>
    </row>
    <row r="1591" spans="1:4">
      <c r="A1591" s="3">
        <v>113342000</v>
      </c>
      <c r="B1591" s="4" t="s">
        <v>1197</v>
      </c>
      <c r="C1591" s="3" t="s">
        <v>1166</v>
      </c>
      <c r="D1591" s="5">
        <v>0.89</v>
      </c>
    </row>
    <row r="1592" spans="1:4">
      <c r="A1592" s="3">
        <v>113350010</v>
      </c>
      <c r="B1592" s="4" t="s">
        <v>1198</v>
      </c>
      <c r="C1592" s="3" t="s">
        <v>1166</v>
      </c>
      <c r="D1592" s="5">
        <v>1.2</v>
      </c>
    </row>
    <row r="1593" spans="1:4">
      <c r="A1593" s="3">
        <v>113350020</v>
      </c>
      <c r="B1593" s="4" t="s">
        <v>1199</v>
      </c>
      <c r="C1593" s="3" t="s">
        <v>7</v>
      </c>
      <c r="D1593" s="5">
        <v>1.2</v>
      </c>
    </row>
    <row r="1594" spans="1:4">
      <c r="A1594" s="3">
        <v>113350060</v>
      </c>
      <c r="B1594" s="4" t="s">
        <v>1200</v>
      </c>
      <c r="C1594" s="3" t="s">
        <v>1166</v>
      </c>
      <c r="D1594" s="5">
        <v>1.2</v>
      </c>
    </row>
    <row r="1595" spans="1:4">
      <c r="A1595" s="3">
        <v>113350080</v>
      </c>
      <c r="B1595" s="4" t="s">
        <v>1201</v>
      </c>
      <c r="C1595" s="3" t="s">
        <v>1166</v>
      </c>
      <c r="D1595" s="5">
        <v>1.2</v>
      </c>
    </row>
    <row r="1596" spans="1:4">
      <c r="A1596" s="3">
        <v>113350090</v>
      </c>
      <c r="B1596" s="4" t="s">
        <v>1202</v>
      </c>
      <c r="C1596" s="3" t="s">
        <v>1166</v>
      </c>
      <c r="D1596" s="5">
        <v>1.2</v>
      </c>
    </row>
    <row r="1597" spans="1:4">
      <c r="A1597" s="3">
        <v>113350100</v>
      </c>
      <c r="B1597" s="4" t="s">
        <v>1203</v>
      </c>
      <c r="C1597" s="3" t="s">
        <v>1166</v>
      </c>
      <c r="D1597" s="5">
        <v>1.2</v>
      </c>
    </row>
    <row r="1598" spans="1:4">
      <c r="A1598" s="3">
        <v>113350110</v>
      </c>
      <c r="B1598" s="4" t="s">
        <v>1204</v>
      </c>
      <c r="C1598" s="3" t="s">
        <v>1166</v>
      </c>
      <c r="D1598" s="5">
        <v>1.2</v>
      </c>
    </row>
    <row r="1599" spans="1:4">
      <c r="A1599" s="3">
        <v>113350120</v>
      </c>
      <c r="B1599" s="4" t="s">
        <v>1205</v>
      </c>
      <c r="C1599" s="3" t="s">
        <v>1166</v>
      </c>
      <c r="D1599" s="5">
        <v>1.23</v>
      </c>
    </row>
    <row r="1600" spans="1:4">
      <c r="A1600" s="3">
        <v>113350140</v>
      </c>
      <c r="B1600" s="4" t="s">
        <v>1206</v>
      </c>
      <c r="C1600" s="3" t="s">
        <v>1166</v>
      </c>
      <c r="D1600" s="5">
        <v>1.2</v>
      </c>
    </row>
    <row r="1601" spans="1:4">
      <c r="A1601" s="3">
        <v>113350160</v>
      </c>
      <c r="B1601" s="4" t="s">
        <v>1207</v>
      </c>
      <c r="C1601" s="3" t="s">
        <v>1166</v>
      </c>
      <c r="D1601" s="5">
        <v>1.2</v>
      </c>
    </row>
    <row r="1602" spans="1:4">
      <c r="A1602" s="3">
        <v>113350220</v>
      </c>
      <c r="B1602" s="4" t="s">
        <v>1208</v>
      </c>
      <c r="C1602" s="3" t="s">
        <v>1166</v>
      </c>
      <c r="D1602" s="5">
        <v>1.23</v>
      </c>
    </row>
    <row r="1603" spans="1:4">
      <c r="A1603" s="3">
        <v>113350250</v>
      </c>
      <c r="B1603" s="4" t="s">
        <v>1209</v>
      </c>
      <c r="C1603" s="3" t="s">
        <v>1166</v>
      </c>
      <c r="D1603" s="5">
        <v>1.2</v>
      </c>
    </row>
    <row r="1604" spans="1:4">
      <c r="A1604" s="3">
        <v>113350270</v>
      </c>
      <c r="B1604" s="4" t="s">
        <v>1210</v>
      </c>
      <c r="C1604" s="3" t="s">
        <v>1166</v>
      </c>
      <c r="D1604" s="5">
        <v>1.2</v>
      </c>
    </row>
    <row r="1605" spans="1:4">
      <c r="A1605" s="3">
        <v>113350280</v>
      </c>
      <c r="B1605" s="4" t="s">
        <v>1211</v>
      </c>
      <c r="C1605" s="3" t="s">
        <v>1166</v>
      </c>
      <c r="D1605" s="5">
        <v>1.23</v>
      </c>
    </row>
    <row r="1606" spans="1:4">
      <c r="A1606" s="3">
        <v>113351000</v>
      </c>
      <c r="B1606" s="4" t="s">
        <v>1212</v>
      </c>
      <c r="C1606" s="3" t="s">
        <v>1166</v>
      </c>
      <c r="D1606" s="5">
        <v>1.04</v>
      </c>
    </row>
    <row r="1607" spans="1:4">
      <c r="A1607" s="3">
        <v>113352000</v>
      </c>
      <c r="B1607" s="4" t="s">
        <v>1213</v>
      </c>
      <c r="C1607" s="3" t="s">
        <v>7</v>
      </c>
      <c r="D1607" s="5">
        <v>1.07</v>
      </c>
    </row>
    <row r="1608" spans="1:4">
      <c r="A1608" s="3">
        <v>113360010</v>
      </c>
      <c r="B1608" s="4" t="s">
        <v>1214</v>
      </c>
      <c r="C1608" s="3" t="s">
        <v>1166</v>
      </c>
      <c r="D1608" s="5">
        <v>2.61</v>
      </c>
    </row>
    <row r="1609" spans="1:4">
      <c r="A1609" s="3">
        <v>113360020</v>
      </c>
      <c r="B1609" s="4" t="s">
        <v>1215</v>
      </c>
      <c r="C1609" s="3" t="s">
        <v>1166</v>
      </c>
      <c r="D1609" s="5">
        <v>2.61</v>
      </c>
    </row>
    <row r="1610" spans="1:4">
      <c r="A1610" s="3">
        <v>113360060</v>
      </c>
      <c r="B1610" s="4" t="s">
        <v>1216</v>
      </c>
      <c r="C1610" s="3" t="s">
        <v>1166</v>
      </c>
      <c r="D1610" s="5">
        <v>2.61</v>
      </c>
    </row>
    <row r="1611" spans="1:4">
      <c r="A1611" s="3">
        <v>113360080</v>
      </c>
      <c r="B1611" s="4" t="s">
        <v>1217</v>
      </c>
      <c r="C1611" s="3" t="s">
        <v>1166</v>
      </c>
      <c r="D1611" s="5">
        <v>2.61</v>
      </c>
    </row>
    <row r="1612" spans="1:4">
      <c r="A1612" s="3">
        <v>113360090</v>
      </c>
      <c r="B1612" s="4" t="s">
        <v>1218</v>
      </c>
      <c r="C1612" s="3" t="s">
        <v>1166</v>
      </c>
      <c r="D1612" s="5">
        <v>2.61</v>
      </c>
    </row>
    <row r="1613" spans="1:4">
      <c r="A1613" s="3">
        <v>113360100</v>
      </c>
      <c r="B1613" s="4" t="s">
        <v>1219</v>
      </c>
      <c r="C1613" s="3" t="s">
        <v>1166</v>
      </c>
      <c r="D1613" s="5">
        <v>2.61</v>
      </c>
    </row>
    <row r="1614" spans="1:4">
      <c r="A1614" s="3">
        <v>113360110</v>
      </c>
      <c r="B1614" s="4" t="s">
        <v>1220</v>
      </c>
      <c r="C1614" s="3" t="s">
        <v>1166</v>
      </c>
      <c r="D1614" s="5">
        <v>2.61</v>
      </c>
    </row>
    <row r="1615" spans="1:4">
      <c r="A1615" s="3">
        <v>113360120</v>
      </c>
      <c r="B1615" s="4" t="s">
        <v>1221</v>
      </c>
      <c r="C1615" s="3" t="s">
        <v>1166</v>
      </c>
      <c r="D1615" s="5">
        <v>2.65</v>
      </c>
    </row>
    <row r="1616" spans="1:4">
      <c r="A1616" s="3">
        <v>113360140</v>
      </c>
      <c r="B1616" s="4" t="s">
        <v>1222</v>
      </c>
      <c r="C1616" s="3" t="s">
        <v>1166</v>
      </c>
      <c r="D1616" s="5">
        <v>2.61</v>
      </c>
    </row>
    <row r="1617" spans="1:4">
      <c r="A1617" s="3">
        <v>113360160</v>
      </c>
      <c r="B1617" s="4" t="s">
        <v>1223</v>
      </c>
      <c r="C1617" s="3" t="s">
        <v>1166</v>
      </c>
      <c r="D1617" s="5">
        <v>2.61</v>
      </c>
    </row>
    <row r="1618" spans="1:4">
      <c r="A1618" s="3">
        <v>113360220</v>
      </c>
      <c r="B1618" s="4" t="s">
        <v>1224</v>
      </c>
      <c r="C1618" s="3" t="s">
        <v>1166</v>
      </c>
      <c r="D1618" s="5">
        <v>2.65</v>
      </c>
    </row>
    <row r="1619" spans="1:4">
      <c r="A1619" s="3">
        <v>113360250</v>
      </c>
      <c r="B1619" s="4" t="s">
        <v>1225</v>
      </c>
      <c r="C1619" s="3" t="s">
        <v>1166</v>
      </c>
      <c r="D1619" s="5">
        <v>2.61</v>
      </c>
    </row>
    <row r="1620" spans="1:4">
      <c r="A1620" s="3">
        <v>113360270</v>
      </c>
      <c r="B1620" s="4" t="s">
        <v>1226</v>
      </c>
      <c r="C1620" s="3" t="s">
        <v>1166</v>
      </c>
      <c r="D1620" s="5">
        <v>2.61</v>
      </c>
    </row>
    <row r="1621" spans="1:4">
      <c r="A1621" s="3">
        <v>113360280</v>
      </c>
      <c r="B1621" s="4" t="s">
        <v>1227</v>
      </c>
      <c r="C1621" s="3" t="s">
        <v>1166</v>
      </c>
      <c r="D1621" s="5">
        <v>2.65</v>
      </c>
    </row>
    <row r="1622" spans="1:4">
      <c r="A1622" s="3">
        <v>113361000</v>
      </c>
      <c r="B1622" s="4" t="s">
        <v>1228</v>
      </c>
      <c r="C1622" s="3" t="s">
        <v>1166</v>
      </c>
      <c r="D1622" s="5">
        <v>2.44</v>
      </c>
    </row>
    <row r="1623" spans="1:4">
      <c r="A1623" s="3">
        <v>113362000</v>
      </c>
      <c r="B1623" s="4" t="s">
        <v>1229</v>
      </c>
      <c r="C1623" s="3" t="s">
        <v>1166</v>
      </c>
      <c r="D1623" s="5">
        <v>2.44</v>
      </c>
    </row>
    <row r="1624" spans="1:4">
      <c r="A1624" s="3">
        <v>113421000</v>
      </c>
      <c r="B1624" s="4" t="s">
        <v>1230</v>
      </c>
      <c r="C1624" s="3" t="s">
        <v>1166</v>
      </c>
      <c r="D1624" s="5">
        <v>0.93</v>
      </c>
    </row>
    <row r="1625" spans="1:4">
      <c r="A1625" s="3">
        <v>113421010</v>
      </c>
      <c r="B1625" s="4" t="s">
        <v>1231</v>
      </c>
      <c r="C1625" s="3" t="s">
        <v>1166</v>
      </c>
      <c r="D1625" s="5">
        <v>0.97</v>
      </c>
    </row>
    <row r="1626" spans="1:4">
      <c r="A1626" s="3">
        <v>113421020</v>
      </c>
      <c r="B1626" s="4" t="s">
        <v>1232</v>
      </c>
      <c r="C1626" s="3" t="s">
        <v>1166</v>
      </c>
      <c r="D1626" s="5">
        <v>0.97</v>
      </c>
    </row>
    <row r="1627" spans="1:4">
      <c r="A1627" s="3">
        <v>113421060</v>
      </c>
      <c r="B1627" s="4" t="s">
        <v>1233</v>
      </c>
      <c r="C1627" s="3" t="s">
        <v>1166</v>
      </c>
      <c r="D1627" s="5">
        <v>0.97</v>
      </c>
    </row>
    <row r="1628" spans="1:4">
      <c r="A1628" s="3">
        <v>113421080</v>
      </c>
      <c r="B1628" s="4" t="s">
        <v>1234</v>
      </c>
      <c r="C1628" s="3" t="s">
        <v>1166</v>
      </c>
      <c r="D1628" s="5">
        <v>0.97</v>
      </c>
    </row>
    <row r="1629" spans="1:4">
      <c r="A1629" s="3">
        <v>113421090</v>
      </c>
      <c r="B1629" s="4" t="s">
        <v>1235</v>
      </c>
      <c r="C1629" s="3" t="s">
        <v>1166</v>
      </c>
      <c r="D1629" s="5">
        <v>0.97</v>
      </c>
    </row>
    <row r="1630" spans="1:4">
      <c r="A1630" s="3">
        <v>113421100</v>
      </c>
      <c r="B1630" s="4" t="s">
        <v>1236</v>
      </c>
      <c r="C1630" s="3" t="s">
        <v>1166</v>
      </c>
      <c r="D1630" s="5">
        <v>0.97</v>
      </c>
    </row>
    <row r="1631" spans="1:4">
      <c r="A1631" s="3">
        <v>113421110</v>
      </c>
      <c r="B1631" s="4" t="s">
        <v>1237</v>
      </c>
      <c r="C1631" s="3" t="s">
        <v>1166</v>
      </c>
      <c r="D1631" s="5">
        <v>0.97</v>
      </c>
    </row>
    <row r="1632" spans="1:4">
      <c r="A1632" s="3">
        <v>113421120</v>
      </c>
      <c r="B1632" s="4" t="s">
        <v>1238</v>
      </c>
      <c r="C1632" s="3" t="s">
        <v>1166</v>
      </c>
      <c r="D1632" s="5">
        <v>0.98</v>
      </c>
    </row>
    <row r="1633" spans="1:4">
      <c r="A1633" s="3">
        <v>113421140</v>
      </c>
      <c r="B1633" s="4" t="s">
        <v>1239</v>
      </c>
      <c r="C1633" s="3" t="s">
        <v>1166</v>
      </c>
      <c r="D1633" s="5">
        <v>0.97</v>
      </c>
    </row>
    <row r="1634" spans="1:4">
      <c r="A1634" s="3">
        <v>113421160</v>
      </c>
      <c r="B1634" s="4" t="s">
        <v>1240</v>
      </c>
      <c r="C1634" s="3" t="s">
        <v>1166</v>
      </c>
      <c r="D1634" s="5">
        <v>0.97</v>
      </c>
    </row>
    <row r="1635" spans="1:4">
      <c r="A1635" s="3">
        <v>113421220</v>
      </c>
      <c r="B1635" s="4" t="s">
        <v>1241</v>
      </c>
      <c r="C1635" s="3" t="s">
        <v>1166</v>
      </c>
      <c r="D1635" s="5">
        <v>0.98</v>
      </c>
    </row>
    <row r="1636" spans="1:4">
      <c r="A1636" s="3">
        <v>113421250</v>
      </c>
      <c r="B1636" s="4" t="s">
        <v>1242</v>
      </c>
      <c r="C1636" s="3" t="s">
        <v>1166</v>
      </c>
      <c r="D1636" s="5">
        <v>0.97</v>
      </c>
    </row>
    <row r="1637" spans="1:4">
      <c r="A1637" s="3">
        <v>113421270</v>
      </c>
      <c r="B1637" s="4" t="s">
        <v>1243</v>
      </c>
      <c r="C1637" s="3" t="s">
        <v>1166</v>
      </c>
      <c r="D1637" s="5">
        <v>0.97</v>
      </c>
    </row>
    <row r="1638" spans="1:4">
      <c r="A1638" s="3">
        <v>113421280</v>
      </c>
      <c r="B1638" s="4" t="s">
        <v>1244</v>
      </c>
      <c r="C1638" s="3" t="s">
        <v>1166</v>
      </c>
      <c r="D1638" s="5">
        <v>0.98</v>
      </c>
    </row>
    <row r="1639" spans="1:4">
      <c r="A1639" s="3">
        <v>113422000</v>
      </c>
      <c r="B1639" s="4" t="s">
        <v>1245</v>
      </c>
      <c r="C1639" s="3" t="s">
        <v>1166</v>
      </c>
      <c r="D1639" s="5">
        <v>0.93</v>
      </c>
    </row>
    <row r="1640" spans="1:4">
      <c r="A1640" s="3">
        <v>113422020</v>
      </c>
      <c r="B1640" s="4" t="s">
        <v>1246</v>
      </c>
      <c r="C1640" s="3" t="s">
        <v>1166</v>
      </c>
      <c r="D1640" s="5">
        <v>0.97</v>
      </c>
    </row>
    <row r="1641" spans="1:4">
      <c r="A1641" s="3">
        <v>113422140</v>
      </c>
      <c r="B1641" s="4" t="s">
        <v>1247</v>
      </c>
      <c r="C1641" s="3" t="s">
        <v>1166</v>
      </c>
      <c r="D1641" s="5">
        <v>0.97</v>
      </c>
    </row>
    <row r="1642" spans="1:4">
      <c r="A1642" s="3">
        <v>113423090</v>
      </c>
      <c r="B1642" s="4" t="s">
        <v>1248</v>
      </c>
      <c r="C1642" s="3" t="s">
        <v>1166</v>
      </c>
      <c r="D1642" s="5">
        <v>0.97</v>
      </c>
    </row>
    <row r="1643" spans="1:4">
      <c r="A1643" s="3">
        <v>113423110</v>
      </c>
      <c r="B1643" s="4" t="s">
        <v>1249</v>
      </c>
      <c r="C1643" s="3" t="s">
        <v>1166</v>
      </c>
      <c r="D1643" s="5">
        <v>0.97</v>
      </c>
    </row>
    <row r="1644" spans="1:4">
      <c r="A1644" s="3">
        <v>113423280</v>
      </c>
      <c r="B1644" s="4" t="s">
        <v>1250</v>
      </c>
      <c r="C1644" s="3" t="s">
        <v>1166</v>
      </c>
      <c r="D1644" s="5">
        <v>0.98</v>
      </c>
    </row>
    <row r="1645" spans="1:4">
      <c r="A1645" s="3">
        <v>113424010</v>
      </c>
      <c r="B1645" s="4" t="s">
        <v>1251</v>
      </c>
      <c r="C1645" s="3" t="s">
        <v>1166</v>
      </c>
      <c r="D1645" s="5">
        <v>0.97</v>
      </c>
    </row>
    <row r="1646" spans="1:4">
      <c r="A1646" s="3">
        <v>113424080</v>
      </c>
      <c r="B1646" s="4" t="s">
        <v>1252</v>
      </c>
      <c r="C1646" s="3" t="s">
        <v>1166</v>
      </c>
      <c r="D1646" s="5">
        <v>0.97</v>
      </c>
    </row>
    <row r="1647" spans="1:4">
      <c r="A1647" s="3">
        <v>113424100</v>
      </c>
      <c r="B1647" s="4" t="s">
        <v>1253</v>
      </c>
      <c r="C1647" s="3" t="s">
        <v>1166</v>
      </c>
      <c r="D1647" s="5">
        <v>0.97</v>
      </c>
    </row>
    <row r="1648" spans="1:4">
      <c r="A1648" s="3">
        <v>113424120</v>
      </c>
      <c r="B1648" s="4" t="s">
        <v>1254</v>
      </c>
      <c r="C1648" s="3" t="s">
        <v>1166</v>
      </c>
      <c r="D1648" s="5">
        <v>0.98</v>
      </c>
    </row>
    <row r="1649" spans="1:4">
      <c r="A1649" s="3">
        <v>113424160</v>
      </c>
      <c r="B1649" s="4" t="s">
        <v>1255</v>
      </c>
      <c r="C1649" s="3" t="s">
        <v>1166</v>
      </c>
      <c r="D1649" s="5">
        <v>0.97</v>
      </c>
    </row>
    <row r="1650" spans="1:4">
      <c r="A1650" s="3">
        <v>113424220</v>
      </c>
      <c r="B1650" s="4" t="s">
        <v>1256</v>
      </c>
      <c r="C1650" s="3" t="s">
        <v>1166</v>
      </c>
      <c r="D1650" s="5">
        <v>0.98</v>
      </c>
    </row>
    <row r="1651" spans="1:4">
      <c r="A1651" s="3">
        <v>113424250</v>
      </c>
      <c r="B1651" s="4" t="s">
        <v>1257</v>
      </c>
      <c r="C1651" s="3" t="s">
        <v>1166</v>
      </c>
      <c r="D1651" s="5">
        <v>0.97</v>
      </c>
    </row>
    <row r="1652" spans="1:4">
      <c r="A1652" s="3">
        <v>113424270</v>
      </c>
      <c r="B1652" s="4" t="s">
        <v>1258</v>
      </c>
      <c r="C1652" s="3" t="s">
        <v>1166</v>
      </c>
      <c r="D1652" s="5">
        <v>0.97</v>
      </c>
    </row>
    <row r="1653" spans="1:4">
      <c r="A1653" s="3">
        <v>113431000</v>
      </c>
      <c r="B1653" s="4" t="s">
        <v>1259</v>
      </c>
      <c r="C1653" s="3" t="s">
        <v>1166</v>
      </c>
      <c r="D1653" s="5">
        <v>1.33</v>
      </c>
    </row>
    <row r="1654" spans="1:4">
      <c r="A1654" s="3">
        <v>113431010</v>
      </c>
      <c r="B1654" s="4" t="s">
        <v>1260</v>
      </c>
      <c r="C1654" s="3" t="s">
        <v>1166</v>
      </c>
      <c r="D1654" s="5">
        <v>1.38</v>
      </c>
    </row>
    <row r="1655" spans="1:4">
      <c r="A1655" s="3">
        <v>113431020</v>
      </c>
      <c r="B1655" s="4" t="s">
        <v>1261</v>
      </c>
      <c r="C1655" s="3" t="s">
        <v>1166</v>
      </c>
      <c r="D1655" s="5">
        <v>1.38</v>
      </c>
    </row>
    <row r="1656" spans="1:4">
      <c r="A1656" s="3">
        <v>113431060</v>
      </c>
      <c r="B1656" s="4" t="s">
        <v>1262</v>
      </c>
      <c r="C1656" s="3" t="s">
        <v>1166</v>
      </c>
      <c r="D1656" s="5">
        <v>1.38</v>
      </c>
    </row>
    <row r="1657" spans="1:4">
      <c r="A1657" s="3">
        <v>113431080</v>
      </c>
      <c r="B1657" s="4" t="s">
        <v>1263</v>
      </c>
      <c r="C1657" s="3" t="s">
        <v>1166</v>
      </c>
      <c r="D1657" s="5">
        <v>1.38</v>
      </c>
    </row>
    <row r="1658" spans="1:4">
      <c r="A1658" s="3">
        <v>113431090</v>
      </c>
      <c r="B1658" s="4" t="s">
        <v>1264</v>
      </c>
      <c r="C1658" s="3" t="s">
        <v>1166</v>
      </c>
      <c r="D1658" s="5">
        <v>1.38</v>
      </c>
    </row>
    <row r="1659" spans="1:4">
      <c r="A1659" s="3">
        <v>113431100</v>
      </c>
      <c r="B1659" s="4" t="s">
        <v>1265</v>
      </c>
      <c r="C1659" s="3" t="s">
        <v>1166</v>
      </c>
      <c r="D1659" s="5">
        <v>1.38</v>
      </c>
    </row>
    <row r="1660" spans="1:4">
      <c r="A1660" s="3">
        <v>113431110</v>
      </c>
      <c r="B1660" s="4" t="s">
        <v>1266</v>
      </c>
      <c r="C1660" s="3" t="s">
        <v>1166</v>
      </c>
      <c r="D1660" s="5">
        <v>1.38</v>
      </c>
    </row>
    <row r="1661" spans="1:4">
      <c r="A1661" s="3">
        <v>113431120</v>
      </c>
      <c r="B1661" s="4" t="s">
        <v>1267</v>
      </c>
      <c r="C1661" s="3" t="s">
        <v>1166</v>
      </c>
      <c r="D1661" s="5">
        <v>1.39</v>
      </c>
    </row>
    <row r="1662" spans="1:4">
      <c r="A1662" s="3">
        <v>113431140</v>
      </c>
      <c r="B1662" s="4" t="s">
        <v>1268</v>
      </c>
      <c r="C1662" s="3" t="s">
        <v>1166</v>
      </c>
      <c r="D1662" s="5">
        <v>1.38</v>
      </c>
    </row>
    <row r="1663" spans="1:4">
      <c r="A1663" s="3">
        <v>113431160</v>
      </c>
      <c r="B1663" s="4" t="s">
        <v>1269</v>
      </c>
      <c r="C1663" s="3" t="s">
        <v>1166</v>
      </c>
      <c r="D1663" s="5">
        <v>1.38</v>
      </c>
    </row>
    <row r="1664" spans="1:4">
      <c r="A1664" s="3">
        <v>113431220</v>
      </c>
      <c r="B1664" s="4" t="s">
        <v>1270</v>
      </c>
      <c r="C1664" s="3" t="s">
        <v>1166</v>
      </c>
      <c r="D1664" s="5">
        <v>1.39</v>
      </c>
    </row>
    <row r="1665" spans="1:4">
      <c r="A1665" s="3">
        <v>113431250</v>
      </c>
      <c r="B1665" s="4" t="s">
        <v>1271</v>
      </c>
      <c r="C1665" s="3" t="s">
        <v>1166</v>
      </c>
      <c r="D1665" s="5">
        <v>1.38</v>
      </c>
    </row>
    <row r="1666" spans="1:4">
      <c r="A1666" s="3">
        <v>113431270</v>
      </c>
      <c r="B1666" s="4" t="s">
        <v>1272</v>
      </c>
      <c r="C1666" s="3" t="s">
        <v>1166</v>
      </c>
      <c r="D1666" s="5">
        <v>1.38</v>
      </c>
    </row>
    <row r="1667" spans="1:4">
      <c r="A1667" s="3">
        <v>113431280</v>
      </c>
      <c r="B1667" s="4" t="s">
        <v>1273</v>
      </c>
      <c r="C1667" s="3" t="s">
        <v>1166</v>
      </c>
      <c r="D1667" s="5">
        <v>1.39</v>
      </c>
    </row>
    <row r="1668" spans="1:4">
      <c r="A1668" s="3">
        <v>113432000</v>
      </c>
      <c r="B1668" s="4" t="s">
        <v>1274</v>
      </c>
      <c r="C1668" s="3" t="s">
        <v>1166</v>
      </c>
      <c r="D1668" s="5">
        <v>1.33</v>
      </c>
    </row>
    <row r="1669" spans="1:4">
      <c r="A1669" s="3">
        <v>113432020</v>
      </c>
      <c r="B1669" s="4" t="s">
        <v>1275</v>
      </c>
      <c r="C1669" s="3" t="s">
        <v>1166</v>
      </c>
      <c r="D1669" s="5">
        <v>1.38</v>
      </c>
    </row>
    <row r="1670" spans="1:4">
      <c r="A1670" s="3">
        <v>113432140</v>
      </c>
      <c r="B1670" s="4" t="s">
        <v>1276</v>
      </c>
      <c r="C1670" s="3" t="s">
        <v>1166</v>
      </c>
      <c r="D1670" s="5">
        <v>1.38</v>
      </c>
    </row>
    <row r="1671" spans="1:4">
      <c r="A1671" s="3">
        <v>113433090</v>
      </c>
      <c r="B1671" s="4" t="s">
        <v>1277</v>
      </c>
      <c r="C1671" s="3" t="s">
        <v>1166</v>
      </c>
      <c r="D1671" s="5">
        <v>1.38</v>
      </c>
    </row>
    <row r="1672" spans="1:4">
      <c r="A1672" s="3">
        <v>113433110</v>
      </c>
      <c r="B1672" s="4" t="s">
        <v>1278</v>
      </c>
      <c r="C1672" s="3" t="s">
        <v>1166</v>
      </c>
      <c r="D1672" s="5">
        <v>1.38</v>
      </c>
    </row>
    <row r="1673" spans="1:4">
      <c r="A1673" s="3">
        <v>113433280</v>
      </c>
      <c r="B1673" s="4" t="s">
        <v>1279</v>
      </c>
      <c r="C1673" s="3" t="s">
        <v>1166</v>
      </c>
      <c r="D1673" s="5">
        <v>1.39</v>
      </c>
    </row>
    <row r="1674" spans="1:4">
      <c r="A1674" s="3">
        <v>113434010</v>
      </c>
      <c r="B1674" s="4" t="s">
        <v>1280</v>
      </c>
      <c r="C1674" s="3" t="s">
        <v>1166</v>
      </c>
      <c r="D1674" s="5">
        <v>1.38</v>
      </c>
    </row>
    <row r="1675" spans="1:4">
      <c r="A1675" s="3">
        <v>113434080</v>
      </c>
      <c r="B1675" s="4" t="s">
        <v>1281</v>
      </c>
      <c r="C1675" s="3" t="s">
        <v>1166</v>
      </c>
      <c r="D1675" s="5">
        <v>1.38</v>
      </c>
    </row>
    <row r="1676" spans="1:4">
      <c r="A1676" s="3">
        <v>113434100</v>
      </c>
      <c r="B1676" s="4" t="s">
        <v>1282</v>
      </c>
      <c r="C1676" s="3" t="s">
        <v>1166</v>
      </c>
      <c r="D1676" s="5">
        <v>1.38</v>
      </c>
    </row>
    <row r="1677" spans="1:4">
      <c r="A1677" s="3">
        <v>113434120</v>
      </c>
      <c r="B1677" s="4" t="s">
        <v>1283</v>
      </c>
      <c r="C1677" s="3" t="s">
        <v>1166</v>
      </c>
      <c r="D1677" s="5">
        <v>1.39</v>
      </c>
    </row>
    <row r="1678" spans="1:4">
      <c r="A1678" s="3">
        <v>113434160</v>
      </c>
      <c r="B1678" s="4" t="s">
        <v>1284</v>
      </c>
      <c r="C1678" s="3" t="s">
        <v>1166</v>
      </c>
      <c r="D1678" s="5">
        <v>1.38</v>
      </c>
    </row>
    <row r="1679" spans="1:4">
      <c r="A1679" s="3">
        <v>113434220</v>
      </c>
      <c r="B1679" s="4" t="s">
        <v>1285</v>
      </c>
      <c r="C1679" s="3" t="s">
        <v>1166</v>
      </c>
      <c r="D1679" s="5">
        <v>1.39</v>
      </c>
    </row>
    <row r="1680" spans="1:4">
      <c r="A1680" s="3">
        <v>113434250</v>
      </c>
      <c r="B1680" s="4" t="s">
        <v>1286</v>
      </c>
      <c r="C1680" s="3" t="s">
        <v>1166</v>
      </c>
      <c r="D1680" s="5">
        <v>1.38</v>
      </c>
    </row>
    <row r="1681" spans="1:4">
      <c r="A1681" s="3">
        <v>113434270</v>
      </c>
      <c r="B1681" s="4" t="s">
        <v>1287</v>
      </c>
      <c r="C1681" s="3" t="s">
        <v>1166</v>
      </c>
      <c r="D1681" s="5">
        <v>1.38</v>
      </c>
    </row>
    <row r="1682" spans="1:4">
      <c r="A1682" s="3">
        <v>113441000</v>
      </c>
      <c r="B1682" s="4" t="s">
        <v>1288</v>
      </c>
      <c r="C1682" s="3" t="s">
        <v>1166</v>
      </c>
      <c r="D1682" s="5">
        <v>1.68</v>
      </c>
    </row>
    <row r="1683" spans="1:4">
      <c r="A1683" s="3">
        <v>113441060</v>
      </c>
      <c r="B1683" s="4" t="s">
        <v>1289</v>
      </c>
      <c r="C1683" s="3" t="s">
        <v>1166</v>
      </c>
      <c r="D1683" s="5">
        <v>1.77</v>
      </c>
    </row>
    <row r="1684" spans="1:4">
      <c r="A1684" s="3">
        <v>113442000</v>
      </c>
      <c r="B1684" s="4" t="s">
        <v>1290</v>
      </c>
      <c r="C1684" s="3" t="s">
        <v>1166</v>
      </c>
      <c r="D1684" s="5">
        <v>1.68</v>
      </c>
    </row>
    <row r="1685" spans="1:4">
      <c r="A1685" s="3">
        <v>113442020</v>
      </c>
      <c r="B1685" s="4" t="s">
        <v>1291</v>
      </c>
      <c r="C1685" s="3" t="s">
        <v>1166</v>
      </c>
      <c r="D1685" s="5">
        <v>1.77</v>
      </c>
    </row>
    <row r="1686" spans="1:4">
      <c r="A1686" s="3">
        <v>113442140</v>
      </c>
      <c r="B1686" s="4" t="s">
        <v>1292</v>
      </c>
      <c r="C1686" s="3" t="s">
        <v>1166</v>
      </c>
      <c r="D1686" s="5">
        <v>1.77</v>
      </c>
    </row>
    <row r="1687" spans="1:4">
      <c r="A1687" s="3">
        <v>113443090</v>
      </c>
      <c r="B1687" s="4" t="s">
        <v>1293</v>
      </c>
      <c r="C1687" s="3" t="s">
        <v>1166</v>
      </c>
      <c r="D1687" s="5">
        <v>1.77</v>
      </c>
    </row>
    <row r="1688" spans="1:4">
      <c r="A1688" s="3">
        <v>113443110</v>
      </c>
      <c r="B1688" s="4" t="s">
        <v>1294</v>
      </c>
      <c r="C1688" s="3" t="s">
        <v>1166</v>
      </c>
      <c r="D1688" s="5">
        <v>1.77</v>
      </c>
    </row>
    <row r="1689" spans="1:4">
      <c r="A1689" s="3">
        <v>113443280</v>
      </c>
      <c r="B1689" s="4" t="s">
        <v>1295</v>
      </c>
      <c r="C1689" s="3" t="s">
        <v>1166</v>
      </c>
      <c r="D1689" s="5">
        <v>1.79</v>
      </c>
    </row>
    <row r="1690" spans="1:4">
      <c r="A1690" s="3">
        <v>113444010</v>
      </c>
      <c r="B1690" s="4" t="s">
        <v>1296</v>
      </c>
      <c r="C1690" s="3" t="s">
        <v>1166</v>
      </c>
      <c r="D1690" s="5">
        <v>1.77</v>
      </c>
    </row>
    <row r="1691" spans="1:4">
      <c r="A1691" s="3">
        <v>113444080</v>
      </c>
      <c r="B1691" s="4" t="s">
        <v>1297</v>
      </c>
      <c r="C1691" s="3" t="s">
        <v>1166</v>
      </c>
      <c r="D1691" s="5">
        <v>1.77</v>
      </c>
    </row>
    <row r="1692" spans="1:4">
      <c r="A1692" s="3">
        <v>113444100</v>
      </c>
      <c r="B1692" s="4" t="s">
        <v>1298</v>
      </c>
      <c r="C1692" s="3" t="s">
        <v>1166</v>
      </c>
      <c r="D1692" s="5">
        <v>1.77</v>
      </c>
    </row>
    <row r="1693" spans="1:4">
      <c r="A1693" s="3">
        <v>113444120</v>
      </c>
      <c r="B1693" s="4" t="s">
        <v>1299</v>
      </c>
      <c r="C1693" s="3" t="s">
        <v>1166</v>
      </c>
      <c r="D1693" s="5">
        <v>1.79</v>
      </c>
    </row>
    <row r="1694" spans="1:4">
      <c r="A1694" s="3">
        <v>113444160</v>
      </c>
      <c r="B1694" s="4" t="s">
        <v>1300</v>
      </c>
      <c r="C1694" s="3" t="s">
        <v>1166</v>
      </c>
      <c r="D1694" s="5">
        <v>1.77</v>
      </c>
    </row>
    <row r="1695" spans="1:4">
      <c r="A1695" s="3">
        <v>113444220</v>
      </c>
      <c r="B1695" s="4" t="s">
        <v>1301</v>
      </c>
      <c r="C1695" s="3" t="s">
        <v>1166</v>
      </c>
      <c r="D1695" s="5">
        <v>1.79</v>
      </c>
    </row>
    <row r="1696" spans="1:4">
      <c r="A1696" s="3">
        <v>113444250</v>
      </c>
      <c r="B1696" s="4" t="s">
        <v>1302</v>
      </c>
      <c r="C1696" s="3" t="s">
        <v>1166</v>
      </c>
      <c r="D1696" s="5">
        <v>1.77</v>
      </c>
    </row>
    <row r="1697" spans="1:4">
      <c r="A1697" s="3">
        <v>113444270</v>
      </c>
      <c r="B1697" s="4" t="s">
        <v>1303</v>
      </c>
      <c r="C1697" s="3" t="s">
        <v>1166</v>
      </c>
      <c r="D1697" s="5">
        <v>1.77</v>
      </c>
    </row>
    <row r="1698" spans="1:4">
      <c r="A1698" s="3">
        <v>131005300</v>
      </c>
      <c r="B1698" s="4" t="s">
        <v>1304</v>
      </c>
      <c r="C1698" s="3" t="s">
        <v>1305</v>
      </c>
      <c r="D1698" s="5">
        <v>16</v>
      </c>
    </row>
    <row r="1699" spans="1:4">
      <c r="A1699" s="3">
        <v>131015300</v>
      </c>
      <c r="B1699" s="4" t="s">
        <v>1306</v>
      </c>
      <c r="C1699" s="3" t="s">
        <v>1305</v>
      </c>
      <c r="D1699" s="5">
        <v>16</v>
      </c>
    </row>
    <row r="1700" spans="1:4">
      <c r="A1700" s="3">
        <v>131025300</v>
      </c>
      <c r="B1700" s="4" t="s">
        <v>1307</v>
      </c>
      <c r="C1700" s="3" t="s">
        <v>1305</v>
      </c>
      <c r="D1700" s="5">
        <v>16</v>
      </c>
    </row>
    <row r="1701" spans="1:4">
      <c r="A1701" s="3">
        <v>144040300</v>
      </c>
      <c r="B1701" s="4" t="s">
        <v>1308</v>
      </c>
      <c r="C1701" s="3" t="s">
        <v>7</v>
      </c>
      <c r="D1701" s="5">
        <v>3.48</v>
      </c>
    </row>
    <row r="1702" spans="1:4">
      <c r="A1702" s="3">
        <v>144080300</v>
      </c>
      <c r="B1702" s="4" t="s">
        <v>1309</v>
      </c>
      <c r="C1702" s="3" t="s">
        <v>1310</v>
      </c>
      <c r="D1702" s="5">
        <v>0.47399999999999998</v>
      </c>
    </row>
    <row r="1703" spans="1:4">
      <c r="A1703" s="3">
        <v>144091000</v>
      </c>
      <c r="B1703" s="4" t="s">
        <v>1311</v>
      </c>
      <c r="C1703" s="3" t="s">
        <v>1310</v>
      </c>
      <c r="D1703" s="5">
        <v>1.77</v>
      </c>
    </row>
    <row r="1704" spans="1:4">
      <c r="A1704" s="3">
        <v>144093000</v>
      </c>
      <c r="B1704" s="4" t="s">
        <v>1312</v>
      </c>
      <c r="C1704" s="3" t="s">
        <v>1310</v>
      </c>
      <c r="D1704" s="5">
        <v>1.77</v>
      </c>
    </row>
    <row r="1705" spans="1:4">
      <c r="A1705" s="3">
        <v>144094000</v>
      </c>
      <c r="B1705" s="4" t="s">
        <v>1313</v>
      </c>
      <c r="C1705" s="3" t="s">
        <v>1310</v>
      </c>
      <c r="D1705" s="5">
        <v>1.77</v>
      </c>
    </row>
    <row r="1706" spans="1:4">
      <c r="A1706" s="3">
        <v>144095000</v>
      </c>
      <c r="B1706" s="4" t="s">
        <v>1314</v>
      </c>
      <c r="C1706" s="3" t="s">
        <v>1310</v>
      </c>
      <c r="D1706" s="5">
        <v>1.77</v>
      </c>
    </row>
    <row r="1707" spans="1:4">
      <c r="A1707" s="3">
        <v>144191000</v>
      </c>
      <c r="B1707" s="4" t="s">
        <v>1315</v>
      </c>
      <c r="C1707" s="3" t="s">
        <v>7</v>
      </c>
      <c r="D1707" s="5">
        <v>0.28000000000000003</v>
      </c>
    </row>
    <row r="1708" spans="1:4">
      <c r="A1708" s="3">
        <v>144192000</v>
      </c>
      <c r="B1708" s="4" t="s">
        <v>1316</v>
      </c>
      <c r="C1708" s="3" t="s">
        <v>7</v>
      </c>
      <c r="D1708" s="5">
        <v>0.28000000000000003</v>
      </c>
    </row>
    <row r="1709" spans="1:4">
      <c r="A1709" s="3">
        <v>144193000</v>
      </c>
      <c r="B1709" s="4" t="s">
        <v>1317</v>
      </c>
      <c r="C1709" s="3" t="s">
        <v>7</v>
      </c>
      <c r="D1709" s="5">
        <v>0.28000000000000003</v>
      </c>
    </row>
    <row r="1710" spans="1:4">
      <c r="A1710" s="3">
        <v>144194000</v>
      </c>
      <c r="B1710" s="4" t="s">
        <v>1318</v>
      </c>
      <c r="C1710" s="3" t="s">
        <v>7</v>
      </c>
      <c r="D1710" s="5">
        <v>0.28000000000000003</v>
      </c>
    </row>
    <row r="1711" spans="1:4">
      <c r="A1711" s="3">
        <v>144201000</v>
      </c>
      <c r="B1711" s="4" t="s">
        <v>1319</v>
      </c>
      <c r="C1711" s="3" t="s">
        <v>7</v>
      </c>
      <c r="D1711" s="5">
        <v>3.93</v>
      </c>
    </row>
    <row r="1712" spans="1:4">
      <c r="A1712" s="3">
        <v>144205000</v>
      </c>
      <c r="B1712" s="4" t="s">
        <v>1320</v>
      </c>
      <c r="C1712" s="3" t="s">
        <v>7</v>
      </c>
      <c r="D1712" s="5">
        <v>3.93</v>
      </c>
    </row>
    <row r="1713" spans="1:4">
      <c r="A1713" s="3">
        <v>144221000</v>
      </c>
      <c r="B1713" s="4" t="s">
        <v>1321</v>
      </c>
      <c r="C1713" s="3" t="s">
        <v>7</v>
      </c>
      <c r="D1713" s="5">
        <v>6.5</v>
      </c>
    </row>
    <row r="1714" spans="1:4">
      <c r="A1714" s="3">
        <v>144222000</v>
      </c>
      <c r="B1714" s="4" t="s">
        <v>1322</v>
      </c>
      <c r="C1714" s="3" t="s">
        <v>7</v>
      </c>
      <c r="D1714" s="5">
        <v>6.5</v>
      </c>
    </row>
    <row r="1715" spans="1:4">
      <c r="A1715" s="3">
        <v>144223000</v>
      </c>
      <c r="B1715" s="4" t="s">
        <v>1323</v>
      </c>
      <c r="C1715" s="3" t="s">
        <v>7</v>
      </c>
      <c r="D1715" s="5">
        <v>6.5</v>
      </c>
    </row>
    <row r="1716" spans="1:4">
      <c r="A1716" s="3">
        <v>144224000</v>
      </c>
      <c r="B1716" s="4" t="s">
        <v>1324</v>
      </c>
      <c r="C1716" s="3" t="s">
        <v>7</v>
      </c>
      <c r="D1716" s="5">
        <v>6.5</v>
      </c>
    </row>
    <row r="1717" spans="1:4">
      <c r="A1717" s="3">
        <v>144225000</v>
      </c>
      <c r="B1717" s="4" t="s">
        <v>1325</v>
      </c>
      <c r="C1717" s="3" t="s">
        <v>7</v>
      </c>
      <c r="D1717" s="5">
        <v>6.5</v>
      </c>
    </row>
    <row r="1718" spans="1:4">
      <c r="A1718" s="3">
        <v>144340300</v>
      </c>
      <c r="B1718" s="4" t="s">
        <v>1326</v>
      </c>
      <c r="C1718" s="3" t="s">
        <v>7</v>
      </c>
      <c r="D1718" s="5">
        <v>0.7</v>
      </c>
    </row>
    <row r="1719" spans="1:4">
      <c r="A1719" s="3">
        <v>144370300</v>
      </c>
      <c r="B1719" s="4" t="s">
        <v>1327</v>
      </c>
      <c r="C1719" s="3" t="s">
        <v>7</v>
      </c>
      <c r="D1719" s="5">
        <v>0.47399999999999998</v>
      </c>
    </row>
    <row r="1720" spans="1:4">
      <c r="A1720" s="3">
        <v>144380300</v>
      </c>
      <c r="B1720" s="4" t="s">
        <v>1328</v>
      </c>
      <c r="C1720" s="3" t="s">
        <v>7</v>
      </c>
      <c r="D1720" s="5">
        <v>10.45</v>
      </c>
    </row>
    <row r="1721" spans="1:4">
      <c r="A1721" s="3">
        <v>144390300</v>
      </c>
      <c r="B1721" s="4" t="s">
        <v>1329</v>
      </c>
      <c r="C1721" s="3" t="s">
        <v>7</v>
      </c>
      <c r="D1721" s="5">
        <v>5.97</v>
      </c>
    </row>
    <row r="1722" spans="1:4">
      <c r="A1722" s="3">
        <v>144400300</v>
      </c>
      <c r="B1722" s="4" t="s">
        <v>1330</v>
      </c>
      <c r="C1722" s="3" t="s">
        <v>1310</v>
      </c>
      <c r="D1722" s="5">
        <v>0.46400000000000002</v>
      </c>
    </row>
    <row r="1723" spans="1:4">
      <c r="A1723" s="3">
        <v>144410300</v>
      </c>
      <c r="B1723" s="4" t="s">
        <v>1331</v>
      </c>
      <c r="C1723" s="3" t="s">
        <v>1310</v>
      </c>
      <c r="D1723" s="5">
        <v>0.57999999999999996</v>
      </c>
    </row>
    <row r="1724" spans="1:4">
      <c r="A1724" s="3">
        <v>144420300</v>
      </c>
      <c r="B1724" s="4" t="s">
        <v>1332</v>
      </c>
      <c r="C1724" s="3" t="s">
        <v>1310</v>
      </c>
      <c r="D1724" s="5">
        <v>1.044</v>
      </c>
    </row>
    <row r="1725" spans="1:4">
      <c r="A1725" s="3">
        <v>145010010</v>
      </c>
      <c r="B1725" s="4" t="s">
        <v>1333</v>
      </c>
      <c r="C1725" s="3" t="s">
        <v>1334</v>
      </c>
      <c r="D1725" s="5">
        <v>1.0999999999999999E-2</v>
      </c>
    </row>
    <row r="1726" spans="1:4">
      <c r="A1726" s="3">
        <v>145010020</v>
      </c>
      <c r="B1726" s="4" t="s">
        <v>1335</v>
      </c>
      <c r="C1726" s="3" t="s">
        <v>1334</v>
      </c>
      <c r="D1726" s="5">
        <v>1.0999999999999999E-2</v>
      </c>
    </row>
    <row r="1727" spans="1:4">
      <c r="A1727" s="3">
        <v>145010060</v>
      </c>
      <c r="B1727" s="4" t="s">
        <v>1336</v>
      </c>
      <c r="C1727" s="3" t="s">
        <v>1334</v>
      </c>
      <c r="D1727" s="5">
        <v>1.0999999999999999E-2</v>
      </c>
    </row>
    <row r="1728" spans="1:4">
      <c r="A1728" s="3">
        <v>145010080</v>
      </c>
      <c r="B1728" s="4" t="s">
        <v>1337</v>
      </c>
      <c r="C1728" s="3" t="s">
        <v>1334</v>
      </c>
      <c r="D1728" s="5">
        <v>1.0999999999999999E-2</v>
      </c>
    </row>
    <row r="1729" spans="1:4">
      <c r="A1729" s="3">
        <v>145010090</v>
      </c>
      <c r="B1729" s="4" t="s">
        <v>1338</v>
      </c>
      <c r="C1729" s="3" t="s">
        <v>1334</v>
      </c>
      <c r="D1729" s="5">
        <v>1.0999999999999999E-2</v>
      </c>
    </row>
    <row r="1730" spans="1:4">
      <c r="A1730" s="3">
        <v>145010100</v>
      </c>
      <c r="B1730" s="4" t="s">
        <v>1339</v>
      </c>
      <c r="C1730" s="3" t="s">
        <v>1334</v>
      </c>
      <c r="D1730" s="5">
        <v>1.0999999999999999E-2</v>
      </c>
    </row>
    <row r="1731" spans="1:4">
      <c r="A1731" s="3">
        <v>145010110</v>
      </c>
      <c r="B1731" s="4" t="s">
        <v>1340</v>
      </c>
      <c r="C1731" s="3" t="s">
        <v>1334</v>
      </c>
      <c r="D1731" s="5">
        <v>1.0999999999999999E-2</v>
      </c>
    </row>
    <row r="1732" spans="1:4">
      <c r="A1732" s="3">
        <v>145010140</v>
      </c>
      <c r="B1732" s="4" t="s">
        <v>1341</v>
      </c>
      <c r="C1732" s="3" t="s">
        <v>1334</v>
      </c>
      <c r="D1732" s="5">
        <v>1.0999999999999999E-2</v>
      </c>
    </row>
    <row r="1733" spans="1:4">
      <c r="A1733" s="3">
        <v>145010220</v>
      </c>
      <c r="B1733" s="4" t="s">
        <v>1342</v>
      </c>
      <c r="C1733" s="3" t="s">
        <v>1334</v>
      </c>
      <c r="D1733" s="5">
        <v>1.0999999999999999E-2</v>
      </c>
    </row>
    <row r="1734" spans="1:4">
      <c r="A1734" s="3">
        <v>145011000</v>
      </c>
      <c r="B1734" s="4" t="s">
        <v>1343</v>
      </c>
      <c r="C1734" s="3" t="s">
        <v>1334</v>
      </c>
      <c r="D1734" s="5">
        <v>1.0999999999999999E-2</v>
      </c>
    </row>
    <row r="1735" spans="1:4">
      <c r="A1735" s="3">
        <v>145012000</v>
      </c>
      <c r="B1735" s="4" t="s">
        <v>1344</v>
      </c>
      <c r="C1735" s="3" t="s">
        <v>1334</v>
      </c>
      <c r="D1735" s="5">
        <v>1.0999999999999999E-2</v>
      </c>
    </row>
    <row r="1736" spans="1:4">
      <c r="A1736" s="3">
        <v>145014000</v>
      </c>
      <c r="B1736" s="4" t="s">
        <v>1345</v>
      </c>
      <c r="C1736" s="3" t="s">
        <v>1334</v>
      </c>
      <c r="D1736" s="5">
        <v>2.1999999999999999E-2</v>
      </c>
    </row>
    <row r="1737" spans="1:4">
      <c r="A1737" s="3">
        <v>145015000</v>
      </c>
      <c r="B1737" s="4" t="s">
        <v>1346</v>
      </c>
      <c r="C1737" s="3" t="s">
        <v>1334</v>
      </c>
      <c r="D1737" s="5">
        <v>2.1999999999999999E-2</v>
      </c>
    </row>
    <row r="1738" spans="1:4">
      <c r="A1738" s="3">
        <v>145025000</v>
      </c>
      <c r="B1738" s="4" t="s">
        <v>1347</v>
      </c>
      <c r="C1738" s="3" t="s">
        <v>1348</v>
      </c>
      <c r="D1738" s="5">
        <v>1.4E-2</v>
      </c>
    </row>
    <row r="1739" spans="1:4">
      <c r="A1739" s="3">
        <v>145035000</v>
      </c>
      <c r="B1739" s="4" t="s">
        <v>1349</v>
      </c>
      <c r="C1739" s="3" t="s">
        <v>1350</v>
      </c>
      <c r="D1739" s="5">
        <v>8.0000000000000002E-3</v>
      </c>
    </row>
    <row r="1740" spans="1:4">
      <c r="A1740" s="3">
        <v>145040000</v>
      </c>
      <c r="B1740" s="4" t="s">
        <v>1351</v>
      </c>
      <c r="C1740" s="3" t="s">
        <v>1352</v>
      </c>
      <c r="D1740" s="5">
        <v>4.0000000000000001E-3</v>
      </c>
    </row>
    <row r="1741" spans="1:4">
      <c r="A1741" s="3">
        <v>145050000</v>
      </c>
      <c r="B1741" s="4" t="s">
        <v>1353</v>
      </c>
      <c r="C1741" s="3" t="s">
        <v>1352</v>
      </c>
      <c r="D1741" s="5">
        <v>4.0000000000000001E-3</v>
      </c>
    </row>
    <row r="1742" spans="1:4">
      <c r="A1742" s="3">
        <v>145060000</v>
      </c>
      <c r="B1742" s="4" t="s">
        <v>1354</v>
      </c>
      <c r="C1742" s="3" t="s">
        <v>1352</v>
      </c>
      <c r="D1742" s="5">
        <v>6.0000000000000001E-3</v>
      </c>
    </row>
    <row r="1743" spans="1:4">
      <c r="A1743" s="3">
        <v>145070000</v>
      </c>
      <c r="B1743" s="4" t="s">
        <v>1355</v>
      </c>
      <c r="C1743" s="3" t="s">
        <v>1348</v>
      </c>
      <c r="D1743" s="5">
        <v>0.105</v>
      </c>
    </row>
    <row r="1744" spans="1:4">
      <c r="A1744" s="3">
        <v>145085000</v>
      </c>
      <c r="B1744" s="4" t="s">
        <v>1356</v>
      </c>
      <c r="C1744" s="3" t="s">
        <v>1357</v>
      </c>
      <c r="D1744" s="5">
        <v>7.0000000000000001E-3</v>
      </c>
    </row>
    <row r="1745" spans="1:4">
      <c r="A1745" s="3">
        <v>145091000</v>
      </c>
      <c r="B1745" s="4" t="s">
        <v>1358</v>
      </c>
      <c r="C1745" s="3" t="s">
        <v>1334</v>
      </c>
      <c r="D1745" s="5">
        <v>1.6E-2</v>
      </c>
    </row>
    <row r="1746" spans="1:4">
      <c r="A1746" s="3">
        <v>145101000</v>
      </c>
      <c r="B1746" s="4" t="s">
        <v>1359</v>
      </c>
      <c r="C1746" s="3" t="s">
        <v>1348</v>
      </c>
      <c r="D1746" s="5">
        <v>0.01</v>
      </c>
    </row>
    <row r="1747" spans="1:4">
      <c r="A1747" s="3">
        <v>145105000</v>
      </c>
      <c r="B1747" s="4" t="s">
        <v>1360</v>
      </c>
      <c r="C1747" s="3" t="s">
        <v>1348</v>
      </c>
      <c r="D1747" s="5">
        <v>0.01</v>
      </c>
    </row>
    <row r="1748" spans="1:4">
      <c r="A1748" s="3">
        <v>145111000</v>
      </c>
      <c r="B1748" s="4" t="s">
        <v>1361</v>
      </c>
      <c r="C1748" s="3" t="s">
        <v>1348</v>
      </c>
      <c r="D1748" s="5">
        <v>1.2E-2</v>
      </c>
    </row>
    <row r="1749" spans="1:4">
      <c r="A1749" s="3">
        <v>145115000</v>
      </c>
      <c r="B1749" s="4" t="s">
        <v>1362</v>
      </c>
      <c r="C1749" s="3" t="s">
        <v>1348</v>
      </c>
      <c r="D1749" s="5">
        <v>1.2E-2</v>
      </c>
    </row>
    <row r="1750" spans="1:4">
      <c r="A1750" s="3">
        <v>145125000</v>
      </c>
      <c r="B1750" s="4" t="s">
        <v>1363</v>
      </c>
      <c r="C1750" s="3" t="s">
        <v>1348</v>
      </c>
      <c r="D1750" s="5">
        <v>2E-3</v>
      </c>
    </row>
    <row r="1751" spans="1:4">
      <c r="A1751" s="3">
        <v>145131000</v>
      </c>
      <c r="B1751" s="4" t="s">
        <v>1364</v>
      </c>
      <c r="C1751" s="3" t="s">
        <v>1348</v>
      </c>
      <c r="D1751" s="5">
        <v>2E-3</v>
      </c>
    </row>
    <row r="1752" spans="1:4">
      <c r="A1752" s="3">
        <v>145135000</v>
      </c>
      <c r="B1752" s="4" t="s">
        <v>1365</v>
      </c>
      <c r="C1752" s="3" t="s">
        <v>1348</v>
      </c>
      <c r="D1752" s="5">
        <v>2E-3</v>
      </c>
    </row>
    <row r="1753" spans="1:4">
      <c r="A1753" s="3">
        <v>145145000</v>
      </c>
      <c r="B1753" s="4" t="s">
        <v>1366</v>
      </c>
      <c r="C1753" s="3" t="s">
        <v>1348</v>
      </c>
      <c r="D1753" s="5">
        <v>1.0999999999999999E-2</v>
      </c>
    </row>
    <row r="1754" spans="1:4">
      <c r="A1754" s="3">
        <v>145155000</v>
      </c>
      <c r="B1754" s="4" t="s">
        <v>1367</v>
      </c>
      <c r="C1754" s="3" t="s">
        <v>1348</v>
      </c>
      <c r="D1754" s="5">
        <v>1.9E-2</v>
      </c>
    </row>
    <row r="1755" spans="1:4">
      <c r="A1755" s="3">
        <v>145165000</v>
      </c>
      <c r="B1755" s="4" t="s">
        <v>1368</v>
      </c>
      <c r="C1755" s="3" t="s">
        <v>1348</v>
      </c>
      <c r="D1755" s="5">
        <v>1.9E-2</v>
      </c>
    </row>
    <row r="1756" spans="1:4">
      <c r="A1756" s="3">
        <v>145175000</v>
      </c>
      <c r="B1756" s="4" t="s">
        <v>1369</v>
      </c>
      <c r="C1756" s="3" t="s">
        <v>1357</v>
      </c>
      <c r="D1756" s="5">
        <v>1.4E-2</v>
      </c>
    </row>
    <row r="1757" spans="1:4">
      <c r="A1757" s="3">
        <v>145185000</v>
      </c>
      <c r="B1757" s="4" t="s">
        <v>1370</v>
      </c>
      <c r="C1757" s="3" t="s">
        <v>1334</v>
      </c>
      <c r="D1757" s="5">
        <v>2E-3</v>
      </c>
    </row>
    <row r="1758" spans="1:4">
      <c r="A1758" s="3">
        <v>145195000</v>
      </c>
      <c r="B1758" s="4" t="s">
        <v>1371</v>
      </c>
      <c r="C1758" s="3" t="s">
        <v>1348</v>
      </c>
      <c r="D1758" s="5">
        <v>1.2E-2</v>
      </c>
    </row>
    <row r="1759" spans="1:4">
      <c r="A1759" s="3">
        <v>145205000</v>
      </c>
      <c r="B1759" s="4" t="s">
        <v>1372</v>
      </c>
      <c r="C1759" s="3" t="s">
        <v>1348</v>
      </c>
      <c r="D1759" s="5">
        <v>1.9E-2</v>
      </c>
    </row>
    <row r="1760" spans="1:4">
      <c r="A1760" s="3">
        <v>145231000</v>
      </c>
      <c r="B1760" s="4" t="s">
        <v>1373</v>
      </c>
      <c r="C1760" s="3" t="s">
        <v>1357</v>
      </c>
      <c r="D1760" s="5">
        <v>2E-3</v>
      </c>
    </row>
    <row r="1761" spans="1:4">
      <c r="A1761" s="3">
        <v>145235000</v>
      </c>
      <c r="B1761" s="4" t="s">
        <v>1374</v>
      </c>
      <c r="C1761" s="3" t="s">
        <v>1357</v>
      </c>
      <c r="D1761" s="5">
        <v>2E-3</v>
      </c>
    </row>
    <row r="1762" spans="1:4">
      <c r="A1762" s="3">
        <v>146401000</v>
      </c>
      <c r="B1762" s="4" t="s">
        <v>1375</v>
      </c>
      <c r="C1762" s="3" t="s">
        <v>1310</v>
      </c>
      <c r="D1762" s="5">
        <v>1.33</v>
      </c>
    </row>
    <row r="1763" spans="1:4">
      <c r="A1763" s="3">
        <v>146402000</v>
      </c>
      <c r="B1763" s="4" t="s">
        <v>1375</v>
      </c>
      <c r="C1763" s="3" t="s">
        <v>1310</v>
      </c>
      <c r="D1763" s="5">
        <v>1.55</v>
      </c>
    </row>
    <row r="1764" spans="1:4">
      <c r="A1764" s="3">
        <v>146411000</v>
      </c>
      <c r="B1764" s="4" t="s">
        <v>1376</v>
      </c>
      <c r="C1764" s="3" t="s">
        <v>1310</v>
      </c>
      <c r="D1764" s="5">
        <v>1.45</v>
      </c>
    </row>
    <row r="1765" spans="1:4">
      <c r="A1765" s="3">
        <v>146412000</v>
      </c>
      <c r="B1765" s="4" t="s">
        <v>1376</v>
      </c>
      <c r="C1765" s="3" t="s">
        <v>1310</v>
      </c>
      <c r="D1765" s="5">
        <v>1.45</v>
      </c>
    </row>
    <row r="1766" spans="1:4">
      <c r="A1766" s="3">
        <v>146421000</v>
      </c>
      <c r="B1766" s="4" t="s">
        <v>1377</v>
      </c>
      <c r="C1766" s="3" t="s">
        <v>1310</v>
      </c>
      <c r="D1766" s="5">
        <v>1.45</v>
      </c>
    </row>
    <row r="1767" spans="1:4">
      <c r="A1767" s="3">
        <v>146422000</v>
      </c>
      <c r="B1767" s="4" t="s">
        <v>1377</v>
      </c>
      <c r="C1767" s="3" t="s">
        <v>1310</v>
      </c>
      <c r="D1767" s="5">
        <v>7.83</v>
      </c>
    </row>
    <row r="1768" spans="1:4">
      <c r="A1768" s="3">
        <v>146441000</v>
      </c>
      <c r="B1768" s="4" t="s">
        <v>1378</v>
      </c>
      <c r="C1768" s="3" t="s">
        <v>1310</v>
      </c>
      <c r="D1768" s="5">
        <v>1.41</v>
      </c>
    </row>
    <row r="1769" spans="1:4">
      <c r="A1769" s="3">
        <v>146441010</v>
      </c>
      <c r="B1769" s="4" t="s">
        <v>1379</v>
      </c>
      <c r="C1769" s="3" t="s">
        <v>1310</v>
      </c>
      <c r="D1769" s="5">
        <v>1.55</v>
      </c>
    </row>
    <row r="1770" spans="1:4">
      <c r="A1770" s="3">
        <v>146441020</v>
      </c>
      <c r="B1770" s="4" t="s">
        <v>1380</v>
      </c>
      <c r="C1770" s="3" t="s">
        <v>1310</v>
      </c>
      <c r="D1770" s="5">
        <v>1.55</v>
      </c>
    </row>
    <row r="1771" spans="1:4">
      <c r="A1771" s="3">
        <v>146441060</v>
      </c>
      <c r="B1771" s="4" t="s">
        <v>1381</v>
      </c>
      <c r="C1771" s="3" t="s">
        <v>1310</v>
      </c>
      <c r="D1771" s="5">
        <v>1.55</v>
      </c>
    </row>
    <row r="1772" spans="1:4">
      <c r="A1772" s="3">
        <v>146441080</v>
      </c>
      <c r="B1772" s="4" t="s">
        <v>1382</v>
      </c>
      <c r="C1772" s="3" t="s">
        <v>1310</v>
      </c>
      <c r="D1772" s="5">
        <v>1.55</v>
      </c>
    </row>
    <row r="1773" spans="1:4">
      <c r="A1773" s="3">
        <v>146441090</v>
      </c>
      <c r="B1773" s="4" t="s">
        <v>1383</v>
      </c>
      <c r="C1773" s="3" t="s">
        <v>1310</v>
      </c>
      <c r="D1773" s="5">
        <v>1.55</v>
      </c>
    </row>
    <row r="1774" spans="1:4">
      <c r="A1774" s="3">
        <v>146441100</v>
      </c>
      <c r="B1774" s="4" t="s">
        <v>1384</v>
      </c>
      <c r="C1774" s="3" t="s">
        <v>1310</v>
      </c>
      <c r="D1774" s="5">
        <v>1.55</v>
      </c>
    </row>
    <row r="1775" spans="1:4">
      <c r="A1775" s="3">
        <v>146441110</v>
      </c>
      <c r="B1775" s="4" t="s">
        <v>1385</v>
      </c>
      <c r="C1775" s="3" t="s">
        <v>1310</v>
      </c>
      <c r="D1775" s="5">
        <v>1.55</v>
      </c>
    </row>
    <row r="1776" spans="1:4">
      <c r="A1776" s="3">
        <v>146441140</v>
      </c>
      <c r="B1776" s="4" t="s">
        <v>1386</v>
      </c>
      <c r="C1776" s="3" t="s">
        <v>1310</v>
      </c>
      <c r="D1776" s="5">
        <v>1.55</v>
      </c>
    </row>
    <row r="1777" spans="1:4">
      <c r="A1777" s="3">
        <v>146441160</v>
      </c>
      <c r="B1777" s="4" t="s">
        <v>1387</v>
      </c>
      <c r="C1777" s="3" t="s">
        <v>1310</v>
      </c>
      <c r="D1777" s="5">
        <v>1.55</v>
      </c>
    </row>
    <row r="1778" spans="1:4">
      <c r="A1778" s="3">
        <v>146441220</v>
      </c>
      <c r="B1778" s="4" t="s">
        <v>1388</v>
      </c>
      <c r="C1778" s="3" t="s">
        <v>1310</v>
      </c>
      <c r="D1778" s="5">
        <v>1.58</v>
      </c>
    </row>
    <row r="1779" spans="1:4">
      <c r="A1779" s="3">
        <v>146441250</v>
      </c>
      <c r="B1779" s="4" t="s">
        <v>1389</v>
      </c>
      <c r="C1779" s="3" t="s">
        <v>1310</v>
      </c>
      <c r="D1779" s="5">
        <v>1.55</v>
      </c>
    </row>
    <row r="1780" spans="1:4">
      <c r="A1780" s="3">
        <v>146441270</v>
      </c>
      <c r="B1780" s="4" t="s">
        <v>1390</v>
      </c>
      <c r="C1780" s="3" t="s">
        <v>1310</v>
      </c>
      <c r="D1780" s="5">
        <v>1.55</v>
      </c>
    </row>
    <row r="1781" spans="1:4">
      <c r="A1781" s="3">
        <v>146441280</v>
      </c>
      <c r="B1781" s="4" t="s">
        <v>1391</v>
      </c>
      <c r="C1781" s="3" t="s">
        <v>1310</v>
      </c>
      <c r="D1781" s="5">
        <v>1.58</v>
      </c>
    </row>
    <row r="1782" spans="1:4">
      <c r="A1782" s="3">
        <v>146442000</v>
      </c>
      <c r="B1782" s="4" t="s">
        <v>1378</v>
      </c>
      <c r="C1782" s="3" t="s">
        <v>1310</v>
      </c>
      <c r="D1782" s="5">
        <v>7.83</v>
      </c>
    </row>
    <row r="1783" spans="1:4">
      <c r="A1783" s="3">
        <v>146451000</v>
      </c>
      <c r="B1783" s="4" t="s">
        <v>1392</v>
      </c>
      <c r="C1783" s="3" t="s">
        <v>1310</v>
      </c>
      <c r="D1783" s="5">
        <v>1.1599999999999999</v>
      </c>
    </row>
    <row r="1784" spans="1:4">
      <c r="A1784" s="3">
        <v>146451010</v>
      </c>
      <c r="B1784" s="4" t="s">
        <v>1393</v>
      </c>
      <c r="C1784" s="3" t="s">
        <v>1310</v>
      </c>
      <c r="D1784" s="5">
        <v>1.45</v>
      </c>
    </row>
    <row r="1785" spans="1:4">
      <c r="A1785" s="3">
        <v>146451020</v>
      </c>
      <c r="B1785" s="4" t="s">
        <v>1394</v>
      </c>
      <c r="C1785" s="3" t="s">
        <v>1310</v>
      </c>
      <c r="D1785" s="5">
        <v>1.45</v>
      </c>
    </row>
    <row r="1786" spans="1:4">
      <c r="A1786" s="3">
        <v>146451060</v>
      </c>
      <c r="B1786" s="4" t="s">
        <v>1395</v>
      </c>
      <c r="C1786" s="3" t="s">
        <v>1310</v>
      </c>
      <c r="D1786" s="5">
        <v>1.45</v>
      </c>
    </row>
    <row r="1787" spans="1:4">
      <c r="A1787" s="3">
        <v>146451080</v>
      </c>
      <c r="B1787" s="4" t="s">
        <v>1396</v>
      </c>
      <c r="C1787" s="3" t="s">
        <v>1310</v>
      </c>
      <c r="D1787" s="5">
        <v>1.45</v>
      </c>
    </row>
    <row r="1788" spans="1:4">
      <c r="A1788" s="3">
        <v>146451090</v>
      </c>
      <c r="B1788" s="4" t="s">
        <v>1397</v>
      </c>
      <c r="C1788" s="3" t="s">
        <v>1310</v>
      </c>
      <c r="D1788" s="5">
        <v>1.45</v>
      </c>
    </row>
    <row r="1789" spans="1:4">
      <c r="A1789" s="3">
        <v>146451100</v>
      </c>
      <c r="B1789" s="4" t="s">
        <v>1398</v>
      </c>
      <c r="C1789" s="3" t="s">
        <v>1310</v>
      </c>
      <c r="D1789" s="5">
        <v>1.45</v>
      </c>
    </row>
    <row r="1790" spans="1:4">
      <c r="A1790" s="3">
        <v>146451110</v>
      </c>
      <c r="B1790" s="4" t="s">
        <v>1399</v>
      </c>
      <c r="C1790" s="3" t="s">
        <v>1310</v>
      </c>
      <c r="D1790" s="5">
        <v>1.45</v>
      </c>
    </row>
    <row r="1791" spans="1:4">
      <c r="A1791" s="3">
        <v>146451140</v>
      </c>
      <c r="B1791" s="4" t="s">
        <v>1400</v>
      </c>
      <c r="C1791" s="3" t="s">
        <v>1310</v>
      </c>
      <c r="D1791" s="5">
        <v>1.45</v>
      </c>
    </row>
    <row r="1792" spans="1:4">
      <c r="A1792" s="3">
        <v>146451160</v>
      </c>
      <c r="B1792" s="4" t="s">
        <v>1401</v>
      </c>
      <c r="C1792" s="3" t="s">
        <v>1310</v>
      </c>
      <c r="D1792" s="5">
        <v>1.45</v>
      </c>
    </row>
    <row r="1793" spans="1:4">
      <c r="A1793" s="3">
        <v>146451220</v>
      </c>
      <c r="B1793" s="4" t="s">
        <v>1402</v>
      </c>
      <c r="C1793" s="3" t="s">
        <v>1310</v>
      </c>
      <c r="D1793" s="5">
        <v>1.51</v>
      </c>
    </row>
    <row r="1794" spans="1:4">
      <c r="A1794" s="3">
        <v>146451250</v>
      </c>
      <c r="B1794" s="4" t="s">
        <v>1403</v>
      </c>
      <c r="C1794" s="3" t="s">
        <v>1310</v>
      </c>
      <c r="D1794" s="5">
        <v>1.45</v>
      </c>
    </row>
    <row r="1795" spans="1:4">
      <c r="A1795" s="3">
        <v>146451270</v>
      </c>
      <c r="B1795" s="4" t="s">
        <v>1404</v>
      </c>
      <c r="C1795" s="3" t="s">
        <v>1310</v>
      </c>
      <c r="D1795" s="5">
        <v>1.45</v>
      </c>
    </row>
    <row r="1796" spans="1:4">
      <c r="A1796" s="3">
        <v>146451280</v>
      </c>
      <c r="B1796" s="4" t="s">
        <v>1405</v>
      </c>
      <c r="C1796" s="3" t="s">
        <v>1310</v>
      </c>
      <c r="D1796" s="5">
        <v>1.51</v>
      </c>
    </row>
    <row r="1797" spans="1:4">
      <c r="A1797" s="3">
        <v>146452000</v>
      </c>
      <c r="B1797" s="4" t="s">
        <v>1406</v>
      </c>
      <c r="C1797" s="3" t="s">
        <v>1310</v>
      </c>
      <c r="D1797" s="5">
        <v>7.83</v>
      </c>
    </row>
    <row r="1798" spans="1:4">
      <c r="A1798" s="3">
        <v>146461000</v>
      </c>
      <c r="B1798" s="4" t="s">
        <v>1407</v>
      </c>
      <c r="C1798" s="3" t="s">
        <v>1088</v>
      </c>
      <c r="D1798" s="5">
        <v>1.1599999999999999</v>
      </c>
    </row>
    <row r="1799" spans="1:4">
      <c r="A1799" s="3">
        <v>146461010</v>
      </c>
      <c r="B1799" s="4" t="s">
        <v>1408</v>
      </c>
      <c r="C1799" s="3" t="s">
        <v>1088</v>
      </c>
      <c r="D1799" s="5">
        <v>1.3</v>
      </c>
    </row>
    <row r="1800" spans="1:4">
      <c r="A1800" s="3">
        <v>146461020</v>
      </c>
      <c r="B1800" s="4" t="s">
        <v>1409</v>
      </c>
      <c r="C1800" s="3" t="s">
        <v>1088</v>
      </c>
      <c r="D1800" s="5">
        <v>1.3</v>
      </c>
    </row>
    <row r="1801" spans="1:4">
      <c r="A1801" s="3">
        <v>146461060</v>
      </c>
      <c r="B1801" s="4" t="s">
        <v>1410</v>
      </c>
      <c r="C1801" s="3" t="s">
        <v>1088</v>
      </c>
      <c r="D1801" s="5">
        <v>1.3</v>
      </c>
    </row>
    <row r="1802" spans="1:4">
      <c r="A1802" s="3">
        <v>146461080</v>
      </c>
      <c r="B1802" s="4" t="s">
        <v>1411</v>
      </c>
      <c r="C1802" s="3" t="s">
        <v>1088</v>
      </c>
      <c r="D1802" s="5">
        <v>1.3</v>
      </c>
    </row>
    <row r="1803" spans="1:4">
      <c r="A1803" s="3">
        <v>146461090</v>
      </c>
      <c r="B1803" s="4" t="s">
        <v>1412</v>
      </c>
      <c r="C1803" s="3" t="s">
        <v>1088</v>
      </c>
      <c r="D1803" s="5">
        <v>1.3</v>
      </c>
    </row>
    <row r="1804" spans="1:4">
      <c r="A1804" s="3">
        <v>146461100</v>
      </c>
      <c r="B1804" s="4" t="s">
        <v>1413</v>
      </c>
      <c r="C1804" s="3" t="s">
        <v>1088</v>
      </c>
      <c r="D1804" s="5">
        <v>1.3</v>
      </c>
    </row>
    <row r="1805" spans="1:4">
      <c r="A1805" s="3">
        <v>146461110</v>
      </c>
      <c r="B1805" s="4" t="s">
        <v>1414</v>
      </c>
      <c r="C1805" s="3" t="s">
        <v>1088</v>
      </c>
      <c r="D1805" s="5">
        <v>1.3</v>
      </c>
    </row>
    <row r="1806" spans="1:4">
      <c r="A1806" s="3">
        <v>146461140</v>
      </c>
      <c r="B1806" s="4" t="s">
        <v>1415</v>
      </c>
      <c r="C1806" s="3" t="s">
        <v>1088</v>
      </c>
      <c r="D1806" s="5">
        <v>1.3</v>
      </c>
    </row>
    <row r="1807" spans="1:4">
      <c r="A1807" s="3">
        <v>146461160</v>
      </c>
      <c r="B1807" s="4" t="s">
        <v>1416</v>
      </c>
      <c r="C1807" s="3" t="s">
        <v>1088</v>
      </c>
      <c r="D1807" s="5">
        <v>1.3</v>
      </c>
    </row>
    <row r="1808" spans="1:4">
      <c r="A1808" s="3">
        <v>146461220</v>
      </c>
      <c r="B1808" s="4" t="s">
        <v>1417</v>
      </c>
      <c r="C1808" s="3" t="s">
        <v>1088</v>
      </c>
      <c r="D1808" s="5">
        <v>1.33</v>
      </c>
    </row>
    <row r="1809" spans="1:4">
      <c r="A1809" s="3">
        <v>146461250</v>
      </c>
      <c r="B1809" s="4" t="s">
        <v>1418</v>
      </c>
      <c r="C1809" s="3" t="s">
        <v>1088</v>
      </c>
      <c r="D1809" s="5">
        <v>1.3</v>
      </c>
    </row>
    <row r="1810" spans="1:4">
      <c r="A1810" s="3">
        <v>146461270</v>
      </c>
      <c r="B1810" s="4" t="s">
        <v>1419</v>
      </c>
      <c r="C1810" s="3" t="s">
        <v>1088</v>
      </c>
      <c r="D1810" s="5">
        <v>1.3</v>
      </c>
    </row>
    <row r="1811" spans="1:4">
      <c r="A1811" s="3">
        <v>146461280</v>
      </c>
      <c r="B1811" s="4" t="s">
        <v>1420</v>
      </c>
      <c r="C1811" s="3" t="s">
        <v>1088</v>
      </c>
      <c r="D1811" s="5">
        <v>1.33</v>
      </c>
    </row>
    <row r="1812" spans="1:4">
      <c r="A1812" s="3">
        <v>146462000</v>
      </c>
      <c r="B1812" s="4" t="s">
        <v>1421</v>
      </c>
      <c r="C1812" s="3" t="s">
        <v>1088</v>
      </c>
      <c r="D1812" s="5">
        <v>7.83</v>
      </c>
    </row>
    <row r="1813" spans="1:4">
      <c r="A1813" s="3">
        <v>146471000</v>
      </c>
      <c r="B1813" s="4" t="s">
        <v>1422</v>
      </c>
      <c r="C1813" s="3" t="s">
        <v>1310</v>
      </c>
      <c r="D1813" s="5">
        <v>1.1599999999999999</v>
      </c>
    </row>
    <row r="1814" spans="1:4">
      <c r="A1814" s="3">
        <v>146472000</v>
      </c>
      <c r="B1814" s="4" t="s">
        <v>1423</v>
      </c>
      <c r="C1814" s="3" t="s">
        <v>1310</v>
      </c>
      <c r="D1814" s="5">
        <v>7.83</v>
      </c>
    </row>
    <row r="1815" spans="1:4">
      <c r="A1815" s="3">
        <v>146480000</v>
      </c>
      <c r="B1815" s="4" t="s">
        <v>1424</v>
      </c>
      <c r="C1815" s="3" t="s">
        <v>170</v>
      </c>
      <c r="D1815" s="5">
        <v>2.3199999999999998</v>
      </c>
    </row>
    <row r="1816" spans="1:4">
      <c r="A1816" s="3">
        <v>146495000</v>
      </c>
      <c r="B1816" s="4" t="s">
        <v>1425</v>
      </c>
      <c r="C1816" s="3" t="s">
        <v>171</v>
      </c>
      <c r="D1816" s="5">
        <v>1.4999999999999999E-2</v>
      </c>
    </row>
    <row r="1817" spans="1:4">
      <c r="A1817" s="3">
        <v>146505000</v>
      </c>
      <c r="B1817" s="4" t="s">
        <v>1426</v>
      </c>
      <c r="C1817" s="3" t="s">
        <v>171</v>
      </c>
      <c r="D1817" s="5">
        <v>1.4999999999999999E-2</v>
      </c>
    </row>
    <row r="1818" spans="1:4">
      <c r="A1818" s="3">
        <v>310141000</v>
      </c>
      <c r="B1818" s="4" t="s">
        <v>1427</v>
      </c>
      <c r="C1818" s="3" t="s">
        <v>7</v>
      </c>
      <c r="D1818" s="5">
        <v>3.42</v>
      </c>
    </row>
    <row r="1819" spans="1:4">
      <c r="A1819" s="3">
        <v>310141010</v>
      </c>
      <c r="B1819" s="4" t="s">
        <v>1428</v>
      </c>
      <c r="C1819" s="3" t="s">
        <v>7</v>
      </c>
      <c r="D1819" s="5">
        <v>3.75</v>
      </c>
    </row>
    <row r="1820" spans="1:4">
      <c r="A1820" s="3">
        <v>310141011</v>
      </c>
      <c r="B1820" s="4" t="s">
        <v>1428</v>
      </c>
      <c r="C1820" s="3" t="s">
        <v>7</v>
      </c>
      <c r="D1820" s="5">
        <v>3.62</v>
      </c>
    </row>
    <row r="1821" spans="1:4">
      <c r="A1821" s="3">
        <v>310141012</v>
      </c>
      <c r="B1821" s="4" t="s">
        <v>1428</v>
      </c>
      <c r="C1821" s="3" t="s">
        <v>7</v>
      </c>
      <c r="D1821" s="5">
        <v>3.57</v>
      </c>
    </row>
    <row r="1822" spans="1:4">
      <c r="A1822" s="3">
        <v>310141020</v>
      </c>
      <c r="B1822" s="4" t="s">
        <v>1429</v>
      </c>
      <c r="C1822" s="3" t="s">
        <v>7</v>
      </c>
      <c r="D1822" s="5">
        <v>3.75</v>
      </c>
    </row>
    <row r="1823" spans="1:4">
      <c r="A1823" s="3">
        <v>310141021</v>
      </c>
      <c r="B1823" s="4" t="s">
        <v>1429</v>
      </c>
      <c r="C1823" s="3" t="s">
        <v>7</v>
      </c>
      <c r="D1823" s="5">
        <v>3.62</v>
      </c>
    </row>
    <row r="1824" spans="1:4">
      <c r="A1824" s="3">
        <v>310141022</v>
      </c>
      <c r="B1824" s="4" t="s">
        <v>1429</v>
      </c>
      <c r="C1824" s="3" t="s">
        <v>7</v>
      </c>
      <c r="D1824" s="5">
        <v>3.57</v>
      </c>
    </row>
    <row r="1825" spans="1:4">
      <c r="A1825" s="3">
        <v>310141060</v>
      </c>
      <c r="B1825" s="4" t="s">
        <v>1430</v>
      </c>
      <c r="C1825" s="3" t="s">
        <v>7</v>
      </c>
      <c r="D1825" s="5">
        <v>3.75</v>
      </c>
    </row>
    <row r="1826" spans="1:4">
      <c r="A1826" s="3">
        <v>310141061</v>
      </c>
      <c r="B1826" s="4" t="s">
        <v>1430</v>
      </c>
      <c r="C1826" s="3" t="s">
        <v>7</v>
      </c>
      <c r="D1826" s="5">
        <v>3.62</v>
      </c>
    </row>
    <row r="1827" spans="1:4">
      <c r="A1827" s="3">
        <v>310141062</v>
      </c>
      <c r="B1827" s="4" t="s">
        <v>1430</v>
      </c>
      <c r="C1827" s="3" t="s">
        <v>7</v>
      </c>
      <c r="D1827" s="5">
        <v>3.57</v>
      </c>
    </row>
    <row r="1828" spans="1:4">
      <c r="A1828" s="3">
        <v>310141080</v>
      </c>
      <c r="B1828" s="4" t="s">
        <v>1431</v>
      </c>
      <c r="C1828" s="3" t="s">
        <v>7</v>
      </c>
      <c r="D1828" s="5">
        <v>3.75</v>
      </c>
    </row>
    <row r="1829" spans="1:4">
      <c r="A1829" s="3">
        <v>310141081</v>
      </c>
      <c r="B1829" s="4" t="s">
        <v>1431</v>
      </c>
      <c r="C1829" s="3" t="s">
        <v>7</v>
      </c>
      <c r="D1829" s="5">
        <v>3.62</v>
      </c>
    </row>
    <row r="1830" spans="1:4">
      <c r="A1830" s="3">
        <v>310141082</v>
      </c>
      <c r="B1830" s="4" t="s">
        <v>1431</v>
      </c>
      <c r="C1830" s="3" t="s">
        <v>7</v>
      </c>
      <c r="D1830" s="5">
        <v>3.57</v>
      </c>
    </row>
    <row r="1831" spans="1:4">
      <c r="A1831" s="3">
        <v>310141090</v>
      </c>
      <c r="B1831" s="4" t="s">
        <v>1432</v>
      </c>
      <c r="C1831" s="3" t="s">
        <v>7</v>
      </c>
      <c r="D1831" s="5">
        <v>3.75</v>
      </c>
    </row>
    <row r="1832" spans="1:4">
      <c r="A1832" s="3">
        <v>310141091</v>
      </c>
      <c r="B1832" s="4" t="s">
        <v>1432</v>
      </c>
      <c r="C1832" s="3" t="s">
        <v>7</v>
      </c>
      <c r="D1832" s="5">
        <v>3.62</v>
      </c>
    </row>
    <row r="1833" spans="1:4">
      <c r="A1833" s="3">
        <v>310141092</v>
      </c>
      <c r="B1833" s="4" t="s">
        <v>1432</v>
      </c>
      <c r="C1833" s="3" t="s">
        <v>7</v>
      </c>
      <c r="D1833" s="5">
        <v>3.57</v>
      </c>
    </row>
    <row r="1834" spans="1:4">
      <c r="A1834" s="3">
        <v>310141100</v>
      </c>
      <c r="B1834" s="4" t="s">
        <v>1433</v>
      </c>
      <c r="C1834" s="3" t="s">
        <v>7</v>
      </c>
      <c r="D1834" s="5">
        <v>3.75</v>
      </c>
    </row>
    <row r="1835" spans="1:4">
      <c r="A1835" s="3">
        <v>310141101</v>
      </c>
      <c r="B1835" s="4" t="s">
        <v>1433</v>
      </c>
      <c r="C1835" s="3" t="s">
        <v>7</v>
      </c>
      <c r="D1835" s="5">
        <v>3.62</v>
      </c>
    </row>
    <row r="1836" spans="1:4">
      <c r="A1836" s="3">
        <v>310141102</v>
      </c>
      <c r="B1836" s="4" t="s">
        <v>1433</v>
      </c>
      <c r="C1836" s="3" t="s">
        <v>7</v>
      </c>
      <c r="D1836" s="5">
        <v>3.57</v>
      </c>
    </row>
    <row r="1837" spans="1:4">
      <c r="A1837" s="3">
        <v>310141110</v>
      </c>
      <c r="B1837" s="4" t="s">
        <v>1434</v>
      </c>
      <c r="C1837" s="3" t="s">
        <v>7</v>
      </c>
      <c r="D1837" s="5">
        <v>3.75</v>
      </c>
    </row>
    <row r="1838" spans="1:4">
      <c r="A1838" s="3">
        <v>310141111</v>
      </c>
      <c r="B1838" s="4" t="s">
        <v>1434</v>
      </c>
      <c r="C1838" s="3" t="s">
        <v>7</v>
      </c>
      <c r="D1838" s="5">
        <v>3.62</v>
      </c>
    </row>
    <row r="1839" spans="1:4">
      <c r="A1839" s="3">
        <v>310141112</v>
      </c>
      <c r="B1839" s="4" t="s">
        <v>1434</v>
      </c>
      <c r="C1839" s="3" t="s">
        <v>7</v>
      </c>
      <c r="D1839" s="5">
        <v>3.57</v>
      </c>
    </row>
    <row r="1840" spans="1:4">
      <c r="A1840" s="3">
        <v>310141120</v>
      </c>
      <c r="B1840" s="4" t="s">
        <v>1435</v>
      </c>
      <c r="C1840" s="3" t="s">
        <v>7</v>
      </c>
      <c r="D1840" s="5">
        <v>3.82</v>
      </c>
    </row>
    <row r="1841" spans="1:4">
      <c r="A1841" s="3">
        <v>310141121</v>
      </c>
      <c r="B1841" s="4" t="s">
        <v>1435</v>
      </c>
      <c r="C1841" s="3" t="s">
        <v>7</v>
      </c>
      <c r="D1841" s="5">
        <v>3.66</v>
      </c>
    </row>
    <row r="1842" spans="1:4">
      <c r="A1842" s="3">
        <v>310141122</v>
      </c>
      <c r="B1842" s="4" t="s">
        <v>1435</v>
      </c>
      <c r="C1842" s="3" t="s">
        <v>7</v>
      </c>
      <c r="D1842" s="5">
        <v>3.6</v>
      </c>
    </row>
    <row r="1843" spans="1:4">
      <c r="A1843" s="3">
        <v>310141140</v>
      </c>
      <c r="B1843" s="4" t="s">
        <v>1436</v>
      </c>
      <c r="C1843" s="3" t="s">
        <v>7</v>
      </c>
      <c r="D1843" s="5">
        <v>3.75</v>
      </c>
    </row>
    <row r="1844" spans="1:4">
      <c r="A1844" s="3">
        <v>310141141</v>
      </c>
      <c r="B1844" s="4" t="s">
        <v>1436</v>
      </c>
      <c r="C1844" s="3" t="s">
        <v>7</v>
      </c>
      <c r="D1844" s="5">
        <v>3.62</v>
      </c>
    </row>
    <row r="1845" spans="1:4">
      <c r="A1845" s="3">
        <v>310141142</v>
      </c>
      <c r="B1845" s="4" t="s">
        <v>1436</v>
      </c>
      <c r="C1845" s="3" t="s">
        <v>7</v>
      </c>
      <c r="D1845" s="5">
        <v>3.57</v>
      </c>
    </row>
    <row r="1846" spans="1:4">
      <c r="A1846" s="3">
        <v>310141160</v>
      </c>
      <c r="B1846" s="4" t="s">
        <v>1437</v>
      </c>
      <c r="C1846" s="3" t="s">
        <v>7</v>
      </c>
      <c r="D1846" s="5">
        <v>3.75</v>
      </c>
    </row>
    <row r="1847" spans="1:4">
      <c r="A1847" s="3">
        <v>310141161</v>
      </c>
      <c r="B1847" s="4" t="s">
        <v>1437</v>
      </c>
      <c r="C1847" s="3" t="s">
        <v>7</v>
      </c>
      <c r="D1847" s="5">
        <v>3.62</v>
      </c>
    </row>
    <row r="1848" spans="1:4">
      <c r="A1848" s="3">
        <v>310141162</v>
      </c>
      <c r="B1848" s="4" t="s">
        <v>1437</v>
      </c>
      <c r="C1848" s="3" t="s">
        <v>7</v>
      </c>
      <c r="D1848" s="5">
        <v>3.57</v>
      </c>
    </row>
    <row r="1849" spans="1:4">
      <c r="A1849" s="3">
        <v>310141220</v>
      </c>
      <c r="B1849" s="4" t="s">
        <v>1438</v>
      </c>
      <c r="C1849" s="3" t="s">
        <v>7</v>
      </c>
      <c r="D1849" s="5">
        <v>3.82</v>
      </c>
    </row>
    <row r="1850" spans="1:4">
      <c r="A1850" s="3">
        <v>310141221</v>
      </c>
      <c r="B1850" s="4" t="s">
        <v>1438</v>
      </c>
      <c r="C1850" s="3" t="s">
        <v>7</v>
      </c>
      <c r="D1850" s="5">
        <v>3.66</v>
      </c>
    </row>
    <row r="1851" spans="1:4">
      <c r="A1851" s="3">
        <v>310141222</v>
      </c>
      <c r="B1851" s="4" t="s">
        <v>1438</v>
      </c>
      <c r="C1851" s="3" t="s">
        <v>7</v>
      </c>
      <c r="D1851" s="5">
        <v>3.6</v>
      </c>
    </row>
    <row r="1852" spans="1:4">
      <c r="A1852" s="3">
        <v>310141250</v>
      </c>
      <c r="B1852" s="4" t="s">
        <v>1439</v>
      </c>
      <c r="C1852" s="3" t="s">
        <v>7</v>
      </c>
      <c r="D1852" s="5">
        <v>3.75</v>
      </c>
    </row>
    <row r="1853" spans="1:4">
      <c r="A1853" s="3">
        <v>310141251</v>
      </c>
      <c r="B1853" s="4" t="s">
        <v>1439</v>
      </c>
      <c r="C1853" s="3" t="s">
        <v>7</v>
      </c>
      <c r="D1853" s="5">
        <v>3.62</v>
      </c>
    </row>
    <row r="1854" spans="1:4">
      <c r="A1854" s="3">
        <v>310141252</v>
      </c>
      <c r="B1854" s="4" t="s">
        <v>1439</v>
      </c>
      <c r="C1854" s="3" t="s">
        <v>7</v>
      </c>
      <c r="D1854" s="5">
        <v>3.57</v>
      </c>
    </row>
    <row r="1855" spans="1:4">
      <c r="A1855" s="3">
        <v>310141270</v>
      </c>
      <c r="B1855" s="4" t="s">
        <v>1440</v>
      </c>
      <c r="C1855" s="3" t="s">
        <v>7</v>
      </c>
      <c r="D1855" s="5">
        <v>3.75</v>
      </c>
    </row>
    <row r="1856" spans="1:4">
      <c r="A1856" s="3">
        <v>310141271</v>
      </c>
      <c r="B1856" s="4" t="s">
        <v>1440</v>
      </c>
      <c r="C1856" s="3" t="s">
        <v>7</v>
      </c>
      <c r="D1856" s="5">
        <v>3.62</v>
      </c>
    </row>
    <row r="1857" spans="1:4">
      <c r="A1857" s="3">
        <v>310141272</v>
      </c>
      <c r="B1857" s="4" t="s">
        <v>1440</v>
      </c>
      <c r="C1857" s="3" t="s">
        <v>7</v>
      </c>
      <c r="D1857" s="5">
        <v>3.57</v>
      </c>
    </row>
    <row r="1858" spans="1:4">
      <c r="A1858" s="3">
        <v>310141280</v>
      </c>
      <c r="B1858" s="4" t="s">
        <v>1441</v>
      </c>
      <c r="C1858" s="3" t="s">
        <v>7</v>
      </c>
      <c r="D1858" s="5">
        <v>3.82</v>
      </c>
    </row>
    <row r="1859" spans="1:4">
      <c r="A1859" s="3">
        <v>310141281</v>
      </c>
      <c r="B1859" s="4" t="s">
        <v>1441</v>
      </c>
      <c r="C1859" s="3" t="s">
        <v>7</v>
      </c>
      <c r="D1859" s="5">
        <v>3.66</v>
      </c>
    </row>
    <row r="1860" spans="1:4">
      <c r="A1860" s="3">
        <v>310141282</v>
      </c>
      <c r="B1860" s="4" t="s">
        <v>1441</v>
      </c>
      <c r="C1860" s="3" t="s">
        <v>7</v>
      </c>
      <c r="D1860" s="5">
        <v>3.6</v>
      </c>
    </row>
    <row r="1861" spans="1:4">
      <c r="A1861" s="3">
        <v>310142000</v>
      </c>
      <c r="B1861" s="4" t="s">
        <v>1442</v>
      </c>
      <c r="C1861" s="3" t="s">
        <v>7</v>
      </c>
      <c r="D1861" s="5">
        <v>3.42</v>
      </c>
    </row>
    <row r="1862" spans="1:4">
      <c r="A1862" s="3">
        <v>310142020</v>
      </c>
      <c r="B1862" s="4" t="s">
        <v>1429</v>
      </c>
      <c r="C1862" s="3" t="s">
        <v>7</v>
      </c>
      <c r="D1862" s="5">
        <v>3.75</v>
      </c>
    </row>
    <row r="1863" spans="1:4">
      <c r="A1863" s="3">
        <v>310142140</v>
      </c>
      <c r="B1863" s="4" t="s">
        <v>1436</v>
      </c>
      <c r="C1863" s="3" t="s">
        <v>7</v>
      </c>
      <c r="D1863" s="5">
        <v>3.75</v>
      </c>
    </row>
    <row r="1864" spans="1:4">
      <c r="A1864" s="3">
        <v>310143090</v>
      </c>
      <c r="B1864" s="4" t="s">
        <v>1432</v>
      </c>
      <c r="C1864" s="3" t="s">
        <v>7</v>
      </c>
      <c r="D1864" s="5">
        <v>3.64</v>
      </c>
    </row>
    <row r="1865" spans="1:4">
      <c r="A1865" s="3">
        <v>310143110</v>
      </c>
      <c r="B1865" s="4" t="s">
        <v>1434</v>
      </c>
      <c r="C1865" s="3" t="s">
        <v>7</v>
      </c>
      <c r="D1865" s="5">
        <v>3.64</v>
      </c>
    </row>
    <row r="1866" spans="1:4">
      <c r="A1866" s="3">
        <v>310143280</v>
      </c>
      <c r="B1866" s="4" t="s">
        <v>1441</v>
      </c>
      <c r="C1866" s="3" t="s">
        <v>7</v>
      </c>
      <c r="D1866" s="5">
        <v>3.71</v>
      </c>
    </row>
    <row r="1867" spans="1:4">
      <c r="A1867" s="3">
        <v>310144010</v>
      </c>
      <c r="B1867" s="4" t="s">
        <v>1428</v>
      </c>
      <c r="C1867" s="3" t="s">
        <v>7</v>
      </c>
      <c r="D1867" s="5">
        <v>3.58</v>
      </c>
    </row>
    <row r="1868" spans="1:4">
      <c r="A1868" s="3">
        <v>310144080</v>
      </c>
      <c r="B1868" s="4" t="s">
        <v>1431</v>
      </c>
      <c r="C1868" s="3" t="s">
        <v>7</v>
      </c>
      <c r="D1868" s="5">
        <v>3.58</v>
      </c>
    </row>
    <row r="1869" spans="1:4">
      <c r="A1869" s="3">
        <v>310144100</v>
      </c>
      <c r="B1869" s="4" t="s">
        <v>1433</v>
      </c>
      <c r="C1869" s="3" t="s">
        <v>7</v>
      </c>
      <c r="D1869" s="5">
        <v>3.58</v>
      </c>
    </row>
    <row r="1870" spans="1:4">
      <c r="A1870" s="3">
        <v>310144120</v>
      </c>
      <c r="B1870" s="4" t="s">
        <v>1435</v>
      </c>
      <c r="C1870" s="3" t="s">
        <v>7</v>
      </c>
      <c r="D1870" s="5">
        <v>3.65</v>
      </c>
    </row>
    <row r="1871" spans="1:4">
      <c r="A1871" s="3">
        <v>310144160</v>
      </c>
      <c r="B1871" s="4" t="s">
        <v>1437</v>
      </c>
      <c r="C1871" s="3" t="s">
        <v>7</v>
      </c>
      <c r="D1871" s="5">
        <v>3.58</v>
      </c>
    </row>
    <row r="1872" spans="1:4">
      <c r="A1872" s="3">
        <v>310144220</v>
      </c>
      <c r="B1872" s="4" t="s">
        <v>1438</v>
      </c>
      <c r="C1872" s="3" t="s">
        <v>7</v>
      </c>
      <c r="D1872" s="5">
        <v>3.65</v>
      </c>
    </row>
    <row r="1873" spans="1:4">
      <c r="A1873" s="3">
        <v>310144250</v>
      </c>
      <c r="B1873" s="4" t="s">
        <v>1439</v>
      </c>
      <c r="C1873" s="3" t="s">
        <v>7</v>
      </c>
      <c r="D1873" s="5">
        <v>3.58</v>
      </c>
    </row>
    <row r="1874" spans="1:4">
      <c r="A1874" s="3">
        <v>310144270</v>
      </c>
      <c r="B1874" s="4" t="s">
        <v>1440</v>
      </c>
      <c r="C1874" s="3" t="s">
        <v>7</v>
      </c>
      <c r="D1874" s="5">
        <v>3.58</v>
      </c>
    </row>
    <row r="1875" spans="1:4">
      <c r="A1875" s="3">
        <v>310151000</v>
      </c>
      <c r="B1875" s="4" t="s">
        <v>1443</v>
      </c>
      <c r="C1875" s="3" t="s">
        <v>7</v>
      </c>
      <c r="D1875" s="5">
        <v>1.39</v>
      </c>
    </row>
    <row r="1876" spans="1:4">
      <c r="A1876" s="3">
        <v>310151010</v>
      </c>
      <c r="B1876" s="4" t="s">
        <v>1444</v>
      </c>
      <c r="C1876" s="3" t="s">
        <v>7</v>
      </c>
      <c r="D1876" s="5">
        <v>1.6</v>
      </c>
    </row>
    <row r="1877" spans="1:4">
      <c r="A1877" s="3">
        <v>310151090</v>
      </c>
      <c r="B1877" s="4" t="s">
        <v>1445</v>
      </c>
      <c r="C1877" s="3" t="s">
        <v>7</v>
      </c>
      <c r="D1877" s="5">
        <v>1.6</v>
      </c>
    </row>
    <row r="1878" spans="1:4">
      <c r="A1878" s="3">
        <v>310151100</v>
      </c>
      <c r="B1878" s="4" t="s">
        <v>1446</v>
      </c>
      <c r="C1878" s="3" t="s">
        <v>7</v>
      </c>
      <c r="D1878" s="5">
        <v>1.6</v>
      </c>
    </row>
    <row r="1879" spans="1:4">
      <c r="A1879" s="3">
        <v>310151140</v>
      </c>
      <c r="B1879" s="4" t="s">
        <v>1447</v>
      </c>
      <c r="C1879" s="3" t="s">
        <v>7</v>
      </c>
      <c r="D1879" s="5">
        <v>1.6</v>
      </c>
    </row>
    <row r="1880" spans="1:4">
      <c r="A1880" s="3">
        <v>310151280</v>
      </c>
      <c r="B1880" s="4" t="s">
        <v>1448</v>
      </c>
      <c r="C1880" s="3" t="s">
        <v>7</v>
      </c>
      <c r="D1880" s="5">
        <v>1.64</v>
      </c>
    </row>
    <row r="1881" spans="1:4">
      <c r="A1881" s="3">
        <v>310152000</v>
      </c>
      <c r="B1881" s="4" t="s">
        <v>1449</v>
      </c>
      <c r="C1881" s="3" t="s">
        <v>7</v>
      </c>
      <c r="D1881" s="5">
        <v>1.39</v>
      </c>
    </row>
    <row r="1882" spans="1:4">
      <c r="A1882" s="3">
        <v>310152140</v>
      </c>
      <c r="B1882" s="4" t="s">
        <v>1450</v>
      </c>
      <c r="C1882" s="3" t="s">
        <v>7</v>
      </c>
      <c r="D1882" s="5">
        <v>1.6</v>
      </c>
    </row>
    <row r="1883" spans="1:4">
      <c r="A1883" s="3">
        <v>310153090</v>
      </c>
      <c r="B1883" s="4" t="s">
        <v>1445</v>
      </c>
      <c r="C1883" s="3" t="s">
        <v>7</v>
      </c>
      <c r="D1883" s="5">
        <v>1.54</v>
      </c>
    </row>
    <row r="1884" spans="1:4">
      <c r="A1884" s="3">
        <v>310153110</v>
      </c>
      <c r="B1884" s="4" t="s">
        <v>1451</v>
      </c>
      <c r="C1884" s="3" t="s">
        <v>7</v>
      </c>
      <c r="D1884" s="5">
        <v>1.54</v>
      </c>
    </row>
    <row r="1885" spans="1:4">
      <c r="A1885" s="3">
        <v>310153280</v>
      </c>
      <c r="B1885" s="4" t="s">
        <v>1448</v>
      </c>
      <c r="C1885" s="3" t="s">
        <v>7</v>
      </c>
      <c r="D1885" s="5">
        <v>1.58</v>
      </c>
    </row>
    <row r="1886" spans="1:4">
      <c r="A1886" s="3">
        <v>310154010</v>
      </c>
      <c r="B1886" s="4" t="s">
        <v>1444</v>
      </c>
      <c r="C1886" s="3" t="s">
        <v>7</v>
      </c>
      <c r="D1886" s="5">
        <v>1.54</v>
      </c>
    </row>
    <row r="1887" spans="1:4">
      <c r="A1887" s="3">
        <v>310154100</v>
      </c>
      <c r="B1887" s="4" t="s">
        <v>1446</v>
      </c>
      <c r="C1887" s="3" t="s">
        <v>7</v>
      </c>
      <c r="D1887" s="5">
        <v>1.54</v>
      </c>
    </row>
    <row r="1888" spans="1:4">
      <c r="A1888" s="3">
        <v>312301000</v>
      </c>
      <c r="B1888" s="4" t="s">
        <v>1452</v>
      </c>
      <c r="C1888" s="3" t="s">
        <v>7</v>
      </c>
      <c r="D1888" s="5">
        <v>5.0999999999999996</v>
      </c>
    </row>
    <row r="1889" spans="1:4">
      <c r="A1889" s="3">
        <v>312301010</v>
      </c>
      <c r="B1889" s="4" t="s">
        <v>1453</v>
      </c>
      <c r="C1889" s="3" t="s">
        <v>7</v>
      </c>
      <c r="D1889" s="5">
        <v>5.33</v>
      </c>
    </row>
    <row r="1890" spans="1:4">
      <c r="A1890" s="3">
        <v>312301011</v>
      </c>
      <c r="B1890" s="4" t="s">
        <v>1453</v>
      </c>
      <c r="C1890" s="3" t="s">
        <v>7</v>
      </c>
      <c r="D1890" s="5">
        <v>5.25</v>
      </c>
    </row>
    <row r="1891" spans="1:4">
      <c r="A1891" s="3">
        <v>312301012</v>
      </c>
      <c r="B1891" s="4" t="s">
        <v>1454</v>
      </c>
      <c r="C1891" s="3" t="s">
        <v>7</v>
      </c>
      <c r="D1891" s="5">
        <v>5.2</v>
      </c>
    </row>
    <row r="1892" spans="1:4">
      <c r="A1892" s="3">
        <v>312301020</v>
      </c>
      <c r="B1892" s="4" t="s">
        <v>1455</v>
      </c>
      <c r="C1892" s="3" t="s">
        <v>7</v>
      </c>
      <c r="D1892" s="5">
        <v>5.33</v>
      </c>
    </row>
    <row r="1893" spans="1:4">
      <c r="A1893" s="3">
        <v>312301021</v>
      </c>
      <c r="B1893" s="4" t="s">
        <v>1455</v>
      </c>
      <c r="C1893" s="3" t="s">
        <v>7</v>
      </c>
      <c r="D1893" s="5">
        <v>5.25</v>
      </c>
    </row>
    <row r="1894" spans="1:4">
      <c r="A1894" s="3">
        <v>312301022</v>
      </c>
      <c r="B1894" s="4" t="s">
        <v>1456</v>
      </c>
      <c r="C1894" s="3" t="s">
        <v>7</v>
      </c>
      <c r="D1894" s="5">
        <v>5.2</v>
      </c>
    </row>
    <row r="1895" spans="1:4">
      <c r="A1895" s="3">
        <v>312301060</v>
      </c>
      <c r="B1895" s="4" t="s">
        <v>1457</v>
      </c>
      <c r="C1895" s="3" t="s">
        <v>7</v>
      </c>
      <c r="D1895" s="5">
        <v>5.33</v>
      </c>
    </row>
    <row r="1896" spans="1:4">
      <c r="A1896" s="3">
        <v>312301061</v>
      </c>
      <c r="B1896" s="4" t="s">
        <v>1457</v>
      </c>
      <c r="C1896" s="3" t="s">
        <v>7</v>
      </c>
      <c r="D1896" s="5">
        <v>5.25</v>
      </c>
    </row>
    <row r="1897" spans="1:4">
      <c r="A1897" s="3">
        <v>312301062</v>
      </c>
      <c r="B1897" s="4" t="s">
        <v>1457</v>
      </c>
      <c r="C1897" s="3" t="s">
        <v>7</v>
      </c>
      <c r="D1897" s="5">
        <v>5.2</v>
      </c>
    </row>
    <row r="1898" spans="1:4">
      <c r="A1898" s="3">
        <v>312301080</v>
      </c>
      <c r="B1898" s="4" t="s">
        <v>1458</v>
      </c>
      <c r="C1898" s="3" t="s">
        <v>7</v>
      </c>
      <c r="D1898" s="5">
        <v>5.33</v>
      </c>
    </row>
    <row r="1899" spans="1:4">
      <c r="A1899" s="3">
        <v>312301081</v>
      </c>
      <c r="B1899" s="4" t="s">
        <v>1458</v>
      </c>
      <c r="C1899" s="3" t="s">
        <v>7</v>
      </c>
      <c r="D1899" s="5">
        <v>5.25</v>
      </c>
    </row>
    <row r="1900" spans="1:4">
      <c r="A1900" s="3">
        <v>312301082</v>
      </c>
      <c r="B1900" s="4" t="s">
        <v>1458</v>
      </c>
      <c r="C1900" s="3" t="s">
        <v>7</v>
      </c>
      <c r="D1900" s="5">
        <v>5.2</v>
      </c>
    </row>
    <row r="1901" spans="1:4">
      <c r="A1901" s="3">
        <v>312301090</v>
      </c>
      <c r="B1901" s="4" t="s">
        <v>1459</v>
      </c>
      <c r="C1901" s="3" t="s">
        <v>7</v>
      </c>
      <c r="D1901" s="5">
        <v>5.33</v>
      </c>
    </row>
    <row r="1902" spans="1:4">
      <c r="A1902" s="3">
        <v>312301091</v>
      </c>
      <c r="B1902" s="4" t="s">
        <v>1460</v>
      </c>
      <c r="C1902" s="3" t="s">
        <v>7</v>
      </c>
      <c r="D1902" s="5">
        <v>5.25</v>
      </c>
    </row>
    <row r="1903" spans="1:4">
      <c r="A1903" s="3">
        <v>312301092</v>
      </c>
      <c r="B1903" s="4" t="s">
        <v>1459</v>
      </c>
      <c r="C1903" s="3" t="s">
        <v>7</v>
      </c>
      <c r="D1903" s="5">
        <v>5.2</v>
      </c>
    </row>
    <row r="1904" spans="1:4">
      <c r="A1904" s="3">
        <v>312301100</v>
      </c>
      <c r="B1904" s="4" t="s">
        <v>1461</v>
      </c>
      <c r="C1904" s="3" t="s">
        <v>7</v>
      </c>
      <c r="D1904" s="5">
        <v>5.33</v>
      </c>
    </row>
    <row r="1905" spans="1:4">
      <c r="A1905" s="3">
        <v>312301101</v>
      </c>
      <c r="B1905" s="4" t="s">
        <v>1461</v>
      </c>
      <c r="C1905" s="3" t="s">
        <v>7</v>
      </c>
      <c r="D1905" s="5">
        <v>5.25</v>
      </c>
    </row>
    <row r="1906" spans="1:4">
      <c r="A1906" s="3">
        <v>312301102</v>
      </c>
      <c r="B1906" s="4" t="s">
        <v>1461</v>
      </c>
      <c r="C1906" s="3" t="s">
        <v>7</v>
      </c>
      <c r="D1906" s="5">
        <v>5.2</v>
      </c>
    </row>
    <row r="1907" spans="1:4">
      <c r="A1907" s="3">
        <v>312301110</v>
      </c>
      <c r="B1907" s="4" t="s">
        <v>1462</v>
      </c>
      <c r="C1907" s="3" t="s">
        <v>7</v>
      </c>
      <c r="D1907" s="5">
        <v>5.33</v>
      </c>
    </row>
    <row r="1908" spans="1:4">
      <c r="A1908" s="3">
        <v>312301111</v>
      </c>
      <c r="B1908" s="4" t="s">
        <v>1462</v>
      </c>
      <c r="C1908" s="3" t="s">
        <v>7</v>
      </c>
      <c r="D1908" s="5">
        <v>5.25</v>
      </c>
    </row>
    <row r="1909" spans="1:4">
      <c r="A1909" s="3">
        <v>312301112</v>
      </c>
      <c r="B1909" s="4" t="s">
        <v>1462</v>
      </c>
      <c r="C1909" s="3" t="s">
        <v>7</v>
      </c>
      <c r="D1909" s="5">
        <v>5.2</v>
      </c>
    </row>
    <row r="1910" spans="1:4">
      <c r="A1910" s="3">
        <v>312301120</v>
      </c>
      <c r="B1910" s="4" t="s">
        <v>1463</v>
      </c>
      <c r="C1910" s="3" t="s">
        <v>7</v>
      </c>
      <c r="D1910" s="5">
        <v>5.39</v>
      </c>
    </row>
    <row r="1911" spans="1:4">
      <c r="A1911" s="3">
        <v>312301121</v>
      </c>
      <c r="B1911" s="4" t="s">
        <v>1463</v>
      </c>
      <c r="C1911" s="3" t="s">
        <v>7</v>
      </c>
      <c r="D1911" s="5">
        <v>5.28</v>
      </c>
    </row>
    <row r="1912" spans="1:4">
      <c r="A1912" s="3">
        <v>312301122</v>
      </c>
      <c r="B1912" s="4" t="s">
        <v>1463</v>
      </c>
      <c r="C1912" s="3" t="s">
        <v>7</v>
      </c>
      <c r="D1912" s="5">
        <v>5.22</v>
      </c>
    </row>
    <row r="1913" spans="1:4">
      <c r="A1913" s="3">
        <v>312301140</v>
      </c>
      <c r="B1913" s="4" t="s">
        <v>1464</v>
      </c>
      <c r="C1913" s="3" t="s">
        <v>7</v>
      </c>
      <c r="D1913" s="5">
        <v>5.33</v>
      </c>
    </row>
    <row r="1914" spans="1:4">
      <c r="A1914" s="3">
        <v>312301141</v>
      </c>
      <c r="B1914" s="4" t="s">
        <v>1465</v>
      </c>
      <c r="C1914" s="3" t="s">
        <v>7</v>
      </c>
      <c r="D1914" s="5">
        <v>5.25</v>
      </c>
    </row>
    <row r="1915" spans="1:4">
      <c r="A1915" s="3">
        <v>312301142</v>
      </c>
      <c r="B1915" s="4" t="s">
        <v>1465</v>
      </c>
      <c r="C1915" s="3" t="s">
        <v>7</v>
      </c>
      <c r="D1915" s="5">
        <v>5.2</v>
      </c>
    </row>
    <row r="1916" spans="1:4">
      <c r="A1916" s="3">
        <v>312301160</v>
      </c>
      <c r="B1916" s="4" t="s">
        <v>1466</v>
      </c>
      <c r="C1916" s="3" t="s">
        <v>7</v>
      </c>
      <c r="D1916" s="5">
        <v>5.33</v>
      </c>
    </row>
    <row r="1917" spans="1:4">
      <c r="A1917" s="3">
        <v>312301161</v>
      </c>
      <c r="B1917" s="4" t="s">
        <v>1466</v>
      </c>
      <c r="C1917" s="3" t="s">
        <v>7</v>
      </c>
      <c r="D1917" s="5">
        <v>5.25</v>
      </c>
    </row>
    <row r="1918" spans="1:4">
      <c r="A1918" s="3">
        <v>312301162</v>
      </c>
      <c r="B1918" s="4" t="s">
        <v>1466</v>
      </c>
      <c r="C1918" s="3" t="s">
        <v>7</v>
      </c>
      <c r="D1918" s="5">
        <v>5.2</v>
      </c>
    </row>
    <row r="1919" spans="1:4">
      <c r="A1919" s="3">
        <v>312301220</v>
      </c>
      <c r="B1919" s="4" t="s">
        <v>1467</v>
      </c>
      <c r="C1919" s="3" t="s">
        <v>7</v>
      </c>
      <c r="D1919" s="5">
        <v>5.39</v>
      </c>
    </row>
    <row r="1920" spans="1:4">
      <c r="A1920" s="3">
        <v>312301221</v>
      </c>
      <c r="B1920" s="4" t="s">
        <v>1468</v>
      </c>
      <c r="C1920" s="3" t="s">
        <v>7</v>
      </c>
      <c r="D1920" s="5">
        <v>5.28</v>
      </c>
    </row>
    <row r="1921" spans="1:4">
      <c r="A1921" s="3">
        <v>312301222</v>
      </c>
      <c r="B1921" s="4" t="s">
        <v>1468</v>
      </c>
      <c r="C1921" s="3" t="s">
        <v>7</v>
      </c>
      <c r="D1921" s="5">
        <v>5.22</v>
      </c>
    </row>
    <row r="1922" spans="1:4">
      <c r="A1922" s="3">
        <v>312301250</v>
      </c>
      <c r="B1922" s="4" t="s">
        <v>1469</v>
      </c>
      <c r="C1922" s="3" t="s">
        <v>7</v>
      </c>
      <c r="D1922" s="5">
        <v>5.33</v>
      </c>
    </row>
    <row r="1923" spans="1:4">
      <c r="A1923" s="3">
        <v>312301251</v>
      </c>
      <c r="B1923" s="4" t="s">
        <v>1469</v>
      </c>
      <c r="C1923" s="3" t="s">
        <v>7</v>
      </c>
      <c r="D1923" s="5">
        <v>5.25</v>
      </c>
    </row>
    <row r="1924" spans="1:4">
      <c r="A1924" s="3">
        <v>312301252</v>
      </c>
      <c r="B1924" s="4" t="s">
        <v>1469</v>
      </c>
      <c r="C1924" s="3" t="s">
        <v>7</v>
      </c>
      <c r="D1924" s="5">
        <v>5.2</v>
      </c>
    </row>
    <row r="1925" spans="1:4">
      <c r="A1925" s="3">
        <v>312301270</v>
      </c>
      <c r="B1925" s="4" t="s">
        <v>1470</v>
      </c>
      <c r="C1925" s="3" t="s">
        <v>7</v>
      </c>
      <c r="D1925" s="5">
        <v>5.33</v>
      </c>
    </row>
    <row r="1926" spans="1:4">
      <c r="A1926" s="3">
        <v>312301271</v>
      </c>
      <c r="B1926" s="4" t="s">
        <v>1470</v>
      </c>
      <c r="C1926" s="3" t="s">
        <v>7</v>
      </c>
      <c r="D1926" s="5">
        <v>5.25</v>
      </c>
    </row>
    <row r="1927" spans="1:4">
      <c r="A1927" s="3">
        <v>312301272</v>
      </c>
      <c r="B1927" s="4" t="s">
        <v>1470</v>
      </c>
      <c r="C1927" s="3" t="s">
        <v>7</v>
      </c>
      <c r="D1927" s="5">
        <v>5.2</v>
      </c>
    </row>
    <row r="1928" spans="1:4">
      <c r="A1928" s="3">
        <v>312301280</v>
      </c>
      <c r="B1928" s="4" t="s">
        <v>1471</v>
      </c>
      <c r="C1928" s="3" t="s">
        <v>7</v>
      </c>
      <c r="D1928" s="5">
        <v>5.39</v>
      </c>
    </row>
    <row r="1929" spans="1:4">
      <c r="A1929" s="3">
        <v>312301281</v>
      </c>
      <c r="B1929" s="4" t="s">
        <v>1471</v>
      </c>
      <c r="C1929" s="3" t="s">
        <v>7</v>
      </c>
      <c r="D1929" s="5">
        <v>5.28</v>
      </c>
    </row>
    <row r="1930" spans="1:4">
      <c r="A1930" s="3">
        <v>312301282</v>
      </c>
      <c r="B1930" s="4" t="s">
        <v>1471</v>
      </c>
      <c r="C1930" s="3" t="s">
        <v>7</v>
      </c>
      <c r="D1930" s="5">
        <v>5.22</v>
      </c>
    </row>
    <row r="1931" spans="1:4">
      <c r="A1931" s="3">
        <v>312302000</v>
      </c>
      <c r="B1931" s="4" t="s">
        <v>1472</v>
      </c>
      <c r="C1931" s="3" t="s">
        <v>7</v>
      </c>
      <c r="D1931" s="5">
        <v>4.6399999999999997</v>
      </c>
    </row>
    <row r="1932" spans="1:4">
      <c r="A1932" s="3">
        <v>312302023</v>
      </c>
      <c r="B1932" s="4" t="s">
        <v>1456</v>
      </c>
      <c r="C1932" s="3" t="s">
        <v>7</v>
      </c>
      <c r="D1932" s="5">
        <v>4.96</v>
      </c>
    </row>
    <row r="1933" spans="1:4">
      <c r="A1933" s="3">
        <v>312302143</v>
      </c>
      <c r="B1933" s="4" t="s">
        <v>1465</v>
      </c>
      <c r="C1933" s="3" t="s">
        <v>7</v>
      </c>
      <c r="D1933" s="5">
        <v>4.96</v>
      </c>
    </row>
    <row r="1934" spans="1:4">
      <c r="A1934" s="3">
        <v>312303093</v>
      </c>
      <c r="B1934" s="4" t="s">
        <v>1460</v>
      </c>
      <c r="C1934" s="3" t="s">
        <v>7</v>
      </c>
      <c r="D1934" s="5">
        <v>4.96</v>
      </c>
    </row>
    <row r="1935" spans="1:4">
      <c r="A1935" s="3">
        <v>312303113</v>
      </c>
      <c r="B1935" s="4" t="s">
        <v>1473</v>
      </c>
      <c r="C1935" s="3" t="s">
        <v>7</v>
      </c>
      <c r="D1935" s="5">
        <v>4.96</v>
      </c>
    </row>
    <row r="1936" spans="1:4">
      <c r="A1936" s="3">
        <v>312303283</v>
      </c>
      <c r="B1936" s="4" t="s">
        <v>1474</v>
      </c>
      <c r="C1936" s="3" t="s">
        <v>7</v>
      </c>
      <c r="D1936" s="5">
        <v>5.03</v>
      </c>
    </row>
    <row r="1937" spans="1:4">
      <c r="A1937" s="3">
        <v>312304013</v>
      </c>
      <c r="B1937" s="4" t="s">
        <v>1453</v>
      </c>
      <c r="C1937" s="3" t="s">
        <v>7</v>
      </c>
      <c r="D1937" s="5">
        <v>4.96</v>
      </c>
    </row>
    <row r="1938" spans="1:4">
      <c r="A1938" s="3">
        <v>312304083</v>
      </c>
      <c r="B1938" s="4" t="s">
        <v>1458</v>
      </c>
      <c r="C1938" s="3" t="s">
        <v>7</v>
      </c>
      <c r="D1938" s="5">
        <v>4.96</v>
      </c>
    </row>
    <row r="1939" spans="1:4">
      <c r="A1939" s="3">
        <v>312304103</v>
      </c>
      <c r="B1939" s="4" t="s">
        <v>1461</v>
      </c>
      <c r="C1939" s="3" t="s">
        <v>7</v>
      </c>
      <c r="D1939" s="5">
        <v>4.96</v>
      </c>
    </row>
    <row r="1940" spans="1:4">
      <c r="A1940" s="3">
        <v>312304123</v>
      </c>
      <c r="B1940" s="4" t="s">
        <v>1463</v>
      </c>
      <c r="C1940" s="3" t="s">
        <v>7</v>
      </c>
      <c r="D1940" s="5">
        <v>5.03</v>
      </c>
    </row>
    <row r="1941" spans="1:4">
      <c r="A1941" s="3">
        <v>312304163</v>
      </c>
      <c r="B1941" s="4" t="s">
        <v>1475</v>
      </c>
      <c r="C1941" s="3" t="s">
        <v>7</v>
      </c>
      <c r="D1941" s="5">
        <v>4.96</v>
      </c>
    </row>
    <row r="1942" spans="1:4">
      <c r="A1942" s="3">
        <v>312304223</v>
      </c>
      <c r="B1942" s="4" t="s">
        <v>1468</v>
      </c>
      <c r="C1942" s="3" t="s">
        <v>7</v>
      </c>
      <c r="D1942" s="5">
        <v>5.03</v>
      </c>
    </row>
    <row r="1943" spans="1:4">
      <c r="A1943" s="3">
        <v>312304253</v>
      </c>
      <c r="B1943" s="4" t="s">
        <v>1476</v>
      </c>
      <c r="C1943" s="3" t="s">
        <v>7</v>
      </c>
      <c r="D1943" s="5">
        <v>4.96</v>
      </c>
    </row>
    <row r="1944" spans="1:4">
      <c r="A1944" s="3">
        <v>312304273</v>
      </c>
      <c r="B1944" s="4" t="s">
        <v>1477</v>
      </c>
      <c r="C1944" s="3" t="s">
        <v>7</v>
      </c>
      <c r="D1944" s="5">
        <v>4.96</v>
      </c>
    </row>
    <row r="1945" spans="1:4">
      <c r="A1945" s="3">
        <v>312311000</v>
      </c>
      <c r="B1945" s="4" t="s">
        <v>1478</v>
      </c>
      <c r="C1945" s="3" t="s">
        <v>7</v>
      </c>
      <c r="D1945" s="5">
        <v>3.54</v>
      </c>
    </row>
    <row r="1946" spans="1:4">
      <c r="A1946" s="3">
        <v>312311010</v>
      </c>
      <c r="B1946" s="4" t="s">
        <v>1479</v>
      </c>
      <c r="C1946" s="3" t="s">
        <v>7</v>
      </c>
      <c r="D1946" s="5">
        <v>3.8</v>
      </c>
    </row>
    <row r="1947" spans="1:4">
      <c r="A1947" s="3">
        <v>312311011</v>
      </c>
      <c r="B1947" s="4" t="s">
        <v>1479</v>
      </c>
      <c r="C1947" s="3" t="s">
        <v>7</v>
      </c>
      <c r="D1947" s="5">
        <v>3.71</v>
      </c>
    </row>
    <row r="1948" spans="1:4">
      <c r="A1948" s="3">
        <v>312311012</v>
      </c>
      <c r="B1948" s="4" t="s">
        <v>1479</v>
      </c>
      <c r="C1948" s="3" t="s">
        <v>7</v>
      </c>
      <c r="D1948" s="5">
        <v>3.63</v>
      </c>
    </row>
    <row r="1949" spans="1:4">
      <c r="A1949" s="3">
        <v>312311020</v>
      </c>
      <c r="B1949" s="4" t="s">
        <v>1480</v>
      </c>
      <c r="C1949" s="3" t="s">
        <v>7</v>
      </c>
      <c r="D1949" s="5">
        <v>3.8</v>
      </c>
    </row>
    <row r="1950" spans="1:4">
      <c r="A1950" s="3">
        <v>312311021</v>
      </c>
      <c r="B1950" s="4" t="s">
        <v>1480</v>
      </c>
      <c r="C1950" s="3" t="s">
        <v>7</v>
      </c>
      <c r="D1950" s="5">
        <v>3.71</v>
      </c>
    </row>
    <row r="1951" spans="1:4">
      <c r="A1951" s="3">
        <v>312311022</v>
      </c>
      <c r="B1951" s="4" t="s">
        <v>1480</v>
      </c>
      <c r="C1951" s="3" t="s">
        <v>7</v>
      </c>
      <c r="D1951" s="5">
        <v>3.63</v>
      </c>
    </row>
    <row r="1952" spans="1:4">
      <c r="A1952" s="3">
        <v>312311060</v>
      </c>
      <c r="B1952" s="4" t="s">
        <v>1481</v>
      </c>
      <c r="C1952" s="3" t="s">
        <v>7</v>
      </c>
      <c r="D1952" s="5">
        <v>3.8</v>
      </c>
    </row>
    <row r="1953" spans="1:4">
      <c r="A1953" s="3">
        <v>312311061</v>
      </c>
      <c r="B1953" s="4" t="s">
        <v>1481</v>
      </c>
      <c r="C1953" s="3" t="s">
        <v>7</v>
      </c>
      <c r="D1953" s="5">
        <v>3.71</v>
      </c>
    </row>
    <row r="1954" spans="1:4">
      <c r="A1954" s="3">
        <v>312311062</v>
      </c>
      <c r="B1954" s="4" t="s">
        <v>1481</v>
      </c>
      <c r="C1954" s="3" t="s">
        <v>7</v>
      </c>
      <c r="D1954" s="5">
        <v>3.63</v>
      </c>
    </row>
    <row r="1955" spans="1:4">
      <c r="A1955" s="3">
        <v>312311063</v>
      </c>
      <c r="B1955" s="4" t="s">
        <v>1481</v>
      </c>
      <c r="C1955" s="3" t="s">
        <v>7</v>
      </c>
      <c r="D1955" s="5">
        <v>3.8</v>
      </c>
    </row>
    <row r="1956" spans="1:4">
      <c r="A1956" s="3">
        <v>312311080</v>
      </c>
      <c r="B1956" s="4" t="s">
        <v>1482</v>
      </c>
      <c r="C1956" s="3" t="s">
        <v>7</v>
      </c>
      <c r="D1956" s="5">
        <v>3.8</v>
      </c>
    </row>
    <row r="1957" spans="1:4">
      <c r="A1957" s="3">
        <v>312311081</v>
      </c>
      <c r="B1957" s="4" t="s">
        <v>1482</v>
      </c>
      <c r="C1957" s="3" t="s">
        <v>7</v>
      </c>
      <c r="D1957" s="5">
        <v>3.71</v>
      </c>
    </row>
    <row r="1958" spans="1:4">
      <c r="A1958" s="3">
        <v>312311082</v>
      </c>
      <c r="B1958" s="4" t="s">
        <v>1482</v>
      </c>
      <c r="C1958" s="3" t="s">
        <v>7</v>
      </c>
      <c r="D1958" s="5">
        <v>3.63</v>
      </c>
    </row>
    <row r="1959" spans="1:4">
      <c r="A1959" s="3">
        <v>312311090</v>
      </c>
      <c r="B1959" s="4" t="s">
        <v>1483</v>
      </c>
      <c r="C1959" s="3" t="s">
        <v>7</v>
      </c>
      <c r="D1959" s="5">
        <v>3.8</v>
      </c>
    </row>
    <row r="1960" spans="1:4">
      <c r="A1960" s="3">
        <v>312311091</v>
      </c>
      <c r="B1960" s="4" t="s">
        <v>1483</v>
      </c>
      <c r="C1960" s="3" t="s">
        <v>7</v>
      </c>
      <c r="D1960" s="5">
        <v>3.71</v>
      </c>
    </row>
    <row r="1961" spans="1:4">
      <c r="A1961" s="3">
        <v>312311092</v>
      </c>
      <c r="B1961" s="4" t="s">
        <v>1483</v>
      </c>
      <c r="C1961" s="3" t="s">
        <v>7</v>
      </c>
      <c r="D1961" s="5">
        <v>3.63</v>
      </c>
    </row>
    <row r="1962" spans="1:4">
      <c r="A1962" s="3">
        <v>312311100</v>
      </c>
      <c r="B1962" s="4" t="s">
        <v>1484</v>
      </c>
      <c r="C1962" s="3" t="s">
        <v>7</v>
      </c>
      <c r="D1962" s="5">
        <v>3.8</v>
      </c>
    </row>
    <row r="1963" spans="1:4">
      <c r="A1963" s="3">
        <v>312311101</v>
      </c>
      <c r="B1963" s="4" t="s">
        <v>1484</v>
      </c>
      <c r="C1963" s="3" t="s">
        <v>7</v>
      </c>
      <c r="D1963" s="5">
        <v>3.71</v>
      </c>
    </row>
    <row r="1964" spans="1:4">
      <c r="A1964" s="3">
        <v>312311102</v>
      </c>
      <c r="B1964" s="4" t="s">
        <v>1484</v>
      </c>
      <c r="C1964" s="3" t="s">
        <v>7</v>
      </c>
      <c r="D1964" s="5">
        <v>3.63</v>
      </c>
    </row>
    <row r="1965" spans="1:4">
      <c r="A1965" s="3">
        <v>312311110</v>
      </c>
      <c r="B1965" s="4" t="s">
        <v>1485</v>
      </c>
      <c r="C1965" s="3" t="s">
        <v>7</v>
      </c>
      <c r="D1965" s="5">
        <v>3.8</v>
      </c>
    </row>
    <row r="1966" spans="1:4">
      <c r="A1966" s="3">
        <v>312311111</v>
      </c>
      <c r="B1966" s="4" t="s">
        <v>1485</v>
      </c>
      <c r="C1966" s="3" t="s">
        <v>7</v>
      </c>
      <c r="D1966" s="5">
        <v>3.71</v>
      </c>
    </row>
    <row r="1967" spans="1:4">
      <c r="A1967" s="3">
        <v>312311112</v>
      </c>
      <c r="B1967" s="4" t="s">
        <v>1485</v>
      </c>
      <c r="C1967" s="3" t="s">
        <v>7</v>
      </c>
      <c r="D1967" s="5">
        <v>3.63</v>
      </c>
    </row>
    <row r="1968" spans="1:4">
      <c r="A1968" s="3">
        <v>312311120</v>
      </c>
      <c r="B1968" s="4" t="s">
        <v>1486</v>
      </c>
      <c r="C1968" s="3" t="s">
        <v>7</v>
      </c>
      <c r="D1968" s="5">
        <v>3.86</v>
      </c>
    </row>
    <row r="1969" spans="1:4">
      <c r="A1969" s="3">
        <v>312311121</v>
      </c>
      <c r="B1969" s="4" t="s">
        <v>1486</v>
      </c>
      <c r="C1969" s="3" t="s">
        <v>7</v>
      </c>
      <c r="D1969" s="5">
        <v>3.75</v>
      </c>
    </row>
    <row r="1970" spans="1:4">
      <c r="A1970" s="3">
        <v>312311122</v>
      </c>
      <c r="B1970" s="4" t="s">
        <v>1486</v>
      </c>
      <c r="C1970" s="3" t="s">
        <v>7</v>
      </c>
      <c r="D1970" s="5">
        <v>3.65</v>
      </c>
    </row>
    <row r="1971" spans="1:4">
      <c r="A1971" s="3">
        <v>312311140</v>
      </c>
      <c r="B1971" s="4" t="s">
        <v>1487</v>
      </c>
      <c r="C1971" s="3" t="s">
        <v>7</v>
      </c>
      <c r="D1971" s="5">
        <v>3.8</v>
      </c>
    </row>
    <row r="1972" spans="1:4">
      <c r="A1972" s="3">
        <v>312311141</v>
      </c>
      <c r="B1972" s="4" t="s">
        <v>1487</v>
      </c>
      <c r="C1972" s="3" t="s">
        <v>7</v>
      </c>
      <c r="D1972" s="5">
        <v>3.71</v>
      </c>
    </row>
    <row r="1973" spans="1:4">
      <c r="A1973" s="3">
        <v>312311142</v>
      </c>
      <c r="B1973" s="4" t="s">
        <v>1487</v>
      </c>
      <c r="C1973" s="3" t="s">
        <v>7</v>
      </c>
      <c r="D1973" s="5">
        <v>3.63</v>
      </c>
    </row>
    <row r="1974" spans="1:4">
      <c r="A1974" s="3">
        <v>312311160</v>
      </c>
      <c r="B1974" s="4" t="s">
        <v>1488</v>
      </c>
      <c r="C1974" s="3" t="s">
        <v>7</v>
      </c>
      <c r="D1974" s="5">
        <v>3.8</v>
      </c>
    </row>
    <row r="1975" spans="1:4">
      <c r="A1975" s="3">
        <v>312311161</v>
      </c>
      <c r="B1975" s="4" t="s">
        <v>1488</v>
      </c>
      <c r="C1975" s="3" t="s">
        <v>7</v>
      </c>
      <c r="D1975" s="5">
        <v>3.71</v>
      </c>
    </row>
    <row r="1976" spans="1:4">
      <c r="A1976" s="3">
        <v>312311162</v>
      </c>
      <c r="B1976" s="4" t="s">
        <v>1488</v>
      </c>
      <c r="C1976" s="3" t="s">
        <v>7</v>
      </c>
      <c r="D1976" s="5">
        <v>3.63</v>
      </c>
    </row>
    <row r="1977" spans="1:4">
      <c r="A1977" s="3">
        <v>312311220</v>
      </c>
      <c r="B1977" s="4" t="s">
        <v>1489</v>
      </c>
      <c r="C1977" s="3" t="s">
        <v>7</v>
      </c>
      <c r="D1977" s="5">
        <v>3.86</v>
      </c>
    </row>
    <row r="1978" spans="1:4">
      <c r="A1978" s="3">
        <v>312311221</v>
      </c>
      <c r="B1978" s="4" t="s">
        <v>1489</v>
      </c>
      <c r="C1978" s="3" t="s">
        <v>7</v>
      </c>
      <c r="D1978" s="5">
        <v>3.75</v>
      </c>
    </row>
    <row r="1979" spans="1:4">
      <c r="A1979" s="3">
        <v>312311222</v>
      </c>
      <c r="B1979" s="4" t="s">
        <v>1489</v>
      </c>
      <c r="C1979" s="3" t="s">
        <v>7</v>
      </c>
      <c r="D1979" s="5">
        <v>3.65</v>
      </c>
    </row>
    <row r="1980" spans="1:4">
      <c r="A1980" s="3">
        <v>312311250</v>
      </c>
      <c r="B1980" s="4" t="s">
        <v>1490</v>
      </c>
      <c r="C1980" s="3" t="s">
        <v>7</v>
      </c>
      <c r="D1980" s="5">
        <v>3.8</v>
      </c>
    </row>
    <row r="1981" spans="1:4">
      <c r="A1981" s="3">
        <v>312311251</v>
      </c>
      <c r="B1981" s="4" t="s">
        <v>1490</v>
      </c>
      <c r="C1981" s="3" t="s">
        <v>7</v>
      </c>
      <c r="D1981" s="5">
        <v>3.71</v>
      </c>
    </row>
    <row r="1982" spans="1:4">
      <c r="A1982" s="3">
        <v>312311252</v>
      </c>
      <c r="B1982" s="4" t="s">
        <v>1490</v>
      </c>
      <c r="C1982" s="3" t="s">
        <v>7</v>
      </c>
      <c r="D1982" s="5">
        <v>3.63</v>
      </c>
    </row>
    <row r="1983" spans="1:4">
      <c r="A1983" s="3">
        <v>312311270</v>
      </c>
      <c r="B1983" s="4" t="s">
        <v>1491</v>
      </c>
      <c r="C1983" s="3" t="s">
        <v>7</v>
      </c>
      <c r="D1983" s="5">
        <v>3.8</v>
      </c>
    </row>
    <row r="1984" spans="1:4">
      <c r="A1984" s="3">
        <v>312311271</v>
      </c>
      <c r="B1984" s="4" t="s">
        <v>1491</v>
      </c>
      <c r="C1984" s="3" t="s">
        <v>7</v>
      </c>
      <c r="D1984" s="5">
        <v>3.71</v>
      </c>
    </row>
    <row r="1985" spans="1:4">
      <c r="A1985" s="3">
        <v>312311272</v>
      </c>
      <c r="B1985" s="4" t="s">
        <v>1491</v>
      </c>
      <c r="C1985" s="3" t="s">
        <v>7</v>
      </c>
      <c r="D1985" s="5">
        <v>3.63</v>
      </c>
    </row>
    <row r="1986" spans="1:4">
      <c r="A1986" s="3">
        <v>312311280</v>
      </c>
      <c r="B1986" s="4" t="s">
        <v>1492</v>
      </c>
      <c r="C1986" s="3" t="s">
        <v>7</v>
      </c>
      <c r="D1986" s="5">
        <v>3.86</v>
      </c>
    </row>
    <row r="1987" spans="1:4">
      <c r="A1987" s="3">
        <v>312311281</v>
      </c>
      <c r="B1987" s="4" t="s">
        <v>1492</v>
      </c>
      <c r="C1987" s="3" t="s">
        <v>7</v>
      </c>
      <c r="D1987" s="5">
        <v>3.75</v>
      </c>
    </row>
    <row r="1988" spans="1:4">
      <c r="A1988" s="3">
        <v>312311282</v>
      </c>
      <c r="B1988" s="4" t="s">
        <v>1492</v>
      </c>
      <c r="C1988" s="3" t="s">
        <v>7</v>
      </c>
      <c r="D1988" s="5">
        <v>3.65</v>
      </c>
    </row>
    <row r="1989" spans="1:4">
      <c r="A1989" s="3">
        <v>312312000</v>
      </c>
      <c r="B1989" s="4" t="s">
        <v>1493</v>
      </c>
      <c r="C1989" s="3" t="s">
        <v>7</v>
      </c>
      <c r="D1989" s="5">
        <v>3.48</v>
      </c>
    </row>
    <row r="1990" spans="1:4">
      <c r="A1990" s="3">
        <v>312312023</v>
      </c>
      <c r="B1990" s="4" t="s">
        <v>1480</v>
      </c>
      <c r="C1990" s="3" t="s">
        <v>7</v>
      </c>
      <c r="D1990" s="5">
        <v>3.74</v>
      </c>
    </row>
    <row r="1991" spans="1:4">
      <c r="A1991" s="3">
        <v>312312143</v>
      </c>
      <c r="B1991" s="4" t="s">
        <v>1494</v>
      </c>
      <c r="C1991" s="3" t="s">
        <v>7</v>
      </c>
      <c r="D1991" s="5">
        <v>3.74</v>
      </c>
    </row>
    <row r="1992" spans="1:4">
      <c r="A1992" s="3">
        <v>312313093</v>
      </c>
      <c r="B1992" s="4" t="s">
        <v>1483</v>
      </c>
      <c r="C1992" s="3" t="s">
        <v>7</v>
      </c>
      <c r="D1992" s="5">
        <v>3.62</v>
      </c>
    </row>
    <row r="1993" spans="1:4">
      <c r="A1993" s="3">
        <v>312313113</v>
      </c>
      <c r="B1993" s="4" t="s">
        <v>1495</v>
      </c>
      <c r="C1993" s="3" t="s">
        <v>7</v>
      </c>
      <c r="D1993" s="5">
        <v>3.62</v>
      </c>
    </row>
    <row r="1994" spans="1:4">
      <c r="A1994" s="3">
        <v>312313283</v>
      </c>
      <c r="B1994" s="4" t="s">
        <v>1492</v>
      </c>
      <c r="C1994" s="3" t="s">
        <v>7</v>
      </c>
      <c r="D1994" s="5">
        <v>3.68</v>
      </c>
    </row>
    <row r="1995" spans="1:4">
      <c r="A1995" s="3">
        <v>312314013</v>
      </c>
      <c r="B1995" s="4" t="s">
        <v>1479</v>
      </c>
      <c r="C1995" s="3" t="s">
        <v>7</v>
      </c>
      <c r="D1995" s="5">
        <v>3.62</v>
      </c>
    </row>
    <row r="1996" spans="1:4">
      <c r="A1996" s="3">
        <v>312314083</v>
      </c>
      <c r="B1996" s="4" t="s">
        <v>1482</v>
      </c>
      <c r="C1996" s="3" t="s">
        <v>7</v>
      </c>
      <c r="D1996" s="5">
        <v>3.62</v>
      </c>
    </row>
    <row r="1997" spans="1:4">
      <c r="A1997" s="3">
        <v>312314103</v>
      </c>
      <c r="B1997" s="4" t="s">
        <v>1484</v>
      </c>
      <c r="C1997" s="3" t="s">
        <v>7</v>
      </c>
      <c r="D1997" s="5">
        <v>3.62</v>
      </c>
    </row>
    <row r="1998" spans="1:4">
      <c r="A1998" s="3">
        <v>312314123</v>
      </c>
      <c r="B1998" s="4" t="s">
        <v>1496</v>
      </c>
      <c r="C1998" s="3" t="s">
        <v>7</v>
      </c>
      <c r="D1998" s="5">
        <v>3.68</v>
      </c>
    </row>
    <row r="1999" spans="1:4">
      <c r="A1999" s="3">
        <v>312314163</v>
      </c>
      <c r="B1999" s="4" t="s">
        <v>1488</v>
      </c>
      <c r="C1999" s="3" t="s">
        <v>7</v>
      </c>
      <c r="D1999" s="5">
        <v>3.62</v>
      </c>
    </row>
    <row r="2000" spans="1:4">
      <c r="A2000" s="3">
        <v>312314223</v>
      </c>
      <c r="B2000" s="4" t="s">
        <v>1489</v>
      </c>
      <c r="C2000" s="3" t="s">
        <v>7</v>
      </c>
      <c r="D2000" s="5">
        <v>3.68</v>
      </c>
    </row>
    <row r="2001" spans="1:4">
      <c r="A2001" s="3">
        <v>312314253</v>
      </c>
      <c r="B2001" s="4" t="s">
        <v>1497</v>
      </c>
      <c r="C2001" s="3" t="s">
        <v>7</v>
      </c>
      <c r="D2001" s="5">
        <v>3.62</v>
      </c>
    </row>
    <row r="2002" spans="1:4">
      <c r="A2002" s="3">
        <v>312314273</v>
      </c>
      <c r="B2002" s="4" t="s">
        <v>1491</v>
      </c>
      <c r="C2002" s="3" t="s">
        <v>7</v>
      </c>
      <c r="D2002" s="5">
        <v>3.62</v>
      </c>
    </row>
    <row r="2003" spans="1:4">
      <c r="A2003" s="3">
        <v>312321000</v>
      </c>
      <c r="B2003" s="4" t="s">
        <v>1498</v>
      </c>
      <c r="C2003" s="3" t="s">
        <v>1148</v>
      </c>
      <c r="D2003" s="5">
        <v>0.81</v>
      </c>
    </row>
    <row r="2004" spans="1:4">
      <c r="A2004" s="3">
        <v>312321010</v>
      </c>
      <c r="B2004" s="4" t="s">
        <v>1499</v>
      </c>
      <c r="C2004" s="3" t="s">
        <v>1148</v>
      </c>
      <c r="D2004" s="5">
        <v>0.89</v>
      </c>
    </row>
    <row r="2005" spans="1:4">
      <c r="A2005" s="3">
        <v>312321090</v>
      </c>
      <c r="B2005" s="4" t="s">
        <v>1500</v>
      </c>
      <c r="C2005" s="3" t="s">
        <v>1148</v>
      </c>
      <c r="D2005" s="5">
        <v>0.89</v>
      </c>
    </row>
    <row r="2006" spans="1:4">
      <c r="A2006" s="3">
        <v>312321100</v>
      </c>
      <c r="B2006" s="4" t="s">
        <v>1501</v>
      </c>
      <c r="C2006" s="3" t="s">
        <v>1148</v>
      </c>
      <c r="D2006" s="5">
        <v>0.89</v>
      </c>
    </row>
    <row r="2007" spans="1:4">
      <c r="A2007" s="3">
        <v>312321140</v>
      </c>
      <c r="B2007" s="4" t="s">
        <v>1502</v>
      </c>
      <c r="C2007" s="3" t="s">
        <v>1148</v>
      </c>
      <c r="D2007" s="5">
        <v>0.89</v>
      </c>
    </row>
    <row r="2008" spans="1:4">
      <c r="A2008" s="3">
        <v>312321280</v>
      </c>
      <c r="B2008" s="4" t="s">
        <v>1503</v>
      </c>
      <c r="C2008" s="3" t="s">
        <v>1148</v>
      </c>
      <c r="D2008" s="5">
        <v>0.89</v>
      </c>
    </row>
    <row r="2009" spans="1:4">
      <c r="A2009" s="3">
        <v>312322000</v>
      </c>
      <c r="B2009" s="4" t="s">
        <v>1504</v>
      </c>
      <c r="C2009" s="3" t="s">
        <v>1148</v>
      </c>
      <c r="D2009" s="5">
        <v>0.75</v>
      </c>
    </row>
    <row r="2010" spans="1:4">
      <c r="A2010" s="3">
        <v>312322140</v>
      </c>
      <c r="B2010" s="4" t="s">
        <v>1502</v>
      </c>
      <c r="C2010" s="3" t="s">
        <v>1148</v>
      </c>
      <c r="D2010" s="5">
        <v>0.83</v>
      </c>
    </row>
    <row r="2011" spans="1:4">
      <c r="A2011" s="3">
        <v>312323090</v>
      </c>
      <c r="B2011" s="4" t="s">
        <v>1500</v>
      </c>
      <c r="C2011" s="3" t="s">
        <v>1148</v>
      </c>
      <c r="D2011" s="5">
        <v>0.83</v>
      </c>
    </row>
    <row r="2012" spans="1:4">
      <c r="A2012" s="3">
        <v>312323280</v>
      </c>
      <c r="B2012" s="4" t="s">
        <v>1503</v>
      </c>
      <c r="C2012" s="3" t="s">
        <v>1148</v>
      </c>
      <c r="D2012" s="5">
        <v>0.83</v>
      </c>
    </row>
    <row r="2013" spans="1:4">
      <c r="A2013" s="3">
        <v>312324010</v>
      </c>
      <c r="B2013" s="4" t="s">
        <v>1499</v>
      </c>
      <c r="C2013" s="3" t="s">
        <v>1148</v>
      </c>
      <c r="D2013" s="5">
        <v>0.83</v>
      </c>
    </row>
    <row r="2014" spans="1:4">
      <c r="A2014" s="3">
        <v>312324100</v>
      </c>
      <c r="B2014" s="4" t="s">
        <v>1501</v>
      </c>
      <c r="C2014" s="3" t="s">
        <v>1148</v>
      </c>
      <c r="D2014" s="5">
        <v>0.83</v>
      </c>
    </row>
    <row r="2015" spans="1:4">
      <c r="A2015" s="3">
        <v>313231000</v>
      </c>
      <c r="B2015" s="4" t="s">
        <v>1505</v>
      </c>
      <c r="C2015" s="3" t="s">
        <v>1310</v>
      </c>
      <c r="D2015" s="5">
        <v>0.57999999999999996</v>
      </c>
    </row>
    <row r="2016" spans="1:4">
      <c r="A2016" s="3">
        <v>313232000</v>
      </c>
      <c r="B2016" s="4" t="s">
        <v>1506</v>
      </c>
      <c r="C2016" s="3" t="s">
        <v>1310</v>
      </c>
      <c r="D2016" s="5">
        <v>0.52</v>
      </c>
    </row>
    <row r="2017" spans="1:4">
      <c r="A2017" s="3">
        <v>313233000</v>
      </c>
      <c r="B2017" s="4" t="s">
        <v>1507</v>
      </c>
      <c r="C2017" s="3" t="s">
        <v>1310</v>
      </c>
      <c r="D2017" s="5">
        <v>0.52</v>
      </c>
    </row>
    <row r="2018" spans="1:4">
      <c r="A2018" s="3">
        <v>313234000</v>
      </c>
      <c r="B2018" s="4" t="s">
        <v>1508</v>
      </c>
      <c r="C2018" s="3" t="s">
        <v>1310</v>
      </c>
      <c r="D2018" s="5">
        <v>0.52</v>
      </c>
    </row>
    <row r="2019" spans="1:4">
      <c r="A2019" s="3">
        <v>344211000</v>
      </c>
      <c r="B2019" s="4" t="s">
        <v>1509</v>
      </c>
      <c r="C2019" s="3" t="s">
        <v>7</v>
      </c>
      <c r="D2019" s="5">
        <v>2.0339999999999998</v>
      </c>
    </row>
    <row r="2020" spans="1:4">
      <c r="A2020" s="3">
        <v>344215000</v>
      </c>
      <c r="B2020" s="4" t="s">
        <v>1510</v>
      </c>
      <c r="C2020" s="3" t="s">
        <v>7</v>
      </c>
      <c r="D2020" s="5">
        <v>2.0339999999999998</v>
      </c>
    </row>
    <row r="2021" spans="1:4">
      <c r="A2021" s="3">
        <v>344240300</v>
      </c>
      <c r="B2021" s="4" t="s">
        <v>1511</v>
      </c>
      <c r="C2021" s="3" t="s">
        <v>7</v>
      </c>
      <c r="D2021" s="5">
        <v>0.94</v>
      </c>
    </row>
    <row r="2022" spans="1:4">
      <c r="A2022" s="3">
        <v>345251000</v>
      </c>
      <c r="B2022" s="4" t="s">
        <v>1512</v>
      </c>
      <c r="C2022" s="3" t="s">
        <v>1513</v>
      </c>
      <c r="D2022" s="5">
        <v>0.06</v>
      </c>
    </row>
    <row r="2023" spans="1:4">
      <c r="A2023" s="3">
        <v>345255000</v>
      </c>
      <c r="B2023" s="4" t="s">
        <v>1514</v>
      </c>
      <c r="C2023" s="3" t="s">
        <v>1513</v>
      </c>
      <c r="D2023" s="5">
        <v>0.06</v>
      </c>
    </row>
    <row r="2024" spans="1:4">
      <c r="A2024" s="3">
        <v>345261000</v>
      </c>
      <c r="B2024" s="4" t="s">
        <v>1515</v>
      </c>
      <c r="C2024" s="3" t="s">
        <v>1513</v>
      </c>
      <c r="D2024" s="5">
        <v>0.04</v>
      </c>
    </row>
    <row r="2025" spans="1:4">
      <c r="A2025" s="3">
        <v>345265000</v>
      </c>
      <c r="B2025" s="4" t="s">
        <v>1516</v>
      </c>
      <c r="C2025" s="3" t="s">
        <v>1513</v>
      </c>
      <c r="D2025" s="5">
        <v>0.04</v>
      </c>
    </row>
    <row r="2026" spans="1:4">
      <c r="A2026" s="3">
        <v>345271000</v>
      </c>
      <c r="B2026" s="4" t="s">
        <v>1517</v>
      </c>
      <c r="C2026" s="3" t="s">
        <v>1513</v>
      </c>
      <c r="D2026" s="5">
        <v>0.04</v>
      </c>
    </row>
    <row r="2027" spans="1:4">
      <c r="A2027" s="3">
        <v>345275000</v>
      </c>
      <c r="B2027" s="4" t="s">
        <v>1518</v>
      </c>
      <c r="C2027" s="3" t="s">
        <v>1513</v>
      </c>
      <c r="D2027" s="5">
        <v>0.04</v>
      </c>
    </row>
    <row r="2028" spans="1:4">
      <c r="A2028" s="3">
        <v>345370000</v>
      </c>
      <c r="B2028" s="4" t="s">
        <v>1519</v>
      </c>
      <c r="C2028" s="3" t="s">
        <v>1334</v>
      </c>
      <c r="D2028" s="5">
        <v>6.0000000000000001E-3</v>
      </c>
    </row>
    <row r="2029" spans="1:4">
      <c r="A2029" s="3">
        <v>345511000</v>
      </c>
      <c r="B2029" s="4" t="s">
        <v>1520</v>
      </c>
      <c r="C2029" s="3" t="s">
        <v>1348</v>
      </c>
      <c r="D2029" s="5">
        <v>5.0000000000000001E-3</v>
      </c>
    </row>
    <row r="2030" spans="1:4">
      <c r="A2030" s="3">
        <v>345515000</v>
      </c>
      <c r="B2030" s="4" t="s">
        <v>1521</v>
      </c>
      <c r="C2030" s="3" t="s">
        <v>1348</v>
      </c>
      <c r="D2030" s="5">
        <v>5.0000000000000001E-3</v>
      </c>
    </row>
    <row r="2031" spans="1:4">
      <c r="A2031" s="3">
        <v>410060010</v>
      </c>
      <c r="B2031" s="4" t="s">
        <v>1522</v>
      </c>
      <c r="C2031" s="3" t="s">
        <v>1310</v>
      </c>
      <c r="D2031" s="5">
        <v>0.86</v>
      </c>
    </row>
    <row r="2032" spans="1:4">
      <c r="A2032" s="3">
        <v>410060020</v>
      </c>
      <c r="B2032" s="4" t="s">
        <v>1523</v>
      </c>
      <c r="C2032" s="3" t="s">
        <v>1310</v>
      </c>
      <c r="D2032" s="5">
        <v>0.86</v>
      </c>
    </row>
    <row r="2033" spans="1:4">
      <c r="A2033" s="3">
        <v>410060060</v>
      </c>
      <c r="B2033" s="4" t="s">
        <v>1524</v>
      </c>
      <c r="C2033" s="3" t="s">
        <v>1310</v>
      </c>
      <c r="D2033" s="5">
        <v>0.86</v>
      </c>
    </row>
    <row r="2034" spans="1:4">
      <c r="A2034" s="3">
        <v>410060080</v>
      </c>
      <c r="B2034" s="4" t="s">
        <v>1525</v>
      </c>
      <c r="C2034" s="3" t="s">
        <v>1310</v>
      </c>
      <c r="D2034" s="5">
        <v>0.86</v>
      </c>
    </row>
    <row r="2035" spans="1:4">
      <c r="A2035" s="3">
        <v>410060090</v>
      </c>
      <c r="B2035" s="4" t="s">
        <v>1526</v>
      </c>
      <c r="C2035" s="3" t="s">
        <v>1310</v>
      </c>
      <c r="D2035" s="5">
        <v>0.86</v>
      </c>
    </row>
    <row r="2036" spans="1:4">
      <c r="A2036" s="3">
        <v>410060100</v>
      </c>
      <c r="B2036" s="4" t="s">
        <v>1527</v>
      </c>
      <c r="C2036" s="3" t="s">
        <v>1310</v>
      </c>
      <c r="D2036" s="5">
        <v>0.86</v>
      </c>
    </row>
    <row r="2037" spans="1:4">
      <c r="A2037" s="3">
        <v>410060110</v>
      </c>
      <c r="B2037" s="4" t="s">
        <v>1528</v>
      </c>
      <c r="C2037" s="3" t="s">
        <v>1310</v>
      </c>
      <c r="D2037" s="5">
        <v>0.86</v>
      </c>
    </row>
    <row r="2038" spans="1:4">
      <c r="A2038" s="3">
        <v>410060120</v>
      </c>
      <c r="B2038" s="4" t="s">
        <v>1529</v>
      </c>
      <c r="C2038" s="3" t="s">
        <v>1310</v>
      </c>
      <c r="D2038" s="5">
        <v>0.87</v>
      </c>
    </row>
    <row r="2039" spans="1:4">
      <c r="A2039" s="3">
        <v>410060140</v>
      </c>
      <c r="B2039" s="4" t="s">
        <v>1530</v>
      </c>
      <c r="C2039" s="3" t="s">
        <v>1310</v>
      </c>
      <c r="D2039" s="5">
        <v>0.86</v>
      </c>
    </row>
    <row r="2040" spans="1:4">
      <c r="A2040" s="3">
        <v>410060160</v>
      </c>
      <c r="B2040" s="4" t="s">
        <v>1531</v>
      </c>
      <c r="C2040" s="3" t="s">
        <v>1310</v>
      </c>
      <c r="D2040" s="5">
        <v>0.86</v>
      </c>
    </row>
    <row r="2041" spans="1:4">
      <c r="A2041" s="3">
        <v>410060220</v>
      </c>
      <c r="B2041" s="4" t="s">
        <v>1532</v>
      </c>
      <c r="C2041" s="3" t="s">
        <v>1310</v>
      </c>
      <c r="D2041" s="5">
        <v>0.87</v>
      </c>
    </row>
    <row r="2042" spans="1:4">
      <c r="A2042" s="3">
        <v>410060250</v>
      </c>
      <c r="B2042" s="4" t="s">
        <v>1533</v>
      </c>
      <c r="C2042" s="3" t="s">
        <v>1310</v>
      </c>
      <c r="D2042" s="5">
        <v>0.86</v>
      </c>
    </row>
    <row r="2043" spans="1:4">
      <c r="A2043" s="3">
        <v>410060270</v>
      </c>
      <c r="B2043" s="4" t="s">
        <v>1534</v>
      </c>
      <c r="C2043" s="3" t="s">
        <v>1310</v>
      </c>
      <c r="D2043" s="5">
        <v>0.86</v>
      </c>
    </row>
    <row r="2044" spans="1:4">
      <c r="A2044" s="3">
        <v>410060280</v>
      </c>
      <c r="B2044" s="4" t="s">
        <v>1535</v>
      </c>
      <c r="C2044" s="3" t="s">
        <v>1310</v>
      </c>
      <c r="D2044" s="5">
        <v>0.87</v>
      </c>
    </row>
    <row r="2045" spans="1:4">
      <c r="A2045" s="3">
        <v>410061000</v>
      </c>
      <c r="B2045" s="4" t="s">
        <v>1536</v>
      </c>
      <c r="C2045" s="3" t="s">
        <v>1310</v>
      </c>
      <c r="D2045" s="5">
        <v>0.81</v>
      </c>
    </row>
    <row r="2046" spans="1:4">
      <c r="A2046" s="3">
        <v>410062000</v>
      </c>
      <c r="B2046" s="4" t="s">
        <v>1536</v>
      </c>
      <c r="C2046" s="3" t="s">
        <v>1310</v>
      </c>
      <c r="D2046" s="5">
        <v>0.81</v>
      </c>
    </row>
    <row r="2047" spans="1:4">
      <c r="A2047" s="3">
        <v>410100010</v>
      </c>
      <c r="B2047" s="4" t="s">
        <v>1537</v>
      </c>
      <c r="C2047" s="3" t="s">
        <v>1310</v>
      </c>
      <c r="D2047" s="5">
        <v>0.98</v>
      </c>
    </row>
    <row r="2048" spans="1:4">
      <c r="A2048" s="3">
        <v>410100020</v>
      </c>
      <c r="B2048" s="4" t="s">
        <v>1538</v>
      </c>
      <c r="C2048" s="3" t="s">
        <v>1310</v>
      </c>
      <c r="D2048" s="5">
        <v>1.0900000000000001</v>
      </c>
    </row>
    <row r="2049" spans="1:4">
      <c r="A2049" s="3">
        <v>410100060</v>
      </c>
      <c r="B2049" s="4" t="s">
        <v>1539</v>
      </c>
      <c r="C2049" s="3" t="s">
        <v>1310</v>
      </c>
      <c r="D2049" s="5">
        <v>1.0900000000000001</v>
      </c>
    </row>
    <row r="2050" spans="1:4">
      <c r="A2050" s="3">
        <v>410100080</v>
      </c>
      <c r="B2050" s="4" t="s">
        <v>1540</v>
      </c>
      <c r="C2050" s="3" t="s">
        <v>1310</v>
      </c>
      <c r="D2050" s="5">
        <v>1.0900000000000001</v>
      </c>
    </row>
    <row r="2051" spans="1:4">
      <c r="A2051" s="3">
        <v>410100090</v>
      </c>
      <c r="B2051" s="4" t="s">
        <v>1541</v>
      </c>
      <c r="C2051" s="3" t="s">
        <v>1310</v>
      </c>
      <c r="D2051" s="5">
        <v>0.98</v>
      </c>
    </row>
    <row r="2052" spans="1:4">
      <c r="A2052" s="3">
        <v>410100100</v>
      </c>
      <c r="B2052" s="4" t="s">
        <v>1542</v>
      </c>
      <c r="C2052" s="3" t="s">
        <v>1310</v>
      </c>
      <c r="D2052" s="5">
        <v>0.98</v>
      </c>
    </row>
    <row r="2053" spans="1:4">
      <c r="A2053" s="3">
        <v>410100110</v>
      </c>
      <c r="B2053" s="4" t="s">
        <v>1543</v>
      </c>
      <c r="C2053" s="3" t="s">
        <v>1310</v>
      </c>
      <c r="D2053" s="5">
        <v>0.98</v>
      </c>
    </row>
    <row r="2054" spans="1:4">
      <c r="A2054" s="3">
        <v>410100120</v>
      </c>
      <c r="B2054" s="4" t="s">
        <v>1544</v>
      </c>
      <c r="C2054" s="3" t="s">
        <v>1310</v>
      </c>
      <c r="D2054" s="5">
        <v>1</v>
      </c>
    </row>
    <row r="2055" spans="1:4">
      <c r="A2055" s="3">
        <v>410100140</v>
      </c>
      <c r="B2055" s="4" t="s">
        <v>1545</v>
      </c>
      <c r="C2055" s="3" t="s">
        <v>1310</v>
      </c>
      <c r="D2055" s="5">
        <v>1.0900000000000001</v>
      </c>
    </row>
    <row r="2056" spans="1:4">
      <c r="A2056" s="3">
        <v>410100160</v>
      </c>
      <c r="B2056" s="4" t="s">
        <v>1546</v>
      </c>
      <c r="C2056" s="3" t="s">
        <v>1310</v>
      </c>
      <c r="D2056" s="5">
        <v>1.0900000000000001</v>
      </c>
    </row>
    <row r="2057" spans="1:4">
      <c r="A2057" s="3">
        <v>410100220</v>
      </c>
      <c r="B2057" s="4" t="s">
        <v>1547</v>
      </c>
      <c r="C2057" s="3" t="s">
        <v>1310</v>
      </c>
      <c r="D2057" s="5">
        <v>1</v>
      </c>
    </row>
    <row r="2058" spans="1:4">
      <c r="A2058" s="3">
        <v>410100250</v>
      </c>
      <c r="B2058" s="4" t="s">
        <v>1548</v>
      </c>
      <c r="C2058" s="3" t="s">
        <v>1310</v>
      </c>
      <c r="D2058" s="5">
        <v>0.98</v>
      </c>
    </row>
    <row r="2059" spans="1:4">
      <c r="A2059" s="3">
        <v>410100270</v>
      </c>
      <c r="B2059" s="4" t="s">
        <v>1549</v>
      </c>
      <c r="C2059" s="3" t="s">
        <v>1310</v>
      </c>
      <c r="D2059" s="5">
        <v>0.98</v>
      </c>
    </row>
    <row r="2060" spans="1:4">
      <c r="A2060" s="3">
        <v>410100280</v>
      </c>
      <c r="B2060" s="4" t="s">
        <v>1550</v>
      </c>
      <c r="C2060" s="3" t="s">
        <v>1310</v>
      </c>
      <c r="D2060" s="5">
        <v>1</v>
      </c>
    </row>
    <row r="2061" spans="1:4">
      <c r="A2061" s="3">
        <v>410101000</v>
      </c>
      <c r="B2061" s="4" t="s">
        <v>1551</v>
      </c>
      <c r="C2061" s="3" t="s">
        <v>1310</v>
      </c>
      <c r="D2061" s="5">
        <v>1.04</v>
      </c>
    </row>
    <row r="2062" spans="1:4">
      <c r="A2062" s="3">
        <v>410102000</v>
      </c>
      <c r="B2062" s="4" t="s">
        <v>1552</v>
      </c>
      <c r="C2062" s="3" t="s">
        <v>1310</v>
      </c>
      <c r="D2062" s="5">
        <v>1.04</v>
      </c>
    </row>
    <row r="2063" spans="1:4">
      <c r="A2063" s="3">
        <v>410130010</v>
      </c>
      <c r="B2063" s="4" t="s">
        <v>1553</v>
      </c>
      <c r="C2063" s="3" t="s">
        <v>1310</v>
      </c>
      <c r="D2063" s="5">
        <v>1.1000000000000001</v>
      </c>
    </row>
    <row r="2064" spans="1:4">
      <c r="A2064" s="3">
        <v>410130020</v>
      </c>
      <c r="B2064" s="4" t="s">
        <v>1554</v>
      </c>
      <c r="C2064" s="3" t="s">
        <v>1310</v>
      </c>
      <c r="D2064" s="5">
        <v>1.1599999999999999</v>
      </c>
    </row>
    <row r="2065" spans="1:4">
      <c r="A2065" s="3">
        <v>410130060</v>
      </c>
      <c r="B2065" s="4" t="s">
        <v>1555</v>
      </c>
      <c r="C2065" s="3" t="s">
        <v>1310</v>
      </c>
      <c r="D2065" s="5">
        <v>1.1599999999999999</v>
      </c>
    </row>
    <row r="2066" spans="1:4">
      <c r="A2066" s="3">
        <v>410130080</v>
      </c>
      <c r="B2066" s="4" t="s">
        <v>1556</v>
      </c>
      <c r="C2066" s="3" t="s">
        <v>1310</v>
      </c>
      <c r="D2066" s="5">
        <v>1.1000000000000001</v>
      </c>
    </row>
    <row r="2067" spans="1:4">
      <c r="A2067" s="3">
        <v>410130090</v>
      </c>
      <c r="B2067" s="4" t="s">
        <v>1557</v>
      </c>
      <c r="C2067" s="3" t="s">
        <v>1310</v>
      </c>
      <c r="D2067" s="5">
        <v>1.1000000000000001</v>
      </c>
    </row>
    <row r="2068" spans="1:4">
      <c r="A2068" s="3">
        <v>410130100</v>
      </c>
      <c r="B2068" s="4" t="s">
        <v>1558</v>
      </c>
      <c r="C2068" s="3" t="s">
        <v>1310</v>
      </c>
      <c r="D2068" s="5">
        <v>1.1000000000000001</v>
      </c>
    </row>
    <row r="2069" spans="1:4">
      <c r="A2069" s="3">
        <v>410130110</v>
      </c>
      <c r="B2069" s="4" t="s">
        <v>1559</v>
      </c>
      <c r="C2069" s="3" t="s">
        <v>1310</v>
      </c>
      <c r="D2069" s="5">
        <v>1.1000000000000001</v>
      </c>
    </row>
    <row r="2070" spans="1:4">
      <c r="A2070" s="3">
        <v>410130120</v>
      </c>
      <c r="B2070" s="4" t="s">
        <v>1560</v>
      </c>
      <c r="C2070" s="3" t="s">
        <v>1310</v>
      </c>
      <c r="D2070" s="5">
        <v>1.1100000000000001</v>
      </c>
    </row>
    <row r="2071" spans="1:4">
      <c r="A2071" s="3">
        <v>410130140</v>
      </c>
      <c r="B2071" s="4" t="s">
        <v>1561</v>
      </c>
      <c r="C2071" s="3" t="s">
        <v>1310</v>
      </c>
      <c r="D2071" s="5">
        <v>1.1599999999999999</v>
      </c>
    </row>
    <row r="2072" spans="1:4">
      <c r="A2072" s="3">
        <v>410130160</v>
      </c>
      <c r="B2072" s="4" t="s">
        <v>1562</v>
      </c>
      <c r="C2072" s="3" t="s">
        <v>1310</v>
      </c>
      <c r="D2072" s="5">
        <v>1.1000000000000001</v>
      </c>
    </row>
    <row r="2073" spans="1:4">
      <c r="A2073" s="3">
        <v>410130220</v>
      </c>
      <c r="B2073" s="4" t="s">
        <v>1563</v>
      </c>
      <c r="C2073" s="3" t="s">
        <v>1310</v>
      </c>
      <c r="D2073" s="5">
        <v>1.1100000000000001</v>
      </c>
    </row>
    <row r="2074" spans="1:4">
      <c r="A2074" s="3">
        <v>410130250</v>
      </c>
      <c r="B2074" s="4" t="s">
        <v>1564</v>
      </c>
      <c r="C2074" s="3" t="s">
        <v>1310</v>
      </c>
      <c r="D2074" s="5">
        <v>1.1000000000000001</v>
      </c>
    </row>
    <row r="2075" spans="1:4">
      <c r="A2075" s="3">
        <v>410130270</v>
      </c>
      <c r="B2075" s="4" t="s">
        <v>1565</v>
      </c>
      <c r="C2075" s="3" t="s">
        <v>1310</v>
      </c>
      <c r="D2075" s="5">
        <v>1.1000000000000001</v>
      </c>
    </row>
    <row r="2076" spans="1:4">
      <c r="A2076" s="3">
        <v>410130280</v>
      </c>
      <c r="B2076" s="4" t="s">
        <v>1566</v>
      </c>
      <c r="C2076" s="3" t="s">
        <v>1310</v>
      </c>
      <c r="D2076" s="5">
        <v>1.1100000000000001</v>
      </c>
    </row>
    <row r="2077" spans="1:4">
      <c r="A2077" s="3">
        <v>410131000</v>
      </c>
      <c r="B2077" s="4" t="s">
        <v>1567</v>
      </c>
      <c r="C2077" s="3" t="s">
        <v>1310</v>
      </c>
      <c r="D2077" s="5">
        <v>1.1000000000000001</v>
      </c>
    </row>
    <row r="2078" spans="1:4">
      <c r="A2078" s="3">
        <v>410132000</v>
      </c>
      <c r="B2078" s="4" t="s">
        <v>1568</v>
      </c>
      <c r="C2078" s="3" t="s">
        <v>1310</v>
      </c>
      <c r="D2078" s="5">
        <v>1.1000000000000001</v>
      </c>
    </row>
    <row r="2079" spans="1:4">
      <c r="A2079" s="3">
        <v>410180010</v>
      </c>
      <c r="B2079" s="4" t="s">
        <v>1569</v>
      </c>
      <c r="C2079" s="3" t="s">
        <v>1310</v>
      </c>
      <c r="D2079" s="5">
        <v>1.22</v>
      </c>
    </row>
    <row r="2080" spans="1:4">
      <c r="A2080" s="3">
        <v>410180020</v>
      </c>
      <c r="B2080" s="4" t="s">
        <v>1570</v>
      </c>
      <c r="C2080" s="3" t="s">
        <v>1310</v>
      </c>
      <c r="D2080" s="5">
        <v>1.28</v>
      </c>
    </row>
    <row r="2081" spans="1:4">
      <c r="A2081" s="3">
        <v>410180060</v>
      </c>
      <c r="B2081" s="4" t="s">
        <v>1571</v>
      </c>
      <c r="C2081" s="3" t="s">
        <v>1310</v>
      </c>
      <c r="D2081" s="5">
        <v>1.28</v>
      </c>
    </row>
    <row r="2082" spans="1:4">
      <c r="A2082" s="3">
        <v>410180080</v>
      </c>
      <c r="B2082" s="4" t="s">
        <v>1572</v>
      </c>
      <c r="C2082" s="3" t="s">
        <v>1310</v>
      </c>
      <c r="D2082" s="5">
        <v>1.22</v>
      </c>
    </row>
    <row r="2083" spans="1:4">
      <c r="A2083" s="3">
        <v>410180090</v>
      </c>
      <c r="B2083" s="4" t="s">
        <v>1573</v>
      </c>
      <c r="C2083" s="3" t="s">
        <v>1310</v>
      </c>
      <c r="D2083" s="5">
        <v>1.22</v>
      </c>
    </row>
    <row r="2084" spans="1:4">
      <c r="A2084" s="3">
        <v>410180100</v>
      </c>
      <c r="B2084" s="4" t="s">
        <v>1574</v>
      </c>
      <c r="C2084" s="3" t="s">
        <v>1310</v>
      </c>
      <c r="D2084" s="5">
        <v>1.22</v>
      </c>
    </row>
    <row r="2085" spans="1:4">
      <c r="A2085" s="3">
        <v>410180110</v>
      </c>
      <c r="B2085" s="4" t="s">
        <v>1575</v>
      </c>
      <c r="C2085" s="3" t="s">
        <v>1310</v>
      </c>
      <c r="D2085" s="5">
        <v>1.22</v>
      </c>
    </row>
    <row r="2086" spans="1:4">
      <c r="A2086" s="3">
        <v>410180120</v>
      </c>
      <c r="B2086" s="4" t="s">
        <v>1576</v>
      </c>
      <c r="C2086" s="3" t="s">
        <v>1310</v>
      </c>
      <c r="D2086" s="5">
        <v>1.24</v>
      </c>
    </row>
    <row r="2087" spans="1:4">
      <c r="A2087" s="3">
        <v>410180140</v>
      </c>
      <c r="B2087" s="4" t="s">
        <v>1577</v>
      </c>
      <c r="C2087" s="3" t="s">
        <v>1310</v>
      </c>
      <c r="D2087" s="5">
        <v>1.28</v>
      </c>
    </row>
    <row r="2088" spans="1:4">
      <c r="A2088" s="3">
        <v>410180160</v>
      </c>
      <c r="B2088" s="4" t="s">
        <v>1578</v>
      </c>
      <c r="C2088" s="3" t="s">
        <v>1310</v>
      </c>
      <c r="D2088" s="5">
        <v>1.22</v>
      </c>
    </row>
    <row r="2089" spans="1:4">
      <c r="A2089" s="3">
        <v>410180220</v>
      </c>
      <c r="B2089" s="4" t="s">
        <v>1579</v>
      </c>
      <c r="C2089" s="3" t="s">
        <v>1310</v>
      </c>
      <c r="D2089" s="5">
        <v>1.24</v>
      </c>
    </row>
    <row r="2090" spans="1:4">
      <c r="A2090" s="3">
        <v>410180250</v>
      </c>
      <c r="B2090" s="4" t="s">
        <v>1580</v>
      </c>
      <c r="C2090" s="3" t="s">
        <v>1310</v>
      </c>
      <c r="D2090" s="5">
        <v>1.22</v>
      </c>
    </row>
    <row r="2091" spans="1:4">
      <c r="A2091" s="3">
        <v>410180270</v>
      </c>
      <c r="B2091" s="4" t="s">
        <v>1581</v>
      </c>
      <c r="C2091" s="3" t="s">
        <v>1310</v>
      </c>
      <c r="D2091" s="5">
        <v>1.22</v>
      </c>
    </row>
    <row r="2092" spans="1:4">
      <c r="A2092" s="3">
        <v>410180280</v>
      </c>
      <c r="B2092" s="4" t="s">
        <v>1582</v>
      </c>
      <c r="C2092" s="3" t="s">
        <v>1310</v>
      </c>
      <c r="D2092" s="5">
        <v>1.24</v>
      </c>
    </row>
    <row r="2093" spans="1:4">
      <c r="A2093" s="3">
        <v>410181000</v>
      </c>
      <c r="B2093" s="4" t="s">
        <v>1583</v>
      </c>
      <c r="C2093" s="3" t="s">
        <v>1310</v>
      </c>
      <c r="D2093" s="5">
        <v>1.22</v>
      </c>
    </row>
    <row r="2094" spans="1:4">
      <c r="A2094" s="3">
        <v>410182000</v>
      </c>
      <c r="B2094" s="4" t="s">
        <v>1584</v>
      </c>
      <c r="C2094" s="3" t="s">
        <v>1310</v>
      </c>
      <c r="D2094" s="5">
        <v>1.22</v>
      </c>
    </row>
    <row r="2095" spans="1:4">
      <c r="A2095" s="3">
        <v>410220010</v>
      </c>
      <c r="B2095" s="4" t="s">
        <v>1585</v>
      </c>
      <c r="C2095" s="3" t="s">
        <v>1310</v>
      </c>
      <c r="D2095" s="5">
        <v>1.35</v>
      </c>
    </row>
    <row r="2096" spans="1:4">
      <c r="A2096" s="3">
        <v>410220020</v>
      </c>
      <c r="B2096" s="4" t="s">
        <v>1586</v>
      </c>
      <c r="C2096" s="3" t="s">
        <v>1310</v>
      </c>
      <c r="D2096" s="5">
        <v>1.41</v>
      </c>
    </row>
    <row r="2097" spans="1:4">
      <c r="A2097" s="3">
        <v>410220060</v>
      </c>
      <c r="B2097" s="4" t="s">
        <v>1587</v>
      </c>
      <c r="C2097" s="3" t="s">
        <v>1310</v>
      </c>
      <c r="D2097" s="5">
        <v>1.41</v>
      </c>
    </row>
    <row r="2098" spans="1:4">
      <c r="A2098" s="3">
        <v>410220080</v>
      </c>
      <c r="B2098" s="4" t="s">
        <v>1588</v>
      </c>
      <c r="C2098" s="3" t="s">
        <v>1310</v>
      </c>
      <c r="D2098" s="5">
        <v>1.35</v>
      </c>
    </row>
    <row r="2099" spans="1:4">
      <c r="A2099" s="3">
        <v>410220090</v>
      </c>
      <c r="B2099" s="4" t="s">
        <v>1589</v>
      </c>
      <c r="C2099" s="3" t="s">
        <v>1310</v>
      </c>
      <c r="D2099" s="5">
        <v>1.35</v>
      </c>
    </row>
    <row r="2100" spans="1:4">
      <c r="A2100" s="3">
        <v>410220100</v>
      </c>
      <c r="B2100" s="4" t="s">
        <v>1590</v>
      </c>
      <c r="C2100" s="3" t="s">
        <v>1310</v>
      </c>
      <c r="D2100" s="5">
        <v>1.35</v>
      </c>
    </row>
    <row r="2101" spans="1:4">
      <c r="A2101" s="3">
        <v>410220110</v>
      </c>
      <c r="B2101" s="4" t="s">
        <v>1591</v>
      </c>
      <c r="C2101" s="3" t="s">
        <v>1310</v>
      </c>
      <c r="D2101" s="5">
        <v>1.35</v>
      </c>
    </row>
    <row r="2102" spans="1:4">
      <c r="A2102" s="3">
        <v>410220120</v>
      </c>
      <c r="B2102" s="4" t="s">
        <v>1592</v>
      </c>
      <c r="C2102" s="3" t="s">
        <v>1310</v>
      </c>
      <c r="D2102" s="5">
        <v>1.37</v>
      </c>
    </row>
    <row r="2103" spans="1:4">
      <c r="A2103" s="3">
        <v>410220140</v>
      </c>
      <c r="B2103" s="4" t="s">
        <v>1593</v>
      </c>
      <c r="C2103" s="3" t="s">
        <v>1310</v>
      </c>
      <c r="D2103" s="5">
        <v>1.41</v>
      </c>
    </row>
    <row r="2104" spans="1:4">
      <c r="A2104" s="3">
        <v>410220160</v>
      </c>
      <c r="B2104" s="4" t="s">
        <v>1594</v>
      </c>
      <c r="C2104" s="3" t="s">
        <v>1310</v>
      </c>
      <c r="D2104" s="5">
        <v>1.35</v>
      </c>
    </row>
    <row r="2105" spans="1:4">
      <c r="A2105" s="3">
        <v>410220220</v>
      </c>
      <c r="B2105" s="4" t="s">
        <v>1595</v>
      </c>
      <c r="C2105" s="3" t="s">
        <v>1310</v>
      </c>
      <c r="D2105" s="5">
        <v>1.37</v>
      </c>
    </row>
    <row r="2106" spans="1:4">
      <c r="A2106" s="3">
        <v>410220250</v>
      </c>
      <c r="B2106" s="4" t="s">
        <v>1596</v>
      </c>
      <c r="C2106" s="3" t="s">
        <v>1310</v>
      </c>
      <c r="D2106" s="5">
        <v>1.35</v>
      </c>
    </row>
    <row r="2107" spans="1:4">
      <c r="A2107" s="3">
        <v>410220270</v>
      </c>
      <c r="B2107" s="4" t="s">
        <v>1597</v>
      </c>
      <c r="C2107" s="3" t="s">
        <v>1310</v>
      </c>
      <c r="D2107" s="5">
        <v>1.35</v>
      </c>
    </row>
    <row r="2108" spans="1:4">
      <c r="A2108" s="3">
        <v>410220280</v>
      </c>
      <c r="B2108" s="4" t="s">
        <v>1598</v>
      </c>
      <c r="C2108" s="3" t="s">
        <v>1310</v>
      </c>
      <c r="D2108" s="5">
        <v>1.37</v>
      </c>
    </row>
    <row r="2109" spans="1:4">
      <c r="A2109" s="3">
        <v>410221000</v>
      </c>
      <c r="B2109" s="4" t="s">
        <v>1599</v>
      </c>
      <c r="C2109" s="3" t="s">
        <v>1310</v>
      </c>
      <c r="D2109" s="5">
        <v>1.33</v>
      </c>
    </row>
    <row r="2110" spans="1:4">
      <c r="A2110" s="3">
        <v>410222000</v>
      </c>
      <c r="B2110" s="4" t="s">
        <v>1600</v>
      </c>
      <c r="C2110" s="3" t="s">
        <v>1310</v>
      </c>
      <c r="D2110" s="5">
        <v>1.33</v>
      </c>
    </row>
    <row r="2111" spans="1:4">
      <c r="A2111" s="3">
        <v>410280010</v>
      </c>
      <c r="B2111" s="4" t="s">
        <v>1601</v>
      </c>
      <c r="C2111" s="3" t="s">
        <v>1310</v>
      </c>
      <c r="D2111" s="5">
        <v>1.55</v>
      </c>
    </row>
    <row r="2112" spans="1:4">
      <c r="A2112" s="3">
        <v>410280020</v>
      </c>
      <c r="B2112" s="4" t="s">
        <v>1602</v>
      </c>
      <c r="C2112" s="3" t="s">
        <v>1310</v>
      </c>
      <c r="D2112" s="5">
        <v>1.55</v>
      </c>
    </row>
    <row r="2113" spans="1:4">
      <c r="A2113" s="3">
        <v>410280060</v>
      </c>
      <c r="B2113" s="4" t="s">
        <v>1603</v>
      </c>
      <c r="C2113" s="3" t="s">
        <v>1310</v>
      </c>
      <c r="D2113" s="5">
        <v>1.55</v>
      </c>
    </row>
    <row r="2114" spans="1:4">
      <c r="A2114" s="3">
        <v>410280080</v>
      </c>
      <c r="B2114" s="4" t="s">
        <v>1604</v>
      </c>
      <c r="C2114" s="3" t="s">
        <v>1310</v>
      </c>
      <c r="D2114" s="5">
        <v>1.55</v>
      </c>
    </row>
    <row r="2115" spans="1:4">
      <c r="A2115" s="3">
        <v>410280090</v>
      </c>
      <c r="B2115" s="4" t="s">
        <v>1605</v>
      </c>
      <c r="C2115" s="3" t="s">
        <v>1310</v>
      </c>
      <c r="D2115" s="5">
        <v>1.49</v>
      </c>
    </row>
    <row r="2116" spans="1:4">
      <c r="A2116" s="3">
        <v>410280100</v>
      </c>
      <c r="B2116" s="4" t="s">
        <v>1606</v>
      </c>
      <c r="C2116" s="3" t="s">
        <v>1310</v>
      </c>
      <c r="D2116" s="5">
        <v>1.55</v>
      </c>
    </row>
    <row r="2117" spans="1:4">
      <c r="A2117" s="3">
        <v>410280110</v>
      </c>
      <c r="B2117" s="4" t="s">
        <v>1607</v>
      </c>
      <c r="C2117" s="3" t="s">
        <v>1310</v>
      </c>
      <c r="D2117" s="5">
        <v>1.49</v>
      </c>
    </row>
    <row r="2118" spans="1:4">
      <c r="A2118" s="3">
        <v>410280120</v>
      </c>
      <c r="B2118" s="4" t="s">
        <v>1608</v>
      </c>
      <c r="C2118" s="3" t="s">
        <v>1310</v>
      </c>
      <c r="D2118" s="5">
        <v>1.57</v>
      </c>
    </row>
    <row r="2119" spans="1:4">
      <c r="A2119" s="3">
        <v>410280140</v>
      </c>
      <c r="B2119" s="4" t="s">
        <v>1609</v>
      </c>
      <c r="C2119" s="3" t="s">
        <v>1310</v>
      </c>
      <c r="D2119" s="5">
        <v>1.55</v>
      </c>
    </row>
    <row r="2120" spans="1:4">
      <c r="A2120" s="3">
        <v>410280160</v>
      </c>
      <c r="B2120" s="4" t="s">
        <v>1610</v>
      </c>
      <c r="C2120" s="3" t="s">
        <v>1310</v>
      </c>
      <c r="D2120" s="5">
        <v>1.55</v>
      </c>
    </row>
    <row r="2121" spans="1:4">
      <c r="A2121" s="3">
        <v>410280220</v>
      </c>
      <c r="B2121" s="4" t="s">
        <v>1611</v>
      </c>
      <c r="C2121" s="3" t="s">
        <v>1310</v>
      </c>
      <c r="D2121" s="5">
        <v>1.57</v>
      </c>
    </row>
    <row r="2122" spans="1:4">
      <c r="A2122" s="3">
        <v>410280250</v>
      </c>
      <c r="B2122" s="4" t="s">
        <v>1612</v>
      </c>
      <c r="C2122" s="3" t="s">
        <v>1310</v>
      </c>
      <c r="D2122" s="5">
        <v>1.55</v>
      </c>
    </row>
    <row r="2123" spans="1:4">
      <c r="A2123" s="3">
        <v>410280270</v>
      </c>
      <c r="B2123" s="4" t="s">
        <v>1613</v>
      </c>
      <c r="C2123" s="3" t="s">
        <v>1310</v>
      </c>
      <c r="D2123" s="5">
        <v>1.55</v>
      </c>
    </row>
    <row r="2124" spans="1:4">
      <c r="A2124" s="3">
        <v>410280280</v>
      </c>
      <c r="B2124" s="4" t="s">
        <v>1614</v>
      </c>
      <c r="C2124" s="3" t="s">
        <v>1310</v>
      </c>
      <c r="D2124" s="5">
        <v>1.51</v>
      </c>
    </row>
    <row r="2125" spans="1:4">
      <c r="A2125" s="3">
        <v>410281000</v>
      </c>
      <c r="B2125" s="4" t="s">
        <v>1615</v>
      </c>
      <c r="C2125" s="3" t="s">
        <v>1310</v>
      </c>
      <c r="D2125" s="5">
        <v>1.45</v>
      </c>
    </row>
    <row r="2126" spans="1:4">
      <c r="A2126" s="3">
        <v>410282000</v>
      </c>
      <c r="B2126" s="4" t="s">
        <v>1615</v>
      </c>
      <c r="C2126" s="3" t="s">
        <v>1310</v>
      </c>
      <c r="D2126" s="5">
        <v>1.45</v>
      </c>
    </row>
    <row r="2127" spans="1:4">
      <c r="A2127" s="3">
        <v>410320010</v>
      </c>
      <c r="B2127" s="4" t="s">
        <v>1616</v>
      </c>
      <c r="C2127" s="3" t="s">
        <v>1310</v>
      </c>
      <c r="D2127" s="5">
        <v>1.61</v>
      </c>
    </row>
    <row r="2128" spans="1:4">
      <c r="A2128" s="3">
        <v>410320020</v>
      </c>
      <c r="B2128" s="4" t="s">
        <v>1617</v>
      </c>
      <c r="C2128" s="3" t="s">
        <v>1310</v>
      </c>
      <c r="D2128" s="5">
        <v>1.66</v>
      </c>
    </row>
    <row r="2129" spans="1:4">
      <c r="A2129" s="3">
        <v>410320060</v>
      </c>
      <c r="B2129" s="4" t="s">
        <v>1618</v>
      </c>
      <c r="C2129" s="3" t="s">
        <v>1310</v>
      </c>
      <c r="D2129" s="5">
        <v>1.66</v>
      </c>
    </row>
    <row r="2130" spans="1:4">
      <c r="A2130" s="3">
        <v>410320080</v>
      </c>
      <c r="B2130" s="4" t="s">
        <v>1619</v>
      </c>
      <c r="C2130" s="3" t="s">
        <v>1310</v>
      </c>
      <c r="D2130" s="5">
        <v>1.61</v>
      </c>
    </row>
    <row r="2131" spans="1:4">
      <c r="A2131" s="3">
        <v>410320090</v>
      </c>
      <c r="B2131" s="4" t="s">
        <v>1620</v>
      </c>
      <c r="C2131" s="3" t="s">
        <v>1310</v>
      </c>
      <c r="D2131" s="5">
        <v>1.61</v>
      </c>
    </row>
    <row r="2132" spans="1:4">
      <c r="A2132" s="3">
        <v>410320100</v>
      </c>
      <c r="B2132" s="4" t="s">
        <v>1621</v>
      </c>
      <c r="C2132" s="3" t="s">
        <v>1310</v>
      </c>
      <c r="D2132" s="5">
        <v>1.61</v>
      </c>
    </row>
    <row r="2133" spans="1:4">
      <c r="A2133" s="3">
        <v>410320110</v>
      </c>
      <c r="B2133" s="4" t="s">
        <v>1622</v>
      </c>
      <c r="C2133" s="3" t="s">
        <v>1310</v>
      </c>
      <c r="D2133" s="5">
        <v>1.61</v>
      </c>
    </row>
    <row r="2134" spans="1:4">
      <c r="A2134" s="3">
        <v>410320120</v>
      </c>
      <c r="B2134" s="4" t="s">
        <v>1623</v>
      </c>
      <c r="C2134" s="3" t="s">
        <v>1310</v>
      </c>
      <c r="D2134" s="5">
        <v>1.64</v>
      </c>
    </row>
    <row r="2135" spans="1:4">
      <c r="A2135" s="3">
        <v>410320140</v>
      </c>
      <c r="B2135" s="4" t="s">
        <v>1624</v>
      </c>
      <c r="C2135" s="3" t="s">
        <v>1310</v>
      </c>
      <c r="D2135" s="5">
        <v>1.66</v>
      </c>
    </row>
    <row r="2136" spans="1:4">
      <c r="A2136" s="3">
        <v>410320160</v>
      </c>
      <c r="B2136" s="4" t="s">
        <v>1625</v>
      </c>
      <c r="C2136" s="3" t="s">
        <v>1310</v>
      </c>
      <c r="D2136" s="5">
        <v>1.61</v>
      </c>
    </row>
    <row r="2137" spans="1:4">
      <c r="A2137" s="3">
        <v>410320220</v>
      </c>
      <c r="B2137" s="4" t="s">
        <v>1626</v>
      </c>
      <c r="C2137" s="3" t="s">
        <v>1310</v>
      </c>
      <c r="D2137" s="5">
        <v>1.64</v>
      </c>
    </row>
    <row r="2138" spans="1:4">
      <c r="A2138" s="3">
        <v>410320250</v>
      </c>
      <c r="B2138" s="4" t="s">
        <v>1627</v>
      </c>
      <c r="C2138" s="3" t="s">
        <v>1310</v>
      </c>
      <c r="D2138" s="5">
        <v>1.61</v>
      </c>
    </row>
    <row r="2139" spans="1:4">
      <c r="A2139" s="3">
        <v>410320270</v>
      </c>
      <c r="B2139" s="4" t="s">
        <v>1628</v>
      </c>
      <c r="C2139" s="3" t="s">
        <v>1310</v>
      </c>
      <c r="D2139" s="5">
        <v>1.61</v>
      </c>
    </row>
    <row r="2140" spans="1:4">
      <c r="A2140" s="3">
        <v>410320280</v>
      </c>
      <c r="B2140" s="4" t="s">
        <v>1629</v>
      </c>
      <c r="C2140" s="3" t="s">
        <v>1310</v>
      </c>
      <c r="D2140" s="5">
        <v>1.64</v>
      </c>
    </row>
    <row r="2141" spans="1:4">
      <c r="A2141" s="3">
        <v>410321000</v>
      </c>
      <c r="B2141" s="4" t="s">
        <v>1630</v>
      </c>
      <c r="C2141" s="3" t="s">
        <v>1310</v>
      </c>
      <c r="D2141" s="5">
        <v>1.56</v>
      </c>
    </row>
    <row r="2142" spans="1:4">
      <c r="A2142" s="3">
        <v>410322000</v>
      </c>
      <c r="B2142" s="4" t="s">
        <v>1631</v>
      </c>
      <c r="C2142" s="3" t="s">
        <v>1310</v>
      </c>
      <c r="D2142" s="5">
        <v>1.56</v>
      </c>
    </row>
    <row r="2143" spans="1:4">
      <c r="A2143" s="3">
        <v>412210010</v>
      </c>
      <c r="B2143" s="4" t="s">
        <v>1632</v>
      </c>
      <c r="C2143" s="3" t="s">
        <v>1310</v>
      </c>
      <c r="D2143" s="5">
        <v>1.24</v>
      </c>
    </row>
    <row r="2144" spans="1:4">
      <c r="A2144" s="3">
        <v>412210090</v>
      </c>
      <c r="B2144" s="4" t="s">
        <v>1633</v>
      </c>
      <c r="C2144" s="3" t="s">
        <v>1310</v>
      </c>
      <c r="D2144" s="5">
        <v>1.24</v>
      </c>
    </row>
    <row r="2145" spans="1:4">
      <c r="A2145" s="3">
        <v>412210100</v>
      </c>
      <c r="B2145" s="4" t="s">
        <v>1634</v>
      </c>
      <c r="C2145" s="3" t="s">
        <v>1310</v>
      </c>
      <c r="D2145" s="5">
        <v>1.24</v>
      </c>
    </row>
    <row r="2146" spans="1:4">
      <c r="A2146" s="3">
        <v>412210140</v>
      </c>
      <c r="B2146" s="4" t="s">
        <v>1635</v>
      </c>
      <c r="C2146" s="3" t="s">
        <v>1310</v>
      </c>
      <c r="D2146" s="5">
        <v>1.24</v>
      </c>
    </row>
    <row r="2147" spans="1:4">
      <c r="A2147" s="3">
        <v>412211000</v>
      </c>
      <c r="B2147" s="4" t="s">
        <v>1636</v>
      </c>
      <c r="C2147" s="3" t="s">
        <v>1310</v>
      </c>
      <c r="D2147" s="5">
        <v>1.22</v>
      </c>
    </row>
    <row r="2148" spans="1:4">
      <c r="A2148" s="3">
        <v>412212000</v>
      </c>
      <c r="B2148" s="4" t="s">
        <v>1637</v>
      </c>
      <c r="C2148" s="3" t="s">
        <v>1310</v>
      </c>
      <c r="D2148" s="5">
        <v>0.93</v>
      </c>
    </row>
    <row r="2149" spans="1:4">
      <c r="A2149" s="3">
        <v>610101000</v>
      </c>
      <c r="B2149" s="4" t="s">
        <v>1638</v>
      </c>
      <c r="C2149" s="3" t="s">
        <v>1148</v>
      </c>
      <c r="D2149" s="5">
        <v>2.5099999999999998</v>
      </c>
    </row>
    <row r="2150" spans="1:4">
      <c r="A2150" s="3">
        <v>610101010</v>
      </c>
      <c r="B2150" s="4" t="s">
        <v>1639</v>
      </c>
      <c r="C2150" s="3" t="s">
        <v>1148</v>
      </c>
      <c r="D2150" s="5">
        <v>2.73</v>
      </c>
    </row>
    <row r="2151" spans="1:4">
      <c r="A2151" s="3">
        <v>610101090</v>
      </c>
      <c r="B2151" s="4" t="s">
        <v>1640</v>
      </c>
      <c r="C2151" s="3" t="s">
        <v>1148</v>
      </c>
      <c r="D2151" s="5">
        <v>2.73</v>
      </c>
    </row>
    <row r="2152" spans="1:4">
      <c r="A2152" s="3">
        <v>610101100</v>
      </c>
      <c r="B2152" s="4" t="s">
        <v>1641</v>
      </c>
      <c r="C2152" s="3" t="s">
        <v>1148</v>
      </c>
      <c r="D2152" s="5">
        <v>2.73</v>
      </c>
    </row>
    <row r="2153" spans="1:4">
      <c r="A2153" s="3">
        <v>610101140</v>
      </c>
      <c r="B2153" s="4" t="s">
        <v>1642</v>
      </c>
      <c r="C2153" s="3" t="s">
        <v>1148</v>
      </c>
      <c r="D2153" s="5">
        <v>2.73</v>
      </c>
    </row>
    <row r="2154" spans="1:4">
      <c r="A2154" s="3">
        <v>610102000</v>
      </c>
      <c r="B2154" s="4" t="s">
        <v>1643</v>
      </c>
      <c r="C2154" s="3" t="s">
        <v>1148</v>
      </c>
      <c r="D2154" s="5">
        <v>2.4900000000000002</v>
      </c>
    </row>
    <row r="2155" spans="1:4">
      <c r="A2155" s="3">
        <v>610102140</v>
      </c>
      <c r="B2155" s="4" t="s">
        <v>1642</v>
      </c>
      <c r="C2155" s="3" t="s">
        <v>1148</v>
      </c>
      <c r="D2155" s="5">
        <v>2.73</v>
      </c>
    </row>
    <row r="2156" spans="1:4">
      <c r="A2156" s="3">
        <v>610103090</v>
      </c>
      <c r="B2156" s="4" t="s">
        <v>1644</v>
      </c>
      <c r="C2156" s="3" t="s">
        <v>1148</v>
      </c>
      <c r="D2156" s="5">
        <v>2.79</v>
      </c>
    </row>
    <row r="2157" spans="1:4">
      <c r="A2157" s="3">
        <v>610104010</v>
      </c>
      <c r="B2157" s="4" t="s">
        <v>1639</v>
      </c>
      <c r="C2157" s="3" t="s">
        <v>1148</v>
      </c>
      <c r="D2157" s="5">
        <v>2.75</v>
      </c>
    </row>
    <row r="2158" spans="1:4">
      <c r="A2158" s="3">
        <v>610104100</v>
      </c>
      <c r="B2158" s="4" t="s">
        <v>1645</v>
      </c>
      <c r="C2158" s="3" t="s">
        <v>1148</v>
      </c>
      <c r="D2158" s="5">
        <v>2.73</v>
      </c>
    </row>
    <row r="2159" spans="1:4">
      <c r="A2159" s="3">
        <v>610151000</v>
      </c>
      <c r="B2159" s="4" t="s">
        <v>1646</v>
      </c>
      <c r="C2159" s="3" t="s">
        <v>7</v>
      </c>
      <c r="D2159" s="5">
        <v>3.6</v>
      </c>
    </row>
    <row r="2160" spans="1:4">
      <c r="A2160" s="3">
        <v>610151060</v>
      </c>
      <c r="B2160" s="4" t="s">
        <v>1647</v>
      </c>
      <c r="C2160" s="3" t="s">
        <v>7</v>
      </c>
      <c r="D2160" s="5">
        <v>3.85</v>
      </c>
    </row>
    <row r="2161" spans="1:4">
      <c r="A2161" s="3">
        <v>610152000</v>
      </c>
      <c r="B2161" s="4" t="s">
        <v>1648</v>
      </c>
      <c r="C2161" s="3" t="s">
        <v>7</v>
      </c>
      <c r="D2161" s="5">
        <v>3.6</v>
      </c>
    </row>
    <row r="2162" spans="1:4">
      <c r="A2162" s="3">
        <v>610152020</v>
      </c>
      <c r="B2162" s="4" t="s">
        <v>1649</v>
      </c>
      <c r="C2162" s="3" t="s">
        <v>7</v>
      </c>
      <c r="D2162" s="5">
        <v>3.85</v>
      </c>
    </row>
    <row r="2163" spans="1:4">
      <c r="A2163" s="3">
        <v>610152140</v>
      </c>
      <c r="B2163" s="4" t="s">
        <v>1650</v>
      </c>
      <c r="C2163" s="3" t="s">
        <v>7</v>
      </c>
      <c r="D2163" s="5">
        <v>3.85</v>
      </c>
    </row>
    <row r="2164" spans="1:4">
      <c r="A2164" s="3">
        <v>610153090</v>
      </c>
      <c r="B2164" s="4" t="s">
        <v>1651</v>
      </c>
      <c r="C2164" s="3" t="s">
        <v>7</v>
      </c>
      <c r="D2164" s="5">
        <v>3.73</v>
      </c>
    </row>
    <row r="2165" spans="1:4">
      <c r="A2165" s="3">
        <v>610153110</v>
      </c>
      <c r="B2165" s="4" t="s">
        <v>1652</v>
      </c>
      <c r="C2165" s="3" t="s">
        <v>7</v>
      </c>
      <c r="D2165" s="5">
        <v>3.73</v>
      </c>
    </row>
    <row r="2166" spans="1:4">
      <c r="A2166" s="3">
        <v>610153280</v>
      </c>
      <c r="B2166" s="4" t="s">
        <v>1653</v>
      </c>
      <c r="C2166" s="3" t="s">
        <v>7</v>
      </c>
      <c r="D2166" s="5">
        <v>3.79</v>
      </c>
    </row>
    <row r="2167" spans="1:4">
      <c r="A2167" s="3">
        <v>610154010</v>
      </c>
      <c r="B2167" s="4" t="s">
        <v>1654</v>
      </c>
      <c r="C2167" s="3" t="s">
        <v>7</v>
      </c>
      <c r="D2167" s="5">
        <v>3.73</v>
      </c>
    </row>
    <row r="2168" spans="1:4">
      <c r="A2168" s="3">
        <v>610154080</v>
      </c>
      <c r="B2168" s="4" t="s">
        <v>1655</v>
      </c>
      <c r="C2168" s="3" t="s">
        <v>7</v>
      </c>
      <c r="D2168" s="5">
        <v>3.73</v>
      </c>
    </row>
    <row r="2169" spans="1:4">
      <c r="A2169" s="3">
        <v>610154100</v>
      </c>
      <c r="B2169" s="4" t="s">
        <v>1656</v>
      </c>
      <c r="C2169" s="3" t="s">
        <v>7</v>
      </c>
      <c r="D2169" s="5">
        <v>3.73</v>
      </c>
    </row>
    <row r="2170" spans="1:4">
      <c r="A2170" s="3">
        <v>610154120</v>
      </c>
      <c r="B2170" s="4" t="s">
        <v>1657</v>
      </c>
      <c r="C2170" s="3" t="s">
        <v>7</v>
      </c>
      <c r="D2170" s="5">
        <v>3.79</v>
      </c>
    </row>
    <row r="2171" spans="1:4">
      <c r="A2171" s="3">
        <v>610154160</v>
      </c>
      <c r="B2171" s="4" t="s">
        <v>1658</v>
      </c>
      <c r="C2171" s="3" t="s">
        <v>7</v>
      </c>
      <c r="D2171" s="5">
        <v>3.73</v>
      </c>
    </row>
    <row r="2172" spans="1:4">
      <c r="A2172" s="3">
        <v>610154220</v>
      </c>
      <c r="B2172" s="4" t="s">
        <v>1659</v>
      </c>
      <c r="C2172" s="3" t="s">
        <v>7</v>
      </c>
      <c r="D2172" s="5">
        <v>3.79</v>
      </c>
    </row>
    <row r="2173" spans="1:4">
      <c r="A2173" s="3">
        <v>610154250</v>
      </c>
      <c r="B2173" s="4" t="s">
        <v>1660</v>
      </c>
      <c r="C2173" s="3" t="s">
        <v>7</v>
      </c>
      <c r="D2173" s="5">
        <v>3.73</v>
      </c>
    </row>
    <row r="2174" spans="1:4">
      <c r="A2174" s="3">
        <v>610154270</v>
      </c>
      <c r="B2174" s="4" t="s">
        <v>1661</v>
      </c>
      <c r="C2174" s="3" t="s">
        <v>7</v>
      </c>
      <c r="D2174" s="5">
        <v>3.73</v>
      </c>
    </row>
    <row r="2175" spans="1:4">
      <c r="A2175" s="3">
        <v>610251000</v>
      </c>
      <c r="B2175" s="4" t="s">
        <v>1662</v>
      </c>
      <c r="C2175" s="3" t="s">
        <v>7</v>
      </c>
      <c r="D2175" s="5">
        <v>4.7699999999999996</v>
      </c>
    </row>
    <row r="2176" spans="1:4">
      <c r="A2176" s="3">
        <v>610251060</v>
      </c>
      <c r="B2176" s="4" t="s">
        <v>1663</v>
      </c>
      <c r="C2176" s="3" t="s">
        <v>7</v>
      </c>
      <c r="D2176" s="5">
        <v>5.13</v>
      </c>
    </row>
    <row r="2177" spans="1:4">
      <c r="A2177" s="3">
        <v>610252000</v>
      </c>
      <c r="B2177" s="4" t="s">
        <v>1664</v>
      </c>
      <c r="C2177" s="3" t="s">
        <v>7</v>
      </c>
      <c r="D2177" s="5">
        <v>4.7699999999999996</v>
      </c>
    </row>
    <row r="2178" spans="1:4">
      <c r="A2178" s="3">
        <v>610252020</v>
      </c>
      <c r="B2178" s="4" t="s">
        <v>1665</v>
      </c>
      <c r="C2178" s="3" t="s">
        <v>7</v>
      </c>
      <c r="D2178" s="5">
        <v>5.13</v>
      </c>
    </row>
    <row r="2179" spans="1:4">
      <c r="A2179" s="3">
        <v>610252140</v>
      </c>
      <c r="B2179" s="4" t="s">
        <v>1666</v>
      </c>
      <c r="C2179" s="3" t="s">
        <v>7</v>
      </c>
      <c r="D2179" s="5">
        <v>5.13</v>
      </c>
    </row>
    <row r="2180" spans="1:4">
      <c r="A2180" s="3">
        <v>610253090</v>
      </c>
      <c r="B2180" s="4" t="s">
        <v>1667</v>
      </c>
      <c r="C2180" s="3" t="s">
        <v>7</v>
      </c>
      <c r="D2180" s="5">
        <v>5.13</v>
      </c>
    </row>
    <row r="2181" spans="1:4">
      <c r="A2181" s="3">
        <v>610253110</v>
      </c>
      <c r="B2181" s="4" t="s">
        <v>1668</v>
      </c>
      <c r="C2181" s="3" t="s">
        <v>7</v>
      </c>
      <c r="D2181" s="5">
        <v>5.13</v>
      </c>
    </row>
    <row r="2182" spans="1:4">
      <c r="A2182" s="3">
        <v>610253280</v>
      </c>
      <c r="B2182" s="4" t="s">
        <v>1669</v>
      </c>
      <c r="C2182" s="3" t="s">
        <v>7</v>
      </c>
      <c r="D2182" s="5">
        <v>5.21</v>
      </c>
    </row>
    <row r="2183" spans="1:4">
      <c r="A2183" s="3">
        <v>610254010</v>
      </c>
      <c r="B2183" s="4" t="s">
        <v>1670</v>
      </c>
      <c r="C2183" s="3" t="s">
        <v>7</v>
      </c>
      <c r="D2183" s="5">
        <v>5.13</v>
      </c>
    </row>
    <row r="2184" spans="1:4">
      <c r="A2184" s="3">
        <v>610254080</v>
      </c>
      <c r="B2184" s="4" t="s">
        <v>1671</v>
      </c>
      <c r="C2184" s="3" t="s">
        <v>7</v>
      </c>
      <c r="D2184" s="5">
        <v>5.13</v>
      </c>
    </row>
    <row r="2185" spans="1:4">
      <c r="A2185" s="3">
        <v>610254100</v>
      </c>
      <c r="B2185" s="4" t="s">
        <v>1672</v>
      </c>
      <c r="C2185" s="3" t="s">
        <v>7</v>
      </c>
      <c r="D2185" s="5">
        <v>5.13</v>
      </c>
    </row>
    <row r="2186" spans="1:4">
      <c r="A2186" s="3">
        <v>610254120</v>
      </c>
      <c r="B2186" s="4" t="s">
        <v>1673</v>
      </c>
      <c r="C2186" s="3" t="s">
        <v>7</v>
      </c>
      <c r="D2186" s="5">
        <v>5.21</v>
      </c>
    </row>
    <row r="2187" spans="1:4">
      <c r="A2187" s="3">
        <v>610254160</v>
      </c>
      <c r="B2187" s="4" t="s">
        <v>1674</v>
      </c>
      <c r="C2187" s="3" t="s">
        <v>7</v>
      </c>
      <c r="D2187" s="5">
        <v>5.13</v>
      </c>
    </row>
    <row r="2188" spans="1:4">
      <c r="A2188" s="3">
        <v>610254220</v>
      </c>
      <c r="B2188" s="4" t="s">
        <v>1675</v>
      </c>
      <c r="C2188" s="3" t="s">
        <v>7</v>
      </c>
      <c r="D2188" s="5">
        <v>5.21</v>
      </c>
    </row>
    <row r="2189" spans="1:4">
      <c r="A2189" s="3">
        <v>610254250</v>
      </c>
      <c r="B2189" s="4" t="s">
        <v>1676</v>
      </c>
      <c r="C2189" s="3" t="s">
        <v>7</v>
      </c>
      <c r="D2189" s="5">
        <v>5.13</v>
      </c>
    </row>
    <row r="2190" spans="1:4">
      <c r="A2190" s="3">
        <v>610254270</v>
      </c>
      <c r="B2190" s="4" t="s">
        <v>1677</v>
      </c>
      <c r="C2190" s="3" t="s">
        <v>7</v>
      </c>
      <c r="D2190" s="5">
        <v>5.13</v>
      </c>
    </row>
    <row r="2191" spans="1:4">
      <c r="A2191" s="3">
        <v>610261000</v>
      </c>
      <c r="B2191" s="4" t="s">
        <v>1678</v>
      </c>
      <c r="C2191" s="3" t="s">
        <v>7</v>
      </c>
      <c r="D2191" s="5">
        <v>4.71</v>
      </c>
    </row>
    <row r="2192" spans="1:4">
      <c r="A2192" s="3">
        <v>610261060</v>
      </c>
      <c r="B2192" s="4" t="s">
        <v>1679</v>
      </c>
      <c r="C2192" s="3" t="s">
        <v>7</v>
      </c>
      <c r="D2192" s="5">
        <v>4.9800000000000004</v>
      </c>
    </row>
    <row r="2193" spans="1:4">
      <c r="A2193" s="3">
        <v>610262000</v>
      </c>
      <c r="B2193" s="4" t="s">
        <v>1680</v>
      </c>
      <c r="C2193" s="3" t="s">
        <v>7</v>
      </c>
      <c r="D2193" s="5">
        <v>4.71</v>
      </c>
    </row>
    <row r="2194" spans="1:4">
      <c r="A2194" s="3">
        <v>610262020</v>
      </c>
      <c r="B2194" s="4" t="s">
        <v>1681</v>
      </c>
      <c r="C2194" s="3" t="s">
        <v>7</v>
      </c>
      <c r="D2194" s="5">
        <v>4.9800000000000004</v>
      </c>
    </row>
    <row r="2195" spans="1:4">
      <c r="A2195" s="3">
        <v>610262140</v>
      </c>
      <c r="B2195" s="4" t="s">
        <v>1682</v>
      </c>
      <c r="C2195" s="3" t="s">
        <v>7</v>
      </c>
      <c r="D2195" s="5">
        <v>4.9800000000000004</v>
      </c>
    </row>
    <row r="2196" spans="1:4">
      <c r="A2196" s="3">
        <v>610263090</v>
      </c>
      <c r="B2196" s="4" t="s">
        <v>1683</v>
      </c>
      <c r="C2196" s="3" t="s">
        <v>7</v>
      </c>
      <c r="D2196" s="5">
        <v>4.9800000000000004</v>
      </c>
    </row>
    <row r="2197" spans="1:4">
      <c r="A2197" s="3">
        <v>610263110</v>
      </c>
      <c r="B2197" s="4" t="s">
        <v>1684</v>
      </c>
      <c r="C2197" s="3" t="s">
        <v>7</v>
      </c>
      <c r="D2197" s="5">
        <v>4.9800000000000004</v>
      </c>
    </row>
    <row r="2198" spans="1:4">
      <c r="A2198" s="3">
        <v>610263280</v>
      </c>
      <c r="B2198" s="4" t="s">
        <v>1685</v>
      </c>
      <c r="C2198" s="3" t="s">
        <v>7</v>
      </c>
      <c r="D2198" s="5">
        <v>5.04</v>
      </c>
    </row>
    <row r="2199" spans="1:4">
      <c r="A2199" s="3">
        <v>610264010</v>
      </c>
      <c r="B2199" s="4" t="s">
        <v>1686</v>
      </c>
      <c r="C2199" s="3" t="s">
        <v>7</v>
      </c>
      <c r="D2199" s="5">
        <v>4.9800000000000004</v>
      </c>
    </row>
    <row r="2200" spans="1:4">
      <c r="A2200" s="3">
        <v>610264080</v>
      </c>
      <c r="B2200" s="4" t="s">
        <v>1687</v>
      </c>
      <c r="C2200" s="3" t="s">
        <v>7</v>
      </c>
      <c r="D2200" s="5">
        <v>4.9800000000000004</v>
      </c>
    </row>
    <row r="2201" spans="1:4">
      <c r="A2201" s="3">
        <v>610264100</v>
      </c>
      <c r="B2201" s="4" t="s">
        <v>1688</v>
      </c>
      <c r="C2201" s="3" t="s">
        <v>7</v>
      </c>
      <c r="D2201" s="5">
        <v>4.9800000000000004</v>
      </c>
    </row>
    <row r="2202" spans="1:4">
      <c r="A2202" s="3">
        <v>610264120</v>
      </c>
      <c r="B2202" s="4" t="s">
        <v>1689</v>
      </c>
      <c r="C2202" s="3" t="s">
        <v>7</v>
      </c>
      <c r="D2202" s="5">
        <v>5.04</v>
      </c>
    </row>
    <row r="2203" spans="1:4">
      <c r="A2203" s="3">
        <v>610264160</v>
      </c>
      <c r="B2203" s="4" t="s">
        <v>1690</v>
      </c>
      <c r="C2203" s="3" t="s">
        <v>7</v>
      </c>
      <c r="D2203" s="5">
        <v>4.9800000000000004</v>
      </c>
    </row>
    <row r="2204" spans="1:4">
      <c r="A2204" s="3">
        <v>610264220</v>
      </c>
      <c r="B2204" s="4" t="s">
        <v>1691</v>
      </c>
      <c r="C2204" s="3" t="s">
        <v>7</v>
      </c>
      <c r="D2204" s="5">
        <v>5.04</v>
      </c>
    </row>
    <row r="2205" spans="1:4">
      <c r="A2205" s="3">
        <v>610264250</v>
      </c>
      <c r="B2205" s="4" t="s">
        <v>1692</v>
      </c>
      <c r="C2205" s="3" t="s">
        <v>7</v>
      </c>
      <c r="D2205" s="5">
        <v>4.9800000000000004</v>
      </c>
    </row>
    <row r="2206" spans="1:4">
      <c r="A2206" s="3">
        <v>610264270</v>
      </c>
      <c r="B2206" s="4" t="s">
        <v>1693</v>
      </c>
      <c r="C2206" s="3" t="s">
        <v>7</v>
      </c>
      <c r="D2206" s="5">
        <v>4.9800000000000004</v>
      </c>
    </row>
    <row r="2207" spans="1:4">
      <c r="A2207" s="3">
        <v>612101000</v>
      </c>
      <c r="B2207" s="4" t="s">
        <v>1694</v>
      </c>
      <c r="C2207" s="3" t="s">
        <v>1148</v>
      </c>
      <c r="D2207" s="5">
        <v>4.2</v>
      </c>
    </row>
    <row r="2208" spans="1:4">
      <c r="A2208" s="3">
        <v>612101010</v>
      </c>
      <c r="B2208" s="4" t="s">
        <v>1695</v>
      </c>
      <c r="C2208" s="3" t="s">
        <v>1148</v>
      </c>
      <c r="D2208" s="5">
        <v>4.4000000000000004</v>
      </c>
    </row>
    <row r="2209" spans="1:4">
      <c r="A2209" s="3">
        <v>612101090</v>
      </c>
      <c r="B2209" s="4" t="s">
        <v>1696</v>
      </c>
      <c r="C2209" s="3" t="s">
        <v>1148</v>
      </c>
      <c r="D2209" s="5">
        <v>4.4000000000000004</v>
      </c>
    </row>
    <row r="2210" spans="1:4">
      <c r="A2210" s="3">
        <v>612101100</v>
      </c>
      <c r="B2210" s="4" t="s">
        <v>1697</v>
      </c>
      <c r="C2210" s="3" t="s">
        <v>1148</v>
      </c>
      <c r="D2210" s="5">
        <v>4.4000000000000004</v>
      </c>
    </row>
    <row r="2211" spans="1:4">
      <c r="A2211" s="3">
        <v>612101140</v>
      </c>
      <c r="B2211" s="4" t="s">
        <v>1698</v>
      </c>
      <c r="C2211" s="3" t="s">
        <v>1148</v>
      </c>
      <c r="D2211" s="5">
        <v>4.4000000000000004</v>
      </c>
    </row>
    <row r="2212" spans="1:4">
      <c r="A2212" s="3">
        <v>612102000</v>
      </c>
      <c r="B2212" s="4" t="s">
        <v>1699</v>
      </c>
      <c r="C2212" s="3" t="s">
        <v>1148</v>
      </c>
      <c r="D2212" s="5">
        <v>4.12</v>
      </c>
    </row>
    <row r="2213" spans="1:4">
      <c r="A2213" s="3">
        <v>612102140</v>
      </c>
      <c r="B2213" s="4" t="s">
        <v>1698</v>
      </c>
      <c r="C2213" s="3" t="s">
        <v>1148</v>
      </c>
      <c r="D2213" s="5">
        <v>4.34</v>
      </c>
    </row>
    <row r="2214" spans="1:4">
      <c r="A2214" s="3">
        <v>612103090</v>
      </c>
      <c r="B2214" s="4" t="s">
        <v>1700</v>
      </c>
      <c r="C2214" s="3" t="s">
        <v>1148</v>
      </c>
      <c r="D2214" s="5">
        <v>4.34</v>
      </c>
    </row>
    <row r="2215" spans="1:4">
      <c r="A2215" s="3">
        <v>612104010</v>
      </c>
      <c r="B2215" s="4" t="s">
        <v>1695</v>
      </c>
      <c r="C2215" s="3" t="s">
        <v>1148</v>
      </c>
      <c r="D2215" s="5">
        <v>4.34</v>
      </c>
    </row>
    <row r="2216" spans="1:4">
      <c r="A2216" s="3">
        <v>612104100</v>
      </c>
      <c r="B2216" s="4" t="s">
        <v>1697</v>
      </c>
      <c r="C2216" s="3" t="s">
        <v>1148</v>
      </c>
      <c r="D2216" s="5">
        <v>4.34</v>
      </c>
    </row>
    <row r="2217" spans="1:4">
      <c r="A2217" s="3">
        <v>612151000</v>
      </c>
      <c r="B2217" s="4" t="s">
        <v>1701</v>
      </c>
      <c r="C2217" s="3" t="s">
        <v>7</v>
      </c>
      <c r="D2217" s="5">
        <v>4.84</v>
      </c>
    </row>
    <row r="2218" spans="1:4">
      <c r="A2218" s="3">
        <v>612151060</v>
      </c>
      <c r="B2218" s="4" t="s">
        <v>1702</v>
      </c>
      <c r="C2218" s="3" t="s">
        <v>7</v>
      </c>
      <c r="D2218" s="5">
        <v>5.1100000000000003</v>
      </c>
    </row>
    <row r="2219" spans="1:4">
      <c r="A2219" s="3">
        <v>612152000</v>
      </c>
      <c r="B2219" s="4" t="s">
        <v>1703</v>
      </c>
      <c r="C2219" s="3" t="s">
        <v>7</v>
      </c>
      <c r="D2219" s="5">
        <v>4.8</v>
      </c>
    </row>
    <row r="2220" spans="1:4">
      <c r="A2220" s="3">
        <v>612152020</v>
      </c>
      <c r="B2220" s="4" t="s">
        <v>1704</v>
      </c>
      <c r="C2220" s="3" t="s">
        <v>7</v>
      </c>
      <c r="D2220" s="5">
        <v>5.0599999999999996</v>
      </c>
    </row>
    <row r="2221" spans="1:4">
      <c r="A2221" s="3">
        <v>612152023</v>
      </c>
      <c r="B2221" s="4" t="s">
        <v>1704</v>
      </c>
      <c r="C2221" s="3" t="s">
        <v>7</v>
      </c>
      <c r="D2221" s="5">
        <v>5.24</v>
      </c>
    </row>
    <row r="2222" spans="1:4">
      <c r="A2222" s="3">
        <v>612152140</v>
      </c>
      <c r="B2222" s="4" t="s">
        <v>1705</v>
      </c>
      <c r="C2222" s="3" t="s">
        <v>7</v>
      </c>
      <c r="D2222" s="5">
        <v>5.0599999999999996</v>
      </c>
    </row>
    <row r="2223" spans="1:4">
      <c r="A2223" s="3">
        <v>612152143</v>
      </c>
      <c r="B2223" s="4" t="s">
        <v>1705</v>
      </c>
      <c r="C2223" s="3" t="s">
        <v>7</v>
      </c>
      <c r="D2223" s="5">
        <v>5.24</v>
      </c>
    </row>
    <row r="2224" spans="1:4">
      <c r="A2224" s="3">
        <v>612153090</v>
      </c>
      <c r="B2224" s="4" t="s">
        <v>1706</v>
      </c>
      <c r="C2224" s="3" t="s">
        <v>7</v>
      </c>
      <c r="D2224" s="5">
        <v>4.9400000000000004</v>
      </c>
    </row>
    <row r="2225" spans="1:4">
      <c r="A2225" s="3">
        <v>612153093</v>
      </c>
      <c r="B2225" s="4" t="s">
        <v>1706</v>
      </c>
      <c r="C2225" s="3" t="s">
        <v>7</v>
      </c>
      <c r="D2225" s="5">
        <v>5.12</v>
      </c>
    </row>
    <row r="2226" spans="1:4">
      <c r="A2226" s="3">
        <v>612153110</v>
      </c>
      <c r="B2226" s="4" t="s">
        <v>1707</v>
      </c>
      <c r="C2226" s="3" t="s">
        <v>7</v>
      </c>
      <c r="D2226" s="5">
        <v>4.9400000000000004</v>
      </c>
    </row>
    <row r="2227" spans="1:4">
      <c r="A2227" s="3">
        <v>612153113</v>
      </c>
      <c r="B2227" s="4" t="s">
        <v>1708</v>
      </c>
      <c r="C2227" s="3" t="s">
        <v>7</v>
      </c>
      <c r="D2227" s="5">
        <v>5.12</v>
      </c>
    </row>
    <row r="2228" spans="1:4">
      <c r="A2228" s="3">
        <v>612153280</v>
      </c>
      <c r="B2228" s="4" t="s">
        <v>1709</v>
      </c>
      <c r="C2228" s="3" t="s">
        <v>7</v>
      </c>
      <c r="D2228" s="5">
        <v>4.99</v>
      </c>
    </row>
    <row r="2229" spans="1:4">
      <c r="A2229" s="3">
        <v>612153283</v>
      </c>
      <c r="B2229" s="4" t="s">
        <v>1709</v>
      </c>
      <c r="C2229" s="3" t="s">
        <v>7</v>
      </c>
      <c r="D2229" s="5">
        <v>5.22</v>
      </c>
    </row>
    <row r="2230" spans="1:4">
      <c r="A2230" s="3">
        <v>612154010</v>
      </c>
      <c r="B2230" s="4" t="s">
        <v>1710</v>
      </c>
      <c r="C2230" s="3" t="s">
        <v>7</v>
      </c>
      <c r="D2230" s="5">
        <v>4.88</v>
      </c>
    </row>
    <row r="2231" spans="1:4">
      <c r="A2231" s="3">
        <v>612154013</v>
      </c>
      <c r="B2231" s="4" t="s">
        <v>1710</v>
      </c>
      <c r="C2231" s="3" t="s">
        <v>7</v>
      </c>
      <c r="D2231" s="5">
        <v>5.0599999999999996</v>
      </c>
    </row>
    <row r="2232" spans="1:4">
      <c r="A2232" s="3">
        <v>612154080</v>
      </c>
      <c r="B2232" s="4" t="s">
        <v>1711</v>
      </c>
      <c r="C2232" s="3" t="s">
        <v>7</v>
      </c>
      <c r="D2232" s="5">
        <v>4.88</v>
      </c>
    </row>
    <row r="2233" spans="1:4">
      <c r="A2233" s="3">
        <v>612154083</v>
      </c>
      <c r="B2233" s="4" t="s">
        <v>1712</v>
      </c>
      <c r="C2233" s="3" t="s">
        <v>7</v>
      </c>
      <c r="D2233" s="5">
        <v>5.0599999999999996</v>
      </c>
    </row>
    <row r="2234" spans="1:4">
      <c r="A2234" s="3">
        <v>612154100</v>
      </c>
      <c r="B2234" s="4" t="s">
        <v>1713</v>
      </c>
      <c r="C2234" s="3" t="s">
        <v>7</v>
      </c>
      <c r="D2234" s="5">
        <v>4.88</v>
      </c>
    </row>
    <row r="2235" spans="1:4">
      <c r="A2235" s="3">
        <v>612154103</v>
      </c>
      <c r="B2235" s="4" t="s">
        <v>1713</v>
      </c>
      <c r="C2235" s="3" t="s">
        <v>7</v>
      </c>
      <c r="D2235" s="5">
        <v>5.0599999999999996</v>
      </c>
    </row>
    <row r="2236" spans="1:4">
      <c r="A2236" s="3">
        <v>612154120</v>
      </c>
      <c r="B2236" s="4" t="s">
        <v>1714</v>
      </c>
      <c r="C2236" s="3" t="s">
        <v>7</v>
      </c>
      <c r="D2236" s="5">
        <v>4.93</v>
      </c>
    </row>
    <row r="2237" spans="1:4">
      <c r="A2237" s="3">
        <v>612154123</v>
      </c>
      <c r="B2237" s="4" t="s">
        <v>1715</v>
      </c>
      <c r="C2237" s="3" t="s">
        <v>7</v>
      </c>
      <c r="D2237" s="5">
        <v>5.16</v>
      </c>
    </row>
    <row r="2238" spans="1:4">
      <c r="A2238" s="3">
        <v>612154160</v>
      </c>
      <c r="B2238" s="4" t="s">
        <v>1716</v>
      </c>
      <c r="C2238" s="3" t="s">
        <v>7</v>
      </c>
      <c r="D2238" s="5">
        <v>4.88</v>
      </c>
    </row>
    <row r="2239" spans="1:4">
      <c r="A2239" s="3">
        <v>612154163</v>
      </c>
      <c r="B2239" s="4" t="s">
        <v>1717</v>
      </c>
      <c r="C2239" s="3" t="s">
        <v>7</v>
      </c>
      <c r="D2239" s="5">
        <v>5.0599999999999996</v>
      </c>
    </row>
    <row r="2240" spans="1:4">
      <c r="A2240" s="3">
        <v>612154220</v>
      </c>
      <c r="B2240" s="4" t="s">
        <v>1718</v>
      </c>
      <c r="C2240" s="3" t="s">
        <v>7</v>
      </c>
      <c r="D2240" s="5">
        <v>4.93</v>
      </c>
    </row>
    <row r="2241" spans="1:4">
      <c r="A2241" s="3">
        <v>612154223</v>
      </c>
      <c r="B2241" s="4" t="s">
        <v>1718</v>
      </c>
      <c r="C2241" s="3" t="s">
        <v>7</v>
      </c>
      <c r="D2241" s="5">
        <v>5.16</v>
      </c>
    </row>
    <row r="2242" spans="1:4">
      <c r="A2242" s="3">
        <v>612154250</v>
      </c>
      <c r="B2242" s="4" t="s">
        <v>1719</v>
      </c>
      <c r="C2242" s="3" t="s">
        <v>7</v>
      </c>
      <c r="D2242" s="5">
        <v>4.88</v>
      </c>
    </row>
    <row r="2243" spans="1:4">
      <c r="A2243" s="3">
        <v>612154253</v>
      </c>
      <c r="B2243" s="4" t="s">
        <v>1720</v>
      </c>
      <c r="C2243" s="3" t="s">
        <v>7</v>
      </c>
      <c r="D2243" s="5">
        <v>5.0599999999999996</v>
      </c>
    </row>
    <row r="2244" spans="1:4">
      <c r="A2244" s="3">
        <v>612154270</v>
      </c>
      <c r="B2244" s="4" t="s">
        <v>1721</v>
      </c>
      <c r="C2244" s="3" t="s">
        <v>7</v>
      </c>
      <c r="D2244" s="5">
        <v>4.88</v>
      </c>
    </row>
    <row r="2245" spans="1:4">
      <c r="A2245" s="3">
        <v>612154273</v>
      </c>
      <c r="B2245" s="4" t="s">
        <v>1721</v>
      </c>
      <c r="C2245" s="3" t="s">
        <v>7</v>
      </c>
      <c r="D2245" s="5">
        <v>5.0599999999999996</v>
      </c>
    </row>
    <row r="2246" spans="1:4">
      <c r="A2246" s="3">
        <v>612201000</v>
      </c>
      <c r="B2246" s="4" t="s">
        <v>1722</v>
      </c>
      <c r="C2246" s="3" t="s">
        <v>1148</v>
      </c>
      <c r="D2246" s="5">
        <v>4.83</v>
      </c>
    </row>
    <row r="2247" spans="1:4">
      <c r="A2247" s="3">
        <v>612201010</v>
      </c>
      <c r="B2247" s="4" t="s">
        <v>1723</v>
      </c>
      <c r="C2247" s="3" t="s">
        <v>1148</v>
      </c>
      <c r="D2247" s="5">
        <v>5.08</v>
      </c>
    </row>
    <row r="2248" spans="1:4">
      <c r="A2248" s="3">
        <v>612201090</v>
      </c>
      <c r="B2248" s="4" t="s">
        <v>1724</v>
      </c>
      <c r="C2248" s="3" t="s">
        <v>1148</v>
      </c>
      <c r="D2248" s="5">
        <v>5.08</v>
      </c>
    </row>
    <row r="2249" spans="1:4">
      <c r="A2249" s="3">
        <v>612201100</v>
      </c>
      <c r="B2249" s="4" t="s">
        <v>1725</v>
      </c>
      <c r="C2249" s="3" t="s">
        <v>1148</v>
      </c>
      <c r="D2249" s="5">
        <v>5.08</v>
      </c>
    </row>
    <row r="2250" spans="1:4">
      <c r="A2250" s="3">
        <v>612201140</v>
      </c>
      <c r="B2250" s="4" t="s">
        <v>1726</v>
      </c>
      <c r="C2250" s="3" t="s">
        <v>1148</v>
      </c>
      <c r="D2250" s="5">
        <v>5.08</v>
      </c>
    </row>
    <row r="2251" spans="1:4">
      <c r="A2251" s="3">
        <v>612202000</v>
      </c>
      <c r="B2251" s="4" t="s">
        <v>1727</v>
      </c>
      <c r="C2251" s="3" t="s">
        <v>1148</v>
      </c>
      <c r="D2251" s="5">
        <v>4.76</v>
      </c>
    </row>
    <row r="2252" spans="1:4">
      <c r="A2252" s="3">
        <v>612202140</v>
      </c>
      <c r="B2252" s="4" t="s">
        <v>1726</v>
      </c>
      <c r="C2252" s="3" t="s">
        <v>1148</v>
      </c>
      <c r="D2252" s="5">
        <v>5.03</v>
      </c>
    </row>
    <row r="2253" spans="1:4">
      <c r="A2253" s="3">
        <v>612203090</v>
      </c>
      <c r="B2253" s="4" t="s">
        <v>1724</v>
      </c>
      <c r="C2253" s="3" t="s">
        <v>1148</v>
      </c>
      <c r="D2253" s="5">
        <v>5.03</v>
      </c>
    </row>
    <row r="2254" spans="1:4">
      <c r="A2254" s="3">
        <v>612204010</v>
      </c>
      <c r="B2254" s="4" t="s">
        <v>1723</v>
      </c>
      <c r="C2254" s="3" t="s">
        <v>1148</v>
      </c>
      <c r="D2254" s="5">
        <v>5.03</v>
      </c>
    </row>
    <row r="2255" spans="1:4">
      <c r="A2255" s="3">
        <v>612204100</v>
      </c>
      <c r="B2255" s="4" t="s">
        <v>1725</v>
      </c>
      <c r="C2255" s="3" t="s">
        <v>1148</v>
      </c>
      <c r="D2255" s="5">
        <v>5.03</v>
      </c>
    </row>
    <row r="2256" spans="1:4">
      <c r="A2256" s="3">
        <v>612251000</v>
      </c>
      <c r="B2256" s="4" t="s">
        <v>1728</v>
      </c>
      <c r="C2256" s="3" t="s">
        <v>7</v>
      </c>
      <c r="D2256" s="5">
        <v>3.61</v>
      </c>
    </row>
    <row r="2257" spans="1:4">
      <c r="A2257" s="3">
        <v>612251060</v>
      </c>
      <c r="B2257" s="4" t="s">
        <v>1729</v>
      </c>
      <c r="C2257" s="3" t="s">
        <v>7</v>
      </c>
      <c r="D2257" s="5">
        <v>3.81</v>
      </c>
    </row>
    <row r="2258" spans="1:4">
      <c r="A2258" s="3">
        <v>612252000</v>
      </c>
      <c r="B2258" s="4" t="s">
        <v>1730</v>
      </c>
      <c r="C2258" s="3" t="s">
        <v>7</v>
      </c>
      <c r="D2258" s="5">
        <v>3.61</v>
      </c>
    </row>
    <row r="2259" spans="1:4">
      <c r="A2259" s="3">
        <v>612252020</v>
      </c>
      <c r="B2259" s="4" t="s">
        <v>1731</v>
      </c>
      <c r="C2259" s="3" t="s">
        <v>7</v>
      </c>
      <c r="D2259" s="5">
        <v>3.81</v>
      </c>
    </row>
    <row r="2260" spans="1:4">
      <c r="A2260" s="3">
        <v>612252140</v>
      </c>
      <c r="B2260" s="4" t="s">
        <v>1732</v>
      </c>
      <c r="C2260" s="3" t="s">
        <v>7</v>
      </c>
      <c r="D2260" s="5">
        <v>3.81</v>
      </c>
    </row>
    <row r="2261" spans="1:4">
      <c r="A2261" s="3">
        <v>612253090</v>
      </c>
      <c r="B2261" s="4" t="s">
        <v>1733</v>
      </c>
      <c r="C2261" s="3" t="s">
        <v>7</v>
      </c>
      <c r="D2261" s="5">
        <v>3.81</v>
      </c>
    </row>
    <row r="2262" spans="1:4">
      <c r="A2262" s="3">
        <v>612253110</v>
      </c>
      <c r="B2262" s="4" t="s">
        <v>1734</v>
      </c>
      <c r="C2262" s="3" t="s">
        <v>7</v>
      </c>
      <c r="D2262" s="5">
        <v>3.81</v>
      </c>
    </row>
    <row r="2263" spans="1:4">
      <c r="A2263" s="3">
        <v>612253280</v>
      </c>
      <c r="B2263" s="4" t="s">
        <v>1735</v>
      </c>
      <c r="C2263" s="3" t="s">
        <v>7</v>
      </c>
      <c r="D2263" s="5">
        <v>3.85</v>
      </c>
    </row>
    <row r="2264" spans="1:4">
      <c r="A2264" s="3">
        <v>612254010</v>
      </c>
      <c r="B2264" s="4" t="s">
        <v>1736</v>
      </c>
      <c r="C2264" s="3" t="s">
        <v>7</v>
      </c>
      <c r="D2264" s="5">
        <v>3.81</v>
      </c>
    </row>
    <row r="2265" spans="1:4">
      <c r="A2265" s="3">
        <v>612254080</v>
      </c>
      <c r="B2265" s="4" t="s">
        <v>1737</v>
      </c>
      <c r="C2265" s="3" t="s">
        <v>7</v>
      </c>
      <c r="D2265" s="5">
        <v>3.81</v>
      </c>
    </row>
    <row r="2266" spans="1:4">
      <c r="A2266" s="3">
        <v>612254100</v>
      </c>
      <c r="B2266" s="4" t="s">
        <v>1738</v>
      </c>
      <c r="C2266" s="3" t="s">
        <v>7</v>
      </c>
      <c r="D2266" s="5">
        <v>3.81</v>
      </c>
    </row>
    <row r="2267" spans="1:4">
      <c r="A2267" s="3">
        <v>612254120</v>
      </c>
      <c r="B2267" s="4" t="s">
        <v>1739</v>
      </c>
      <c r="C2267" s="3" t="s">
        <v>7</v>
      </c>
      <c r="D2267" s="5">
        <v>3.85</v>
      </c>
    </row>
    <row r="2268" spans="1:4">
      <c r="A2268" s="3">
        <v>612254160</v>
      </c>
      <c r="B2268" s="4" t="s">
        <v>1740</v>
      </c>
      <c r="C2268" s="3" t="s">
        <v>7</v>
      </c>
      <c r="D2268" s="5">
        <v>3.81</v>
      </c>
    </row>
    <row r="2269" spans="1:4">
      <c r="A2269" s="3">
        <v>612254220</v>
      </c>
      <c r="B2269" s="4" t="s">
        <v>1741</v>
      </c>
      <c r="C2269" s="3" t="s">
        <v>7</v>
      </c>
      <c r="D2269" s="5">
        <v>3.85</v>
      </c>
    </row>
    <row r="2270" spans="1:4">
      <c r="A2270" s="3">
        <v>612254250</v>
      </c>
      <c r="B2270" s="4" t="s">
        <v>1742</v>
      </c>
      <c r="C2270" s="3" t="s">
        <v>7</v>
      </c>
      <c r="D2270" s="5">
        <v>3.81</v>
      </c>
    </row>
    <row r="2271" spans="1:4">
      <c r="A2271" s="3">
        <v>612254270</v>
      </c>
      <c r="B2271" s="4" t="s">
        <v>1743</v>
      </c>
      <c r="C2271" s="3" t="s">
        <v>7</v>
      </c>
      <c r="D2271" s="5">
        <v>3.81</v>
      </c>
    </row>
    <row r="2272" spans="1:4">
      <c r="A2272" s="3">
        <v>612301000</v>
      </c>
      <c r="B2272" s="4" t="s">
        <v>1744</v>
      </c>
      <c r="C2272" s="3" t="s">
        <v>1148</v>
      </c>
      <c r="D2272" s="5">
        <v>3.77</v>
      </c>
    </row>
    <row r="2273" spans="1:4">
      <c r="A2273" s="3">
        <v>612301010</v>
      </c>
      <c r="B2273" s="4" t="s">
        <v>1745</v>
      </c>
      <c r="C2273" s="3" t="s">
        <v>1148</v>
      </c>
      <c r="D2273" s="5">
        <v>4.03</v>
      </c>
    </row>
    <row r="2274" spans="1:4">
      <c r="A2274" s="3">
        <v>612301090</v>
      </c>
      <c r="B2274" s="4" t="s">
        <v>1746</v>
      </c>
      <c r="C2274" s="3" t="s">
        <v>1148</v>
      </c>
      <c r="D2274" s="5">
        <v>4.03</v>
      </c>
    </row>
    <row r="2275" spans="1:4">
      <c r="A2275" s="3">
        <v>612301100</v>
      </c>
      <c r="B2275" s="4" t="s">
        <v>1747</v>
      </c>
      <c r="C2275" s="3" t="s">
        <v>1148</v>
      </c>
      <c r="D2275" s="5">
        <v>4.03</v>
      </c>
    </row>
    <row r="2276" spans="1:4">
      <c r="A2276" s="3">
        <v>612301140</v>
      </c>
      <c r="B2276" s="4" t="s">
        <v>1748</v>
      </c>
      <c r="C2276" s="3" t="s">
        <v>1148</v>
      </c>
      <c r="D2276" s="5">
        <v>4.03</v>
      </c>
    </row>
    <row r="2277" spans="1:4">
      <c r="A2277" s="3">
        <v>612302000</v>
      </c>
      <c r="B2277" s="4" t="s">
        <v>1749</v>
      </c>
      <c r="C2277" s="3" t="s">
        <v>1148</v>
      </c>
      <c r="D2277" s="5">
        <v>3.77</v>
      </c>
    </row>
    <row r="2278" spans="1:4">
      <c r="A2278" s="3">
        <v>612302140</v>
      </c>
      <c r="B2278" s="4" t="s">
        <v>1748</v>
      </c>
      <c r="C2278" s="3" t="s">
        <v>1148</v>
      </c>
      <c r="D2278" s="5">
        <v>4.03</v>
      </c>
    </row>
    <row r="2279" spans="1:4">
      <c r="A2279" s="3">
        <v>612303090</v>
      </c>
      <c r="B2279" s="4" t="s">
        <v>1746</v>
      </c>
      <c r="C2279" s="3" t="s">
        <v>1148</v>
      </c>
      <c r="D2279" s="5">
        <v>4.03</v>
      </c>
    </row>
    <row r="2280" spans="1:4">
      <c r="A2280" s="3">
        <v>612304010</v>
      </c>
      <c r="B2280" s="4" t="s">
        <v>1745</v>
      </c>
      <c r="C2280" s="3" t="s">
        <v>1148</v>
      </c>
      <c r="D2280" s="5">
        <v>4.03</v>
      </c>
    </row>
    <row r="2281" spans="1:4">
      <c r="A2281" s="3">
        <v>612304100</v>
      </c>
      <c r="B2281" s="4" t="s">
        <v>1750</v>
      </c>
      <c r="C2281" s="3" t="s">
        <v>1148</v>
      </c>
      <c r="D2281" s="5">
        <v>4.03</v>
      </c>
    </row>
    <row r="2282" spans="1:4">
      <c r="A2282" s="3">
        <v>613011000</v>
      </c>
      <c r="B2282" s="4" t="s">
        <v>1751</v>
      </c>
      <c r="C2282" s="3" t="s">
        <v>1310</v>
      </c>
      <c r="D2282" s="5">
        <v>0.97</v>
      </c>
    </row>
    <row r="2283" spans="1:4">
      <c r="A2283" s="3">
        <v>613012000</v>
      </c>
      <c r="B2283" s="4" t="s">
        <v>1752</v>
      </c>
      <c r="C2283" s="3" t="s">
        <v>1310</v>
      </c>
      <c r="D2283" s="5">
        <v>0.89</v>
      </c>
    </row>
    <row r="2284" spans="1:4">
      <c r="A2284" s="3">
        <v>613013000</v>
      </c>
      <c r="B2284" s="4" t="s">
        <v>1753</v>
      </c>
      <c r="C2284" s="3" t="s">
        <v>1310</v>
      </c>
      <c r="D2284" s="5">
        <v>0.89</v>
      </c>
    </row>
    <row r="2285" spans="1:4">
      <c r="A2285" s="3">
        <v>613014000</v>
      </c>
      <c r="B2285" s="4" t="s">
        <v>1754</v>
      </c>
      <c r="C2285" s="3" t="s">
        <v>1310</v>
      </c>
      <c r="D2285" s="5">
        <v>0.89</v>
      </c>
    </row>
    <row r="2286" spans="1:4">
      <c r="A2286" s="3">
        <v>613020010</v>
      </c>
      <c r="B2286" s="4" t="s">
        <v>1755</v>
      </c>
      <c r="C2286" s="3" t="s">
        <v>1310</v>
      </c>
      <c r="D2286" s="5">
        <v>2.48</v>
      </c>
    </row>
    <row r="2287" spans="1:4">
      <c r="A2287" s="3">
        <v>613020090</v>
      </c>
      <c r="B2287" s="4" t="s">
        <v>1756</v>
      </c>
      <c r="C2287" s="3" t="s">
        <v>1310</v>
      </c>
      <c r="D2287" s="5">
        <v>2.48</v>
      </c>
    </row>
    <row r="2288" spans="1:4">
      <c r="A2288" s="3">
        <v>613020100</v>
      </c>
      <c r="B2288" s="4" t="s">
        <v>1757</v>
      </c>
      <c r="C2288" s="3" t="s">
        <v>1310</v>
      </c>
      <c r="D2288" s="5">
        <v>2.48</v>
      </c>
    </row>
    <row r="2289" spans="1:4">
      <c r="A2289" s="3">
        <v>613020140</v>
      </c>
      <c r="B2289" s="4" t="s">
        <v>1758</v>
      </c>
      <c r="C2289" s="3" t="s">
        <v>1310</v>
      </c>
      <c r="D2289" s="5">
        <v>2.48</v>
      </c>
    </row>
    <row r="2290" spans="1:4">
      <c r="A2290" s="3">
        <v>613021000</v>
      </c>
      <c r="B2290" s="4" t="s">
        <v>1759</v>
      </c>
      <c r="C2290" s="3" t="s">
        <v>1310</v>
      </c>
      <c r="D2290" s="5">
        <v>2.38</v>
      </c>
    </row>
    <row r="2291" spans="1:4">
      <c r="A2291" s="3">
        <v>613022000</v>
      </c>
      <c r="B2291" s="4" t="s">
        <v>1760</v>
      </c>
      <c r="C2291" s="3" t="s">
        <v>1310</v>
      </c>
      <c r="D2291" s="5">
        <v>2.0299999999999998</v>
      </c>
    </row>
    <row r="2292" spans="1:4">
      <c r="A2292" s="3">
        <v>613031000</v>
      </c>
      <c r="B2292" s="4" t="s">
        <v>1761</v>
      </c>
      <c r="C2292" s="3" t="s">
        <v>1166</v>
      </c>
      <c r="D2292" s="5">
        <v>0.87</v>
      </c>
    </row>
    <row r="2293" spans="1:4">
      <c r="A2293" s="3">
        <v>613031060</v>
      </c>
      <c r="B2293" s="4" t="s">
        <v>1762</v>
      </c>
      <c r="C2293" s="3" t="s">
        <v>1166</v>
      </c>
      <c r="D2293" s="5">
        <v>0.96</v>
      </c>
    </row>
    <row r="2294" spans="1:4">
      <c r="A2294" s="3">
        <v>613032000</v>
      </c>
      <c r="B2294" s="4" t="s">
        <v>1763</v>
      </c>
      <c r="C2294" s="3" t="s">
        <v>1166</v>
      </c>
      <c r="D2294" s="5">
        <v>0.89</v>
      </c>
    </row>
    <row r="2295" spans="1:4">
      <c r="A2295" s="3">
        <v>613032020</v>
      </c>
      <c r="B2295" s="4" t="s">
        <v>1764</v>
      </c>
      <c r="C2295" s="3" t="s">
        <v>1166</v>
      </c>
      <c r="D2295" s="5">
        <v>0.96</v>
      </c>
    </row>
    <row r="2296" spans="1:4">
      <c r="A2296" s="3">
        <v>613032140</v>
      </c>
      <c r="B2296" s="4" t="s">
        <v>1765</v>
      </c>
      <c r="C2296" s="3" t="s">
        <v>1166</v>
      </c>
      <c r="D2296" s="5">
        <v>0.96</v>
      </c>
    </row>
    <row r="2297" spans="1:4">
      <c r="A2297" s="3">
        <v>613033090</v>
      </c>
      <c r="B2297" s="4" t="s">
        <v>1766</v>
      </c>
      <c r="C2297" s="3" t="s">
        <v>1166</v>
      </c>
      <c r="D2297" s="5">
        <v>0.96</v>
      </c>
    </row>
    <row r="2298" spans="1:4">
      <c r="A2298" s="3">
        <v>613033110</v>
      </c>
      <c r="B2298" s="4" t="s">
        <v>1767</v>
      </c>
      <c r="C2298" s="3" t="s">
        <v>1166</v>
      </c>
      <c r="D2298" s="5">
        <v>0.96</v>
      </c>
    </row>
    <row r="2299" spans="1:4">
      <c r="A2299" s="3">
        <v>613033280</v>
      </c>
      <c r="B2299" s="4" t="s">
        <v>1768</v>
      </c>
      <c r="C2299" s="3" t="s">
        <v>1166</v>
      </c>
      <c r="D2299" s="5">
        <v>0.98</v>
      </c>
    </row>
    <row r="2300" spans="1:4">
      <c r="A2300" s="3">
        <v>613034010</v>
      </c>
      <c r="B2300" s="4" t="s">
        <v>1769</v>
      </c>
      <c r="C2300" s="3" t="s">
        <v>1166</v>
      </c>
      <c r="D2300" s="5">
        <v>0.96</v>
      </c>
    </row>
    <row r="2301" spans="1:4">
      <c r="A2301" s="3">
        <v>613034080</v>
      </c>
      <c r="B2301" s="4" t="s">
        <v>1770</v>
      </c>
      <c r="C2301" s="3" t="s">
        <v>1166</v>
      </c>
      <c r="D2301" s="5">
        <v>0.96</v>
      </c>
    </row>
    <row r="2302" spans="1:4">
      <c r="A2302" s="3">
        <v>613034100</v>
      </c>
      <c r="B2302" s="4" t="s">
        <v>1771</v>
      </c>
      <c r="C2302" s="3" t="s">
        <v>1166</v>
      </c>
      <c r="D2302" s="5">
        <v>0.96</v>
      </c>
    </row>
    <row r="2303" spans="1:4">
      <c r="A2303" s="3">
        <v>613034120</v>
      </c>
      <c r="B2303" s="4" t="s">
        <v>1772</v>
      </c>
      <c r="C2303" s="3" t="s">
        <v>1166</v>
      </c>
      <c r="D2303" s="5">
        <v>0.98</v>
      </c>
    </row>
    <row r="2304" spans="1:4">
      <c r="A2304" s="3">
        <v>613034160</v>
      </c>
      <c r="B2304" s="4" t="s">
        <v>1773</v>
      </c>
      <c r="C2304" s="3" t="s">
        <v>1166</v>
      </c>
      <c r="D2304" s="5">
        <v>0.96</v>
      </c>
    </row>
    <row r="2305" spans="1:4">
      <c r="A2305" s="3">
        <v>613034220</v>
      </c>
      <c r="B2305" s="4" t="s">
        <v>1774</v>
      </c>
      <c r="C2305" s="3" t="s">
        <v>1166</v>
      </c>
      <c r="D2305" s="5">
        <v>0.98</v>
      </c>
    </row>
    <row r="2306" spans="1:4">
      <c r="A2306" s="3">
        <v>613034250</v>
      </c>
      <c r="B2306" s="4" t="s">
        <v>1775</v>
      </c>
      <c r="C2306" s="3" t="s">
        <v>1166</v>
      </c>
      <c r="D2306" s="5">
        <v>0.96</v>
      </c>
    </row>
    <row r="2307" spans="1:4">
      <c r="A2307" s="3">
        <v>613034270</v>
      </c>
      <c r="B2307" s="4" t="s">
        <v>1776</v>
      </c>
      <c r="C2307" s="3" t="s">
        <v>1166</v>
      </c>
      <c r="D2307" s="5">
        <v>0.96</v>
      </c>
    </row>
    <row r="2308" spans="1:4">
      <c r="A2308" s="3">
        <v>644231000</v>
      </c>
      <c r="B2308" s="4" t="s">
        <v>1777</v>
      </c>
      <c r="C2308" s="3" t="s">
        <v>1310</v>
      </c>
      <c r="D2308" s="5">
        <v>0.84</v>
      </c>
    </row>
    <row r="2309" spans="1:4">
      <c r="A2309" s="3">
        <v>644235000</v>
      </c>
      <c r="B2309" s="4" t="s">
        <v>1778</v>
      </c>
      <c r="C2309" s="3" t="s">
        <v>1310</v>
      </c>
      <c r="D2309" s="5">
        <v>0.84</v>
      </c>
    </row>
    <row r="2310" spans="1:4">
      <c r="A2310" s="3">
        <v>645381000</v>
      </c>
      <c r="B2310" s="4" t="s">
        <v>1779</v>
      </c>
      <c r="C2310" s="3" t="s">
        <v>1334</v>
      </c>
      <c r="D2310" s="5">
        <v>0.09</v>
      </c>
    </row>
    <row r="2311" spans="1:4">
      <c r="A2311" s="3">
        <v>645385000</v>
      </c>
      <c r="B2311" s="4" t="s">
        <v>1780</v>
      </c>
      <c r="C2311" s="3" t="s">
        <v>1334</v>
      </c>
      <c r="D2311" s="5">
        <v>0.09</v>
      </c>
    </row>
    <row r="2312" spans="1:4">
      <c r="A2312" s="3">
        <v>645545000</v>
      </c>
      <c r="B2312" s="4" t="s">
        <v>1781</v>
      </c>
      <c r="C2312" s="3" t="s">
        <v>1348</v>
      </c>
      <c r="D2312" s="5">
        <v>5.0000000000000001E-3</v>
      </c>
    </row>
    <row r="2313" spans="1:4">
      <c r="A2313" s="3">
        <v>645550000</v>
      </c>
      <c r="B2313" s="4" t="s">
        <v>1782</v>
      </c>
      <c r="C2313" s="3" t="s">
        <v>1357</v>
      </c>
      <c r="D2313" s="5">
        <v>6.0000000000000001E-3</v>
      </c>
    </row>
    <row r="2314" spans="1:4">
      <c r="A2314" s="3">
        <v>645560000</v>
      </c>
      <c r="B2314" s="4" t="s">
        <v>1783</v>
      </c>
      <c r="C2314" s="3" t="s">
        <v>1357</v>
      </c>
      <c r="D2314" s="5">
        <v>6.0000000000000001E-3</v>
      </c>
    </row>
    <row r="2315" spans="1:4">
      <c r="A2315" s="3">
        <v>645585000</v>
      </c>
      <c r="B2315" s="4" t="s">
        <v>1784</v>
      </c>
      <c r="C2315" s="3" t="s">
        <v>1357</v>
      </c>
      <c r="D2315" s="5">
        <v>6.0000000000000001E-3</v>
      </c>
    </row>
    <row r="2316" spans="1:4">
      <c r="A2316" s="3">
        <v>645605000</v>
      </c>
      <c r="B2316" s="4" t="s">
        <v>1785</v>
      </c>
      <c r="C2316" s="3" t="s">
        <v>1334</v>
      </c>
      <c r="D2316" s="5">
        <v>0.03</v>
      </c>
    </row>
    <row r="2317" spans="1:4">
      <c r="A2317" s="3">
        <v>645611000</v>
      </c>
      <c r="B2317" s="4" t="s">
        <v>1786</v>
      </c>
      <c r="C2317" s="3" t="s">
        <v>1334</v>
      </c>
      <c r="D2317" s="5">
        <v>6.0000000000000001E-3</v>
      </c>
    </row>
    <row r="2318" spans="1:4">
      <c r="A2318" s="3">
        <v>645615000</v>
      </c>
      <c r="B2318" s="4" t="s">
        <v>1787</v>
      </c>
      <c r="C2318" s="3" t="s">
        <v>1334</v>
      </c>
      <c r="D2318" s="5">
        <v>6.0000000000000001E-3</v>
      </c>
    </row>
    <row r="2319" spans="1:4">
      <c r="A2319" s="3">
        <v>645625000</v>
      </c>
      <c r="B2319" s="4" t="s">
        <v>1788</v>
      </c>
      <c r="C2319" s="3" t="s">
        <v>1334</v>
      </c>
      <c r="D2319" s="5">
        <v>1.2E-2</v>
      </c>
    </row>
    <row r="2320" spans="1:4">
      <c r="A2320" s="3">
        <v>645645000</v>
      </c>
      <c r="B2320" s="4" t="s">
        <v>1789</v>
      </c>
      <c r="C2320" s="3" t="s">
        <v>1348</v>
      </c>
      <c r="D2320" s="5">
        <v>0.02</v>
      </c>
    </row>
    <row r="2321" spans="1:4">
      <c r="A2321" s="3">
        <v>645655000</v>
      </c>
      <c r="B2321" s="4" t="s">
        <v>1790</v>
      </c>
      <c r="C2321" s="3" t="s">
        <v>1350</v>
      </c>
      <c r="D2321" s="5">
        <v>7.0000000000000001E-3</v>
      </c>
    </row>
    <row r="2322" spans="1:4">
      <c r="A2322" s="3">
        <v>645665000</v>
      </c>
      <c r="B2322" s="4" t="s">
        <v>1791</v>
      </c>
      <c r="C2322" s="3" t="s">
        <v>1334</v>
      </c>
      <c r="D2322" s="5">
        <v>1.7999999999999999E-2</v>
      </c>
    </row>
    <row r="2323" spans="1:4">
      <c r="A2323" s="3">
        <v>645675000</v>
      </c>
      <c r="B2323" s="4" t="s">
        <v>1792</v>
      </c>
      <c r="C2323" s="3" t="s">
        <v>1348</v>
      </c>
      <c r="D2323" s="5">
        <v>6.0000000000000001E-3</v>
      </c>
    </row>
    <row r="2324" spans="1:4">
      <c r="A2324" s="3">
        <v>913010010</v>
      </c>
      <c r="B2324" s="4" t="s">
        <v>1793</v>
      </c>
      <c r="C2324" s="3" t="s">
        <v>1148</v>
      </c>
      <c r="D2324" s="5">
        <v>2.9</v>
      </c>
    </row>
    <row r="2325" spans="1:4">
      <c r="A2325" s="3">
        <v>913010020</v>
      </c>
      <c r="B2325" s="4" t="s">
        <v>1794</v>
      </c>
      <c r="C2325" s="3" t="s">
        <v>1148</v>
      </c>
      <c r="D2325" s="5">
        <v>2.9</v>
      </c>
    </row>
    <row r="2326" spans="1:4">
      <c r="A2326" s="3">
        <v>913010060</v>
      </c>
      <c r="B2326" s="4" t="s">
        <v>1795</v>
      </c>
      <c r="C2326" s="3" t="s">
        <v>1148</v>
      </c>
      <c r="D2326" s="5">
        <v>2.9</v>
      </c>
    </row>
    <row r="2327" spans="1:4">
      <c r="A2327" s="3">
        <v>913010080</v>
      </c>
      <c r="B2327" s="4" t="s">
        <v>1796</v>
      </c>
      <c r="C2327" s="3" t="s">
        <v>1148</v>
      </c>
      <c r="D2327" s="5">
        <v>2.9</v>
      </c>
    </row>
    <row r="2328" spans="1:4">
      <c r="A2328" s="3">
        <v>913010090</v>
      </c>
      <c r="B2328" s="4" t="s">
        <v>1797</v>
      </c>
      <c r="C2328" s="3" t="s">
        <v>1148</v>
      </c>
      <c r="D2328" s="5">
        <v>2.9</v>
      </c>
    </row>
    <row r="2329" spans="1:4">
      <c r="A2329" s="3">
        <v>913010100</v>
      </c>
      <c r="B2329" s="4" t="s">
        <v>1798</v>
      </c>
      <c r="C2329" s="3" t="s">
        <v>1148</v>
      </c>
      <c r="D2329" s="5">
        <v>2.9</v>
      </c>
    </row>
    <row r="2330" spans="1:4">
      <c r="A2330" s="3">
        <v>913010110</v>
      </c>
      <c r="B2330" s="4" t="s">
        <v>1799</v>
      </c>
      <c r="C2330" s="3" t="s">
        <v>1148</v>
      </c>
      <c r="D2330" s="5">
        <v>2.9</v>
      </c>
    </row>
    <row r="2331" spans="1:4">
      <c r="A2331" s="3">
        <v>913010120</v>
      </c>
      <c r="B2331" s="4" t="s">
        <v>1800</v>
      </c>
      <c r="C2331" s="3" t="s">
        <v>1148</v>
      </c>
      <c r="D2331" s="5">
        <v>2.94</v>
      </c>
    </row>
    <row r="2332" spans="1:4">
      <c r="A2332" s="3">
        <v>913010140</v>
      </c>
      <c r="B2332" s="4" t="s">
        <v>1801</v>
      </c>
      <c r="C2332" s="3" t="s">
        <v>1148</v>
      </c>
      <c r="D2332" s="5">
        <v>2.9</v>
      </c>
    </row>
    <row r="2333" spans="1:4">
      <c r="A2333" s="3">
        <v>913010160</v>
      </c>
      <c r="B2333" s="4" t="s">
        <v>1802</v>
      </c>
      <c r="C2333" s="3" t="s">
        <v>1148</v>
      </c>
      <c r="D2333" s="5">
        <v>2.9</v>
      </c>
    </row>
    <row r="2334" spans="1:4">
      <c r="A2334" s="3">
        <v>913010220</v>
      </c>
      <c r="B2334" s="4" t="s">
        <v>1803</v>
      </c>
      <c r="C2334" s="3" t="s">
        <v>1148</v>
      </c>
      <c r="D2334" s="5">
        <v>2.94</v>
      </c>
    </row>
    <row r="2335" spans="1:4">
      <c r="A2335" s="3">
        <v>913010250</v>
      </c>
      <c r="B2335" s="4" t="s">
        <v>1804</v>
      </c>
      <c r="C2335" s="3" t="s">
        <v>1148</v>
      </c>
      <c r="D2335" s="5">
        <v>2.9</v>
      </c>
    </row>
    <row r="2336" spans="1:4">
      <c r="A2336" s="3">
        <v>913010270</v>
      </c>
      <c r="B2336" s="4" t="s">
        <v>1805</v>
      </c>
      <c r="C2336" s="3" t="s">
        <v>1148</v>
      </c>
      <c r="D2336" s="5">
        <v>2.9</v>
      </c>
    </row>
    <row r="2337" spans="1:4">
      <c r="A2337" s="3">
        <v>913010280</v>
      </c>
      <c r="B2337" s="4" t="s">
        <v>1806</v>
      </c>
      <c r="C2337" s="3" t="s">
        <v>1148</v>
      </c>
      <c r="D2337" s="5">
        <v>2.94</v>
      </c>
    </row>
    <row r="2338" spans="1:4">
      <c r="A2338" s="3">
        <v>913011000</v>
      </c>
      <c r="B2338" s="4" t="s">
        <v>1807</v>
      </c>
      <c r="C2338" s="3" t="s">
        <v>1148</v>
      </c>
      <c r="D2338" s="5">
        <v>2.38</v>
      </c>
    </row>
    <row r="2339" spans="1:4">
      <c r="A2339" s="3">
        <v>913012000</v>
      </c>
      <c r="B2339" s="4" t="s">
        <v>1808</v>
      </c>
      <c r="C2339" s="3" t="s">
        <v>1148</v>
      </c>
      <c r="D2339" s="5">
        <v>2.15</v>
      </c>
    </row>
    <row r="2340" spans="1:4">
      <c r="A2340" s="3">
        <v>913020010</v>
      </c>
      <c r="B2340" s="4" t="s">
        <v>1809</v>
      </c>
      <c r="C2340" s="3" t="s">
        <v>1148</v>
      </c>
      <c r="D2340" s="5">
        <v>2.89</v>
      </c>
    </row>
    <row r="2341" spans="1:4">
      <c r="A2341" s="3">
        <v>913020020</v>
      </c>
      <c r="B2341" s="4" t="s">
        <v>1810</v>
      </c>
      <c r="C2341" s="3" t="s">
        <v>1148</v>
      </c>
      <c r="D2341" s="5">
        <v>2.89</v>
      </c>
    </row>
    <row r="2342" spans="1:4">
      <c r="A2342" s="3">
        <v>913020060</v>
      </c>
      <c r="B2342" s="4" t="s">
        <v>1811</v>
      </c>
      <c r="C2342" s="3" t="s">
        <v>1148</v>
      </c>
      <c r="D2342" s="5">
        <v>2.89</v>
      </c>
    </row>
    <row r="2343" spans="1:4">
      <c r="A2343" s="3">
        <v>913020080</v>
      </c>
      <c r="B2343" s="4" t="s">
        <v>1812</v>
      </c>
      <c r="C2343" s="3" t="s">
        <v>1148</v>
      </c>
      <c r="D2343" s="5">
        <v>2.89</v>
      </c>
    </row>
    <row r="2344" spans="1:4">
      <c r="A2344" s="3">
        <v>913020090</v>
      </c>
      <c r="B2344" s="4" t="s">
        <v>1813</v>
      </c>
      <c r="C2344" s="3" t="s">
        <v>1148</v>
      </c>
      <c r="D2344" s="5">
        <v>2.89</v>
      </c>
    </row>
    <row r="2345" spans="1:4">
      <c r="A2345" s="3">
        <v>913020100</v>
      </c>
      <c r="B2345" s="4" t="s">
        <v>1814</v>
      </c>
      <c r="C2345" s="3" t="s">
        <v>1148</v>
      </c>
      <c r="D2345" s="5">
        <v>2.89</v>
      </c>
    </row>
    <row r="2346" spans="1:4">
      <c r="A2346" s="3">
        <v>913020110</v>
      </c>
      <c r="B2346" s="4" t="s">
        <v>1815</v>
      </c>
      <c r="C2346" s="3" t="s">
        <v>1148</v>
      </c>
      <c r="D2346" s="5">
        <v>2.89</v>
      </c>
    </row>
    <row r="2347" spans="1:4">
      <c r="A2347" s="3">
        <v>913020120</v>
      </c>
      <c r="B2347" s="4" t="s">
        <v>1816</v>
      </c>
      <c r="C2347" s="3" t="s">
        <v>1148</v>
      </c>
      <c r="D2347" s="5">
        <v>2.95</v>
      </c>
    </row>
    <row r="2348" spans="1:4">
      <c r="A2348" s="3">
        <v>913020140</v>
      </c>
      <c r="B2348" s="4" t="s">
        <v>1817</v>
      </c>
      <c r="C2348" s="3" t="s">
        <v>1148</v>
      </c>
      <c r="D2348" s="5">
        <v>2.89</v>
      </c>
    </row>
    <row r="2349" spans="1:4">
      <c r="A2349" s="3">
        <v>913020160</v>
      </c>
      <c r="B2349" s="4" t="s">
        <v>1818</v>
      </c>
      <c r="C2349" s="3" t="s">
        <v>1148</v>
      </c>
      <c r="D2349" s="5">
        <v>2.89</v>
      </c>
    </row>
    <row r="2350" spans="1:4">
      <c r="A2350" s="3">
        <v>913020220</v>
      </c>
      <c r="B2350" s="4" t="s">
        <v>1819</v>
      </c>
      <c r="C2350" s="3" t="s">
        <v>1148</v>
      </c>
      <c r="D2350" s="5">
        <v>2.95</v>
      </c>
    </row>
    <row r="2351" spans="1:4">
      <c r="A2351" s="3">
        <v>913020250</v>
      </c>
      <c r="B2351" s="4" t="s">
        <v>1820</v>
      </c>
      <c r="C2351" s="3" t="s">
        <v>1148</v>
      </c>
      <c r="D2351" s="5">
        <v>2.89</v>
      </c>
    </row>
    <row r="2352" spans="1:4">
      <c r="A2352" s="3">
        <v>913020270</v>
      </c>
      <c r="B2352" s="4" t="s">
        <v>1821</v>
      </c>
      <c r="C2352" s="3" t="s">
        <v>1148</v>
      </c>
      <c r="D2352" s="5">
        <v>2.89</v>
      </c>
    </row>
    <row r="2353" spans="1:4">
      <c r="A2353" s="3">
        <v>913020280</v>
      </c>
      <c r="B2353" s="4" t="s">
        <v>1822</v>
      </c>
      <c r="C2353" s="3" t="s">
        <v>1148</v>
      </c>
      <c r="D2353" s="5">
        <v>2.95</v>
      </c>
    </row>
    <row r="2354" spans="1:4">
      <c r="A2354" s="3">
        <v>913021000</v>
      </c>
      <c r="B2354" s="4" t="s">
        <v>1823</v>
      </c>
      <c r="C2354" s="3" t="s">
        <v>1148</v>
      </c>
      <c r="D2354" s="5">
        <v>2.61</v>
      </c>
    </row>
    <row r="2355" spans="1:4">
      <c r="A2355" s="3">
        <v>913022000</v>
      </c>
      <c r="B2355" s="4" t="s">
        <v>1824</v>
      </c>
      <c r="C2355" s="3" t="s">
        <v>1148</v>
      </c>
      <c r="D2355" s="5">
        <v>2.78</v>
      </c>
    </row>
    <row r="2356" spans="1:4">
      <c r="A2356" s="3">
        <v>913031000</v>
      </c>
      <c r="B2356" s="4" t="s">
        <v>1825</v>
      </c>
      <c r="C2356" s="3" t="s">
        <v>1310</v>
      </c>
      <c r="D2356" s="5">
        <v>0.87</v>
      </c>
    </row>
    <row r="2357" spans="1:4">
      <c r="A2357" s="3">
        <v>913031060</v>
      </c>
      <c r="B2357" s="4" t="s">
        <v>1826</v>
      </c>
      <c r="C2357" s="3" t="s">
        <v>1310</v>
      </c>
      <c r="D2357" s="5">
        <v>0.96</v>
      </c>
    </row>
    <row r="2358" spans="1:4">
      <c r="A2358" s="3">
        <v>913032000</v>
      </c>
      <c r="B2358" s="4" t="s">
        <v>1827</v>
      </c>
      <c r="C2358" s="3" t="s">
        <v>1310</v>
      </c>
      <c r="D2358" s="5">
        <v>0.87</v>
      </c>
    </row>
    <row r="2359" spans="1:4">
      <c r="A2359" s="3">
        <v>913032020</v>
      </c>
      <c r="B2359" s="4" t="s">
        <v>1828</v>
      </c>
      <c r="C2359" s="3" t="s">
        <v>1310</v>
      </c>
      <c r="D2359" s="5">
        <v>0.96</v>
      </c>
    </row>
    <row r="2360" spans="1:4">
      <c r="A2360" s="3">
        <v>913032140</v>
      </c>
      <c r="B2360" s="4" t="s">
        <v>1829</v>
      </c>
      <c r="C2360" s="3" t="s">
        <v>1310</v>
      </c>
      <c r="D2360" s="5">
        <v>0.96</v>
      </c>
    </row>
    <row r="2361" spans="1:4">
      <c r="A2361" s="3">
        <v>913033090</v>
      </c>
      <c r="B2361" s="4" t="s">
        <v>1830</v>
      </c>
      <c r="C2361" s="3" t="s">
        <v>1310</v>
      </c>
      <c r="D2361" s="5">
        <v>0.98</v>
      </c>
    </row>
    <row r="2362" spans="1:4">
      <c r="A2362" s="3">
        <v>913033110</v>
      </c>
      <c r="B2362" s="4" t="s">
        <v>1831</v>
      </c>
      <c r="C2362" s="3" t="s">
        <v>1310</v>
      </c>
      <c r="D2362" s="5">
        <v>0.96</v>
      </c>
    </row>
    <row r="2363" spans="1:4">
      <c r="A2363" s="3">
        <v>913033280</v>
      </c>
      <c r="B2363" s="4" t="s">
        <v>1832</v>
      </c>
      <c r="C2363" s="3" t="s">
        <v>1310</v>
      </c>
      <c r="D2363" s="5">
        <v>0.98</v>
      </c>
    </row>
    <row r="2364" spans="1:4">
      <c r="A2364" s="3">
        <v>913034010</v>
      </c>
      <c r="B2364" s="4" t="s">
        <v>1833</v>
      </c>
      <c r="C2364" s="3" t="s">
        <v>1310</v>
      </c>
      <c r="D2364" s="5">
        <v>0.96</v>
      </c>
    </row>
    <row r="2365" spans="1:4">
      <c r="A2365" s="3">
        <v>913034080</v>
      </c>
      <c r="B2365" s="4" t="s">
        <v>1834</v>
      </c>
      <c r="C2365" s="3" t="s">
        <v>1310</v>
      </c>
      <c r="D2365" s="5">
        <v>0.98</v>
      </c>
    </row>
    <row r="2366" spans="1:4">
      <c r="A2366" s="3">
        <v>913034100</v>
      </c>
      <c r="B2366" s="4" t="s">
        <v>1835</v>
      </c>
      <c r="C2366" s="3" t="s">
        <v>1310</v>
      </c>
      <c r="D2366" s="5">
        <v>0.96</v>
      </c>
    </row>
    <row r="2367" spans="1:4">
      <c r="A2367" s="3">
        <v>913034120</v>
      </c>
      <c r="B2367" s="4" t="s">
        <v>1836</v>
      </c>
      <c r="C2367" s="3" t="s">
        <v>1310</v>
      </c>
      <c r="D2367" s="5">
        <v>1</v>
      </c>
    </row>
    <row r="2368" spans="1:4">
      <c r="A2368" s="3">
        <v>913034160</v>
      </c>
      <c r="B2368" s="4" t="s">
        <v>1837</v>
      </c>
      <c r="C2368" s="3" t="s">
        <v>1310</v>
      </c>
      <c r="D2368" s="5">
        <v>0.98</v>
      </c>
    </row>
    <row r="2369" spans="1:4">
      <c r="A2369" s="3">
        <v>913034220</v>
      </c>
      <c r="B2369" s="4" t="s">
        <v>1838</v>
      </c>
      <c r="C2369" s="3" t="s">
        <v>1310</v>
      </c>
      <c r="D2369" s="5">
        <v>0.98</v>
      </c>
    </row>
    <row r="2370" spans="1:4">
      <c r="A2370" s="3">
        <v>913034250</v>
      </c>
      <c r="B2370" s="4" t="s">
        <v>1839</v>
      </c>
      <c r="C2370" s="3" t="s">
        <v>1310</v>
      </c>
      <c r="D2370" s="5">
        <v>0.98</v>
      </c>
    </row>
    <row r="2371" spans="1:4">
      <c r="A2371" s="3">
        <v>913034270</v>
      </c>
      <c r="B2371" s="4" t="s">
        <v>1840</v>
      </c>
      <c r="C2371" s="3" t="s">
        <v>1310</v>
      </c>
      <c r="D2371" s="5">
        <v>0.96</v>
      </c>
    </row>
    <row r="2372" spans="1:4">
      <c r="A2372" s="3">
        <v>913040010</v>
      </c>
      <c r="B2372" s="4" t="s">
        <v>1841</v>
      </c>
      <c r="C2372" s="3" t="s">
        <v>1310</v>
      </c>
      <c r="D2372" s="5">
        <v>0.9</v>
      </c>
    </row>
    <row r="2373" spans="1:4">
      <c r="A2373" s="3">
        <v>913040020</v>
      </c>
      <c r="B2373" s="4" t="s">
        <v>1842</v>
      </c>
      <c r="C2373" s="3" t="s">
        <v>1310</v>
      </c>
      <c r="D2373" s="5">
        <v>0.9</v>
      </c>
    </row>
    <row r="2374" spans="1:4">
      <c r="A2374" s="3">
        <v>913040060</v>
      </c>
      <c r="B2374" s="4" t="s">
        <v>1843</v>
      </c>
      <c r="C2374" s="3" t="s">
        <v>1310</v>
      </c>
      <c r="D2374" s="5">
        <v>0.9</v>
      </c>
    </row>
    <row r="2375" spans="1:4">
      <c r="A2375" s="3">
        <v>913040080</v>
      </c>
      <c r="B2375" s="4" t="s">
        <v>1844</v>
      </c>
      <c r="C2375" s="3" t="s">
        <v>1310</v>
      </c>
      <c r="D2375" s="5">
        <v>0.9</v>
      </c>
    </row>
    <row r="2376" spans="1:4">
      <c r="A2376" s="3">
        <v>913040090</v>
      </c>
      <c r="B2376" s="4" t="s">
        <v>1845</v>
      </c>
      <c r="C2376" s="3" t="s">
        <v>1310</v>
      </c>
      <c r="D2376" s="5">
        <v>0.9</v>
      </c>
    </row>
    <row r="2377" spans="1:4">
      <c r="A2377" s="3">
        <v>913040100</v>
      </c>
      <c r="B2377" s="4" t="s">
        <v>1846</v>
      </c>
      <c r="C2377" s="3" t="s">
        <v>1310</v>
      </c>
      <c r="D2377" s="5">
        <v>0.9</v>
      </c>
    </row>
    <row r="2378" spans="1:4">
      <c r="A2378" s="3">
        <v>913040110</v>
      </c>
      <c r="B2378" s="4" t="s">
        <v>1847</v>
      </c>
      <c r="C2378" s="3" t="s">
        <v>1310</v>
      </c>
      <c r="D2378" s="5">
        <v>0.9</v>
      </c>
    </row>
    <row r="2379" spans="1:4">
      <c r="A2379" s="3">
        <v>913040120</v>
      </c>
      <c r="B2379" s="4" t="s">
        <v>1848</v>
      </c>
      <c r="C2379" s="3" t="s">
        <v>1310</v>
      </c>
      <c r="D2379" s="5">
        <v>0.92</v>
      </c>
    </row>
    <row r="2380" spans="1:4">
      <c r="A2380" s="3">
        <v>913040140</v>
      </c>
      <c r="B2380" s="4" t="s">
        <v>1849</v>
      </c>
      <c r="C2380" s="3" t="s">
        <v>1310</v>
      </c>
      <c r="D2380" s="5">
        <v>0.9</v>
      </c>
    </row>
    <row r="2381" spans="1:4">
      <c r="A2381" s="3">
        <v>913040160</v>
      </c>
      <c r="B2381" s="4" t="s">
        <v>1850</v>
      </c>
      <c r="C2381" s="3" t="s">
        <v>1310</v>
      </c>
      <c r="D2381" s="5">
        <v>0.9</v>
      </c>
    </row>
    <row r="2382" spans="1:4">
      <c r="A2382" s="3">
        <v>913040220</v>
      </c>
      <c r="B2382" s="4" t="s">
        <v>1851</v>
      </c>
      <c r="C2382" s="3" t="s">
        <v>1310</v>
      </c>
      <c r="D2382" s="5">
        <v>0.92</v>
      </c>
    </row>
    <row r="2383" spans="1:4">
      <c r="A2383" s="3">
        <v>913040250</v>
      </c>
      <c r="B2383" s="4" t="s">
        <v>1852</v>
      </c>
      <c r="C2383" s="3" t="s">
        <v>1310</v>
      </c>
      <c r="D2383" s="5">
        <v>0.9</v>
      </c>
    </row>
    <row r="2384" spans="1:4">
      <c r="A2384" s="3">
        <v>913040270</v>
      </c>
      <c r="B2384" s="4" t="s">
        <v>1853</v>
      </c>
      <c r="C2384" s="3" t="s">
        <v>1310</v>
      </c>
      <c r="D2384" s="5">
        <v>0.9</v>
      </c>
    </row>
    <row r="2385" spans="1:4">
      <c r="A2385" s="3">
        <v>913040280</v>
      </c>
      <c r="B2385" s="4" t="s">
        <v>1854</v>
      </c>
      <c r="C2385" s="3" t="s">
        <v>1310</v>
      </c>
      <c r="D2385" s="5">
        <v>0.92</v>
      </c>
    </row>
    <row r="2386" spans="1:4">
      <c r="A2386" s="3">
        <v>913041000</v>
      </c>
      <c r="B2386" s="4" t="s">
        <v>1855</v>
      </c>
      <c r="C2386" s="3" t="s">
        <v>1310</v>
      </c>
      <c r="D2386" s="5">
        <v>0.81</v>
      </c>
    </row>
    <row r="2387" spans="1:4">
      <c r="A2387" s="3">
        <v>913042000</v>
      </c>
      <c r="B2387" s="4" t="s">
        <v>1856</v>
      </c>
      <c r="C2387" s="3" t="s">
        <v>1310</v>
      </c>
      <c r="D2387" s="5">
        <v>0.81</v>
      </c>
    </row>
    <row r="2388" spans="1:4">
      <c r="A2388" s="3">
        <v>913050010</v>
      </c>
      <c r="B2388" s="4" t="s">
        <v>1857</v>
      </c>
      <c r="C2388" s="3" t="s">
        <v>1310</v>
      </c>
      <c r="D2388" s="5">
        <v>1.27</v>
      </c>
    </row>
    <row r="2389" spans="1:4">
      <c r="A2389" s="3">
        <v>913050020</v>
      </c>
      <c r="B2389" s="4" t="s">
        <v>1858</v>
      </c>
      <c r="C2389" s="3" t="s">
        <v>1310</v>
      </c>
      <c r="D2389" s="5">
        <v>1.24</v>
      </c>
    </row>
    <row r="2390" spans="1:4">
      <c r="A2390" s="3">
        <v>913050060</v>
      </c>
      <c r="B2390" s="4" t="s">
        <v>1859</v>
      </c>
      <c r="C2390" s="3" t="s">
        <v>1310</v>
      </c>
      <c r="D2390" s="5">
        <v>1.24</v>
      </c>
    </row>
    <row r="2391" spans="1:4">
      <c r="A2391" s="3">
        <v>913050080</v>
      </c>
      <c r="B2391" s="4" t="s">
        <v>1860</v>
      </c>
      <c r="C2391" s="3" t="s">
        <v>1310</v>
      </c>
      <c r="D2391" s="5">
        <v>1.24</v>
      </c>
    </row>
    <row r="2392" spans="1:4">
      <c r="A2392" s="3">
        <v>913050090</v>
      </c>
      <c r="B2392" s="4" t="s">
        <v>1861</v>
      </c>
      <c r="C2392" s="3" t="s">
        <v>1310</v>
      </c>
      <c r="D2392" s="5">
        <v>1.26</v>
      </c>
    </row>
    <row r="2393" spans="1:4">
      <c r="A2393" s="3">
        <v>913050100</v>
      </c>
      <c r="B2393" s="4" t="s">
        <v>1862</v>
      </c>
      <c r="C2393" s="3" t="s">
        <v>1310</v>
      </c>
      <c r="D2393" s="5">
        <v>1.26</v>
      </c>
    </row>
    <row r="2394" spans="1:4">
      <c r="A2394" s="3">
        <v>913050110</v>
      </c>
      <c r="B2394" s="4" t="s">
        <v>1863</v>
      </c>
      <c r="C2394" s="3" t="s">
        <v>1310</v>
      </c>
      <c r="D2394" s="5">
        <v>1.26</v>
      </c>
    </row>
    <row r="2395" spans="1:4">
      <c r="A2395" s="3">
        <v>913050120</v>
      </c>
      <c r="B2395" s="4" t="s">
        <v>1864</v>
      </c>
      <c r="C2395" s="3" t="s">
        <v>1310</v>
      </c>
      <c r="D2395" s="5">
        <v>1.27</v>
      </c>
    </row>
    <row r="2396" spans="1:4">
      <c r="A2396" s="3">
        <v>913050140</v>
      </c>
      <c r="B2396" s="4" t="s">
        <v>1865</v>
      </c>
      <c r="C2396" s="3" t="s">
        <v>1310</v>
      </c>
      <c r="D2396" s="5">
        <v>1.24</v>
      </c>
    </row>
    <row r="2397" spans="1:4">
      <c r="A2397" s="3">
        <v>913050160</v>
      </c>
      <c r="B2397" s="4" t="s">
        <v>1866</v>
      </c>
      <c r="C2397" s="3" t="s">
        <v>1310</v>
      </c>
      <c r="D2397" s="5">
        <v>1.24</v>
      </c>
    </row>
    <row r="2398" spans="1:4">
      <c r="A2398" s="3">
        <v>913050220</v>
      </c>
      <c r="B2398" s="4" t="s">
        <v>1867</v>
      </c>
      <c r="C2398" s="3" t="s">
        <v>1310</v>
      </c>
      <c r="D2398" s="5">
        <v>1.27</v>
      </c>
    </row>
    <row r="2399" spans="1:4">
      <c r="A2399" s="3">
        <v>913050250</v>
      </c>
      <c r="B2399" s="4" t="s">
        <v>1868</v>
      </c>
      <c r="C2399" s="3" t="s">
        <v>1310</v>
      </c>
      <c r="D2399" s="5">
        <v>1.24</v>
      </c>
    </row>
    <row r="2400" spans="1:4">
      <c r="A2400" s="3">
        <v>913050260</v>
      </c>
      <c r="B2400" s="4" t="s">
        <v>1869</v>
      </c>
      <c r="C2400" s="3" t="s">
        <v>1310</v>
      </c>
      <c r="D2400" s="5">
        <v>1.258</v>
      </c>
    </row>
    <row r="2401" spans="1:4">
      <c r="A2401" s="3">
        <v>913050270</v>
      </c>
      <c r="B2401" s="4" t="s">
        <v>1870</v>
      </c>
      <c r="C2401" s="3" t="s">
        <v>1310</v>
      </c>
      <c r="D2401" s="5">
        <v>1.24</v>
      </c>
    </row>
    <row r="2402" spans="1:4">
      <c r="A2402" s="3">
        <v>913050280</v>
      </c>
      <c r="B2402" s="4" t="s">
        <v>1871</v>
      </c>
      <c r="C2402" s="3" t="s">
        <v>1310</v>
      </c>
      <c r="D2402" s="5">
        <v>1.29</v>
      </c>
    </row>
    <row r="2403" spans="1:4">
      <c r="A2403" s="3">
        <v>913051000</v>
      </c>
      <c r="B2403" s="4" t="s">
        <v>1872</v>
      </c>
      <c r="C2403" s="3" t="s">
        <v>1310</v>
      </c>
      <c r="D2403" s="5">
        <v>1.1000000000000001</v>
      </c>
    </row>
    <row r="2404" spans="1:4">
      <c r="A2404" s="3">
        <v>913052000</v>
      </c>
      <c r="B2404" s="4" t="s">
        <v>1873</v>
      </c>
      <c r="C2404" s="3" t="s">
        <v>1310</v>
      </c>
      <c r="D2404" s="5">
        <v>1.1000000000000001</v>
      </c>
    </row>
    <row r="2405" spans="1:4">
      <c r="A2405" s="3">
        <v>913060010</v>
      </c>
      <c r="B2405" s="4" t="s">
        <v>1874</v>
      </c>
      <c r="C2405" s="3" t="s">
        <v>1310</v>
      </c>
      <c r="D2405" s="5">
        <v>2.02</v>
      </c>
    </row>
    <row r="2406" spans="1:4">
      <c r="A2406" s="3">
        <v>913060020</v>
      </c>
      <c r="B2406" s="4" t="s">
        <v>1875</v>
      </c>
      <c r="C2406" s="3" t="s">
        <v>1310</v>
      </c>
      <c r="D2406" s="5">
        <v>2.02</v>
      </c>
    </row>
    <row r="2407" spans="1:4">
      <c r="A2407" s="3">
        <v>913060060</v>
      </c>
      <c r="B2407" s="4" t="s">
        <v>1876</v>
      </c>
      <c r="C2407" s="3" t="s">
        <v>1310</v>
      </c>
      <c r="D2407" s="5">
        <v>2.02</v>
      </c>
    </row>
    <row r="2408" spans="1:4">
      <c r="A2408" s="3">
        <v>913060080</v>
      </c>
      <c r="B2408" s="4" t="s">
        <v>1877</v>
      </c>
      <c r="C2408" s="3" t="s">
        <v>1310</v>
      </c>
      <c r="D2408" s="5">
        <v>2.02</v>
      </c>
    </row>
    <row r="2409" spans="1:4">
      <c r="A2409" s="3">
        <v>913060090</v>
      </c>
      <c r="B2409" s="4" t="s">
        <v>1878</v>
      </c>
      <c r="C2409" s="3" t="s">
        <v>1310</v>
      </c>
      <c r="D2409" s="5">
        <v>2.02</v>
      </c>
    </row>
    <row r="2410" spans="1:4">
      <c r="A2410" s="3">
        <v>913060100</v>
      </c>
      <c r="B2410" s="4" t="s">
        <v>1879</v>
      </c>
      <c r="C2410" s="3" t="s">
        <v>1310</v>
      </c>
      <c r="D2410" s="5">
        <v>2.02</v>
      </c>
    </row>
    <row r="2411" spans="1:4">
      <c r="A2411" s="3">
        <v>913060110</v>
      </c>
      <c r="B2411" s="4" t="s">
        <v>1880</v>
      </c>
      <c r="C2411" s="3" t="s">
        <v>1310</v>
      </c>
      <c r="D2411" s="5">
        <v>2.02</v>
      </c>
    </row>
    <row r="2412" spans="1:4">
      <c r="A2412" s="3">
        <v>913060120</v>
      </c>
      <c r="B2412" s="4" t="s">
        <v>1881</v>
      </c>
      <c r="C2412" s="3" t="s">
        <v>1310</v>
      </c>
      <c r="D2412" s="5">
        <v>2.06</v>
      </c>
    </row>
    <row r="2413" spans="1:4">
      <c r="A2413" s="3">
        <v>913060140</v>
      </c>
      <c r="B2413" s="4" t="s">
        <v>1882</v>
      </c>
      <c r="C2413" s="3" t="s">
        <v>1310</v>
      </c>
      <c r="D2413" s="5">
        <v>2.02</v>
      </c>
    </row>
    <row r="2414" spans="1:4">
      <c r="A2414" s="3">
        <v>913060160</v>
      </c>
      <c r="B2414" s="4" t="s">
        <v>1883</v>
      </c>
      <c r="C2414" s="3" t="s">
        <v>1310</v>
      </c>
      <c r="D2414" s="5">
        <v>2.02</v>
      </c>
    </row>
    <row r="2415" spans="1:4">
      <c r="A2415" s="3">
        <v>913060220</v>
      </c>
      <c r="B2415" s="4" t="s">
        <v>1884</v>
      </c>
      <c r="C2415" s="3" t="s">
        <v>1310</v>
      </c>
      <c r="D2415" s="5">
        <v>2.06</v>
      </c>
    </row>
    <row r="2416" spans="1:4">
      <c r="A2416" s="3">
        <v>913060250</v>
      </c>
      <c r="B2416" s="4" t="s">
        <v>1885</v>
      </c>
      <c r="C2416" s="3" t="s">
        <v>1310</v>
      </c>
      <c r="D2416" s="5">
        <v>2.02</v>
      </c>
    </row>
    <row r="2417" spans="1:4">
      <c r="A2417" s="3">
        <v>913060270</v>
      </c>
      <c r="B2417" s="4" t="s">
        <v>1886</v>
      </c>
      <c r="C2417" s="3" t="s">
        <v>1310</v>
      </c>
      <c r="D2417" s="5">
        <v>2.02</v>
      </c>
    </row>
    <row r="2418" spans="1:4">
      <c r="A2418" s="3">
        <v>913060280</v>
      </c>
      <c r="B2418" s="4" t="s">
        <v>1887</v>
      </c>
      <c r="C2418" s="3" t="s">
        <v>1310</v>
      </c>
      <c r="D2418" s="5">
        <v>2.06</v>
      </c>
    </row>
    <row r="2419" spans="1:4">
      <c r="A2419" s="3">
        <v>913061000</v>
      </c>
      <c r="B2419" s="4" t="s">
        <v>1888</v>
      </c>
      <c r="C2419" s="3" t="s">
        <v>1310</v>
      </c>
      <c r="D2419" s="5">
        <v>1.86</v>
      </c>
    </row>
    <row r="2420" spans="1:4">
      <c r="A2420" s="3">
        <v>913062000</v>
      </c>
      <c r="B2420" s="4" t="s">
        <v>1889</v>
      </c>
      <c r="C2420" s="3" t="s">
        <v>1310</v>
      </c>
      <c r="D2420" s="5">
        <v>1.91</v>
      </c>
    </row>
    <row r="2421" spans="1:4">
      <c r="A2421" s="3">
        <v>913090010</v>
      </c>
      <c r="B2421" s="4" t="s">
        <v>1890</v>
      </c>
      <c r="C2421" s="3" t="s">
        <v>1310</v>
      </c>
      <c r="D2421" s="5">
        <v>0.86</v>
      </c>
    </row>
    <row r="2422" spans="1:4">
      <c r="A2422" s="3">
        <v>913090020</v>
      </c>
      <c r="B2422" s="4" t="s">
        <v>1891</v>
      </c>
      <c r="C2422" s="3" t="s">
        <v>1310</v>
      </c>
      <c r="D2422" s="5">
        <v>0.86</v>
      </c>
    </row>
    <row r="2423" spans="1:4">
      <c r="A2423" s="3">
        <v>913090060</v>
      </c>
      <c r="B2423" s="4" t="s">
        <v>1892</v>
      </c>
      <c r="C2423" s="3" t="s">
        <v>1310</v>
      </c>
      <c r="D2423" s="5">
        <v>0.86</v>
      </c>
    </row>
    <row r="2424" spans="1:4">
      <c r="A2424" s="3">
        <v>913090080</v>
      </c>
      <c r="B2424" s="4" t="s">
        <v>1893</v>
      </c>
      <c r="C2424" s="3" t="s">
        <v>1310</v>
      </c>
      <c r="D2424" s="5">
        <v>0.86</v>
      </c>
    </row>
    <row r="2425" spans="1:4">
      <c r="A2425" s="3">
        <v>913090090</v>
      </c>
      <c r="B2425" s="4" t="s">
        <v>1894</v>
      </c>
      <c r="C2425" s="3" t="s">
        <v>1310</v>
      </c>
      <c r="D2425" s="5">
        <v>0.86</v>
      </c>
    </row>
    <row r="2426" spans="1:4">
      <c r="A2426" s="3">
        <v>913090100</v>
      </c>
      <c r="B2426" s="4" t="s">
        <v>1895</v>
      </c>
      <c r="C2426" s="3" t="s">
        <v>1310</v>
      </c>
      <c r="D2426" s="5">
        <v>0.86</v>
      </c>
    </row>
    <row r="2427" spans="1:4">
      <c r="A2427" s="3">
        <v>913090110</v>
      </c>
      <c r="B2427" s="4" t="s">
        <v>1896</v>
      </c>
      <c r="C2427" s="3" t="s">
        <v>1310</v>
      </c>
      <c r="D2427" s="5">
        <v>0.86</v>
      </c>
    </row>
    <row r="2428" spans="1:4">
      <c r="A2428" s="3">
        <v>913090120</v>
      </c>
      <c r="B2428" s="4" t="s">
        <v>1897</v>
      </c>
      <c r="C2428" s="3" t="s">
        <v>1310</v>
      </c>
      <c r="D2428" s="5">
        <v>0.88</v>
      </c>
    </row>
    <row r="2429" spans="1:4">
      <c r="A2429" s="3">
        <v>913090140</v>
      </c>
      <c r="B2429" s="4" t="s">
        <v>1898</v>
      </c>
      <c r="C2429" s="3" t="s">
        <v>1310</v>
      </c>
      <c r="D2429" s="5">
        <v>0.86</v>
      </c>
    </row>
    <row r="2430" spans="1:4">
      <c r="A2430" s="3">
        <v>913090160</v>
      </c>
      <c r="B2430" s="4" t="s">
        <v>1899</v>
      </c>
      <c r="C2430" s="3" t="s">
        <v>1310</v>
      </c>
      <c r="D2430" s="5">
        <v>0.86</v>
      </c>
    </row>
    <row r="2431" spans="1:4">
      <c r="A2431" s="3">
        <v>913090220</v>
      </c>
      <c r="B2431" s="4" t="s">
        <v>1900</v>
      </c>
      <c r="C2431" s="3" t="s">
        <v>1310</v>
      </c>
      <c r="D2431" s="5">
        <v>0.88</v>
      </c>
    </row>
    <row r="2432" spans="1:4">
      <c r="A2432" s="3">
        <v>913090250</v>
      </c>
      <c r="B2432" s="4" t="s">
        <v>1901</v>
      </c>
      <c r="C2432" s="3" t="s">
        <v>1310</v>
      </c>
      <c r="D2432" s="5">
        <v>0.86</v>
      </c>
    </row>
    <row r="2433" spans="1:4">
      <c r="A2433" s="3">
        <v>913090270</v>
      </c>
      <c r="B2433" s="4" t="s">
        <v>1902</v>
      </c>
      <c r="C2433" s="3" t="s">
        <v>1310</v>
      </c>
      <c r="D2433" s="5">
        <v>0.86</v>
      </c>
    </row>
    <row r="2434" spans="1:4">
      <c r="A2434" s="3">
        <v>913090280</v>
      </c>
      <c r="B2434" s="4" t="s">
        <v>1903</v>
      </c>
      <c r="C2434" s="3" t="s">
        <v>1310</v>
      </c>
      <c r="D2434" s="5">
        <v>0.88</v>
      </c>
    </row>
    <row r="2435" spans="1:4">
      <c r="A2435" s="3">
        <v>913091000</v>
      </c>
      <c r="B2435" s="4" t="s">
        <v>1904</v>
      </c>
      <c r="C2435" s="3" t="s">
        <v>1310</v>
      </c>
      <c r="D2435" s="5">
        <v>0.81</v>
      </c>
    </row>
    <row r="2436" spans="1:4">
      <c r="A2436" s="3">
        <v>913092000</v>
      </c>
      <c r="B2436" s="4" t="s">
        <v>1905</v>
      </c>
      <c r="C2436" s="3" t="s">
        <v>1310</v>
      </c>
      <c r="D2436" s="5">
        <v>0.75</v>
      </c>
    </row>
    <row r="2437" spans="1:4">
      <c r="A2437" s="3">
        <v>913120010</v>
      </c>
      <c r="B2437" s="4" t="s">
        <v>1906</v>
      </c>
      <c r="C2437" s="3" t="s">
        <v>1148</v>
      </c>
      <c r="D2437" s="5">
        <v>1.38</v>
      </c>
    </row>
    <row r="2438" spans="1:4">
      <c r="A2438" s="3">
        <v>913120020</v>
      </c>
      <c r="B2438" s="4" t="s">
        <v>1907</v>
      </c>
      <c r="C2438" s="3" t="s">
        <v>1148</v>
      </c>
      <c r="D2438" s="5">
        <v>1.38</v>
      </c>
    </row>
    <row r="2439" spans="1:4">
      <c r="A2439" s="3">
        <v>913120060</v>
      </c>
      <c r="B2439" s="4" t="s">
        <v>1908</v>
      </c>
      <c r="C2439" s="3" t="s">
        <v>1148</v>
      </c>
      <c r="D2439" s="5">
        <v>1.38</v>
      </c>
    </row>
    <row r="2440" spans="1:4">
      <c r="A2440" s="3">
        <v>913120080</v>
      </c>
      <c r="B2440" s="4" t="s">
        <v>1909</v>
      </c>
      <c r="C2440" s="3" t="s">
        <v>1148</v>
      </c>
      <c r="D2440" s="5">
        <v>1.38</v>
      </c>
    </row>
    <row r="2441" spans="1:4">
      <c r="A2441" s="3">
        <v>913120090</v>
      </c>
      <c r="B2441" s="4" t="s">
        <v>1910</v>
      </c>
      <c r="C2441" s="3" t="s">
        <v>1148</v>
      </c>
      <c r="D2441" s="5">
        <v>1.38</v>
      </c>
    </row>
    <row r="2442" spans="1:4">
      <c r="A2442" s="3">
        <v>913120100</v>
      </c>
      <c r="B2442" s="4" t="s">
        <v>1911</v>
      </c>
      <c r="C2442" s="3" t="s">
        <v>1148</v>
      </c>
      <c r="D2442" s="5">
        <v>1.38</v>
      </c>
    </row>
    <row r="2443" spans="1:4">
      <c r="A2443" s="3">
        <v>913120110</v>
      </c>
      <c r="B2443" s="4" t="s">
        <v>1912</v>
      </c>
      <c r="C2443" s="3" t="s">
        <v>1148</v>
      </c>
      <c r="D2443" s="5">
        <v>1.38</v>
      </c>
    </row>
    <row r="2444" spans="1:4">
      <c r="A2444" s="3">
        <v>913120120</v>
      </c>
      <c r="B2444" s="4" t="s">
        <v>1913</v>
      </c>
      <c r="C2444" s="3" t="s">
        <v>1148</v>
      </c>
      <c r="D2444" s="5">
        <v>1.4</v>
      </c>
    </row>
    <row r="2445" spans="1:4">
      <c r="A2445" s="3">
        <v>913120140</v>
      </c>
      <c r="B2445" s="4" t="s">
        <v>1914</v>
      </c>
      <c r="C2445" s="3" t="s">
        <v>1148</v>
      </c>
      <c r="D2445" s="5">
        <v>1.38</v>
      </c>
    </row>
    <row r="2446" spans="1:4">
      <c r="A2446" s="3">
        <v>913120160</v>
      </c>
      <c r="B2446" s="4" t="s">
        <v>1915</v>
      </c>
      <c r="C2446" s="3" t="s">
        <v>1148</v>
      </c>
      <c r="D2446" s="5">
        <v>1.38</v>
      </c>
    </row>
    <row r="2447" spans="1:4">
      <c r="A2447" s="3">
        <v>913120220</v>
      </c>
      <c r="B2447" s="4" t="s">
        <v>1916</v>
      </c>
      <c r="C2447" s="3" t="s">
        <v>1148</v>
      </c>
      <c r="D2447" s="5">
        <v>1.4</v>
      </c>
    </row>
    <row r="2448" spans="1:4">
      <c r="A2448" s="3">
        <v>913120250</v>
      </c>
      <c r="B2448" s="4" t="s">
        <v>1917</v>
      </c>
      <c r="C2448" s="3" t="s">
        <v>1148</v>
      </c>
      <c r="D2448" s="5">
        <v>1.38</v>
      </c>
    </row>
    <row r="2449" spans="1:4">
      <c r="A2449" s="3">
        <v>913120270</v>
      </c>
      <c r="B2449" s="4" t="s">
        <v>1918</v>
      </c>
      <c r="C2449" s="3" t="s">
        <v>1148</v>
      </c>
      <c r="D2449" s="5">
        <v>1.38</v>
      </c>
    </row>
    <row r="2450" spans="1:4">
      <c r="A2450" s="3">
        <v>913120280</v>
      </c>
      <c r="B2450" s="4" t="s">
        <v>1919</v>
      </c>
      <c r="C2450" s="3" t="s">
        <v>1148</v>
      </c>
      <c r="D2450" s="5">
        <v>1.4</v>
      </c>
    </row>
    <row r="2451" spans="1:4">
      <c r="A2451" s="3">
        <v>913121000</v>
      </c>
      <c r="B2451" s="4" t="s">
        <v>1920</v>
      </c>
      <c r="C2451" s="3" t="s">
        <v>1148</v>
      </c>
      <c r="D2451" s="5">
        <v>1.28</v>
      </c>
    </row>
    <row r="2452" spans="1:4">
      <c r="A2452" s="3">
        <v>913122000</v>
      </c>
      <c r="B2452" s="4" t="s">
        <v>1921</v>
      </c>
      <c r="C2452" s="3" t="s">
        <v>1148</v>
      </c>
      <c r="D2452" s="5">
        <v>1.33</v>
      </c>
    </row>
    <row r="2453" spans="1:4">
      <c r="A2453" s="3">
        <v>913130010</v>
      </c>
      <c r="B2453" s="4" t="s">
        <v>1922</v>
      </c>
      <c r="C2453" s="3" t="s">
        <v>1148</v>
      </c>
      <c r="D2453" s="5">
        <v>2.61</v>
      </c>
    </row>
    <row r="2454" spans="1:4">
      <c r="A2454" s="3">
        <v>913130020</v>
      </c>
      <c r="B2454" s="4" t="s">
        <v>1923</v>
      </c>
      <c r="C2454" s="3" t="s">
        <v>1148</v>
      </c>
      <c r="D2454" s="5">
        <v>2.61</v>
      </c>
    </row>
    <row r="2455" spans="1:4">
      <c r="A2455" s="3">
        <v>913130060</v>
      </c>
      <c r="B2455" s="4" t="s">
        <v>1924</v>
      </c>
      <c r="C2455" s="3" t="s">
        <v>1148</v>
      </c>
      <c r="D2455" s="5">
        <v>2.61</v>
      </c>
    </row>
    <row r="2456" spans="1:4">
      <c r="A2456" s="3">
        <v>913130080</v>
      </c>
      <c r="B2456" s="4" t="s">
        <v>1925</v>
      </c>
      <c r="C2456" s="3" t="s">
        <v>1148</v>
      </c>
      <c r="D2456" s="5">
        <v>2.61</v>
      </c>
    </row>
    <row r="2457" spans="1:4">
      <c r="A2457" s="3">
        <v>913130090</v>
      </c>
      <c r="B2457" s="4" t="s">
        <v>1926</v>
      </c>
      <c r="C2457" s="3" t="s">
        <v>1148</v>
      </c>
      <c r="D2457" s="5">
        <v>2.61</v>
      </c>
    </row>
    <row r="2458" spans="1:4">
      <c r="A2458" s="3">
        <v>913130100</v>
      </c>
      <c r="B2458" s="4" t="s">
        <v>1927</v>
      </c>
      <c r="C2458" s="3" t="s">
        <v>1148</v>
      </c>
      <c r="D2458" s="5">
        <v>2.61</v>
      </c>
    </row>
    <row r="2459" spans="1:4">
      <c r="A2459" s="3">
        <v>913130110</v>
      </c>
      <c r="B2459" s="4" t="s">
        <v>1928</v>
      </c>
      <c r="C2459" s="3" t="s">
        <v>1148</v>
      </c>
      <c r="D2459" s="5">
        <v>2.61</v>
      </c>
    </row>
    <row r="2460" spans="1:4">
      <c r="A2460" s="3">
        <v>913130120</v>
      </c>
      <c r="B2460" s="4" t="s">
        <v>1929</v>
      </c>
      <c r="C2460" s="3" t="s">
        <v>1148</v>
      </c>
      <c r="D2460" s="5">
        <v>2.65</v>
      </c>
    </row>
    <row r="2461" spans="1:4">
      <c r="A2461" s="3">
        <v>913130140</v>
      </c>
      <c r="B2461" s="4" t="s">
        <v>1930</v>
      </c>
      <c r="C2461" s="3" t="s">
        <v>1148</v>
      </c>
      <c r="D2461" s="5">
        <v>2.61</v>
      </c>
    </row>
    <row r="2462" spans="1:4">
      <c r="A2462" s="3">
        <v>913130160</v>
      </c>
      <c r="B2462" s="4" t="s">
        <v>1931</v>
      </c>
      <c r="C2462" s="3" t="s">
        <v>1148</v>
      </c>
      <c r="D2462" s="5">
        <v>2.61</v>
      </c>
    </row>
    <row r="2463" spans="1:4">
      <c r="A2463" s="3">
        <v>913130220</v>
      </c>
      <c r="B2463" s="4" t="s">
        <v>1932</v>
      </c>
      <c r="C2463" s="3" t="s">
        <v>1148</v>
      </c>
      <c r="D2463" s="5">
        <v>2.65</v>
      </c>
    </row>
    <row r="2464" spans="1:4">
      <c r="A2464" s="3">
        <v>913130250</v>
      </c>
      <c r="B2464" s="4" t="s">
        <v>1933</v>
      </c>
      <c r="C2464" s="3" t="s">
        <v>1148</v>
      </c>
      <c r="D2464" s="5">
        <v>2.61</v>
      </c>
    </row>
    <row r="2465" spans="1:4">
      <c r="A2465" s="3">
        <v>913130270</v>
      </c>
      <c r="B2465" s="4" t="s">
        <v>1934</v>
      </c>
      <c r="C2465" s="3" t="s">
        <v>1148</v>
      </c>
      <c r="D2465" s="5">
        <v>2.61</v>
      </c>
    </row>
    <row r="2466" spans="1:4">
      <c r="A2466" s="3">
        <v>913130280</v>
      </c>
      <c r="B2466" s="4" t="s">
        <v>1935</v>
      </c>
      <c r="C2466" s="3" t="s">
        <v>1148</v>
      </c>
      <c r="D2466" s="5">
        <v>2.65</v>
      </c>
    </row>
    <row r="2467" spans="1:4">
      <c r="A2467" s="3">
        <v>913131000</v>
      </c>
      <c r="B2467" s="4" t="s">
        <v>1936</v>
      </c>
      <c r="C2467" s="3" t="s">
        <v>1148</v>
      </c>
      <c r="D2467" s="5">
        <v>2.44</v>
      </c>
    </row>
    <row r="2468" spans="1:4">
      <c r="A2468" s="3">
        <v>913132000</v>
      </c>
      <c r="B2468" s="4" t="s">
        <v>1937</v>
      </c>
      <c r="C2468" s="3" t="s">
        <v>1148</v>
      </c>
      <c r="D2468" s="5">
        <v>2.3199999999999998</v>
      </c>
    </row>
    <row r="2469" spans="1:4">
      <c r="A2469" s="3">
        <v>913151000</v>
      </c>
      <c r="B2469" s="4" t="s">
        <v>1938</v>
      </c>
      <c r="C2469" s="3" t="s">
        <v>1310</v>
      </c>
      <c r="D2469" s="5">
        <v>0.41</v>
      </c>
    </row>
    <row r="2470" spans="1:4">
      <c r="A2470" s="3">
        <v>913152000</v>
      </c>
      <c r="B2470" s="4" t="s">
        <v>1939</v>
      </c>
      <c r="C2470" s="3" t="s">
        <v>1310</v>
      </c>
      <c r="D2470" s="5">
        <v>0.41</v>
      </c>
    </row>
    <row r="2471" spans="1:4">
      <c r="A2471" s="3">
        <v>913153000</v>
      </c>
      <c r="B2471" s="4" t="s">
        <v>1940</v>
      </c>
      <c r="C2471" s="3" t="s">
        <v>1310</v>
      </c>
      <c r="D2471" s="5">
        <v>0.41</v>
      </c>
    </row>
    <row r="2472" spans="1:4">
      <c r="A2472" s="3">
        <v>913152000</v>
      </c>
      <c r="B2472" s="4" t="s">
        <v>1941</v>
      </c>
      <c r="C2472" s="3" t="s">
        <v>1310</v>
      </c>
      <c r="D2472" s="5">
        <v>0.41</v>
      </c>
    </row>
    <row r="2473" spans="1:4">
      <c r="A2473" s="3">
        <v>913160010</v>
      </c>
      <c r="B2473" s="4" t="s">
        <v>1942</v>
      </c>
      <c r="C2473" s="3" t="s">
        <v>1310</v>
      </c>
      <c r="D2473" s="5">
        <v>0.81</v>
      </c>
    </row>
    <row r="2474" spans="1:4">
      <c r="A2474" s="3">
        <v>913160020</v>
      </c>
      <c r="B2474" s="4" t="s">
        <v>1943</v>
      </c>
      <c r="C2474" s="3" t="s">
        <v>1310</v>
      </c>
      <c r="D2474" s="5">
        <v>0.81</v>
      </c>
    </row>
    <row r="2475" spans="1:4">
      <c r="A2475" s="3">
        <v>913160060</v>
      </c>
      <c r="B2475" s="4" t="s">
        <v>1944</v>
      </c>
      <c r="C2475" s="3" t="s">
        <v>1310</v>
      </c>
      <c r="D2475" s="5">
        <v>0.81</v>
      </c>
    </row>
    <row r="2476" spans="1:4">
      <c r="A2476" s="3">
        <v>913160080</v>
      </c>
      <c r="B2476" s="4" t="s">
        <v>1945</v>
      </c>
      <c r="C2476" s="3" t="s">
        <v>1310</v>
      </c>
      <c r="D2476" s="5">
        <v>0.81</v>
      </c>
    </row>
    <row r="2477" spans="1:4">
      <c r="A2477" s="3">
        <v>913160090</v>
      </c>
      <c r="B2477" s="4" t="s">
        <v>1946</v>
      </c>
      <c r="C2477" s="3" t="s">
        <v>1310</v>
      </c>
      <c r="D2477" s="5">
        <v>0.81</v>
      </c>
    </row>
    <row r="2478" spans="1:4">
      <c r="A2478" s="3">
        <v>913160100</v>
      </c>
      <c r="B2478" s="4" t="s">
        <v>1947</v>
      </c>
      <c r="C2478" s="3" t="s">
        <v>1310</v>
      </c>
      <c r="D2478" s="5">
        <v>0.81</v>
      </c>
    </row>
    <row r="2479" spans="1:4">
      <c r="A2479" s="3">
        <v>913160110</v>
      </c>
      <c r="B2479" s="4" t="s">
        <v>1948</v>
      </c>
      <c r="C2479" s="3" t="s">
        <v>1310</v>
      </c>
      <c r="D2479" s="5">
        <v>0.81</v>
      </c>
    </row>
    <row r="2480" spans="1:4">
      <c r="A2480" s="3">
        <v>913160120</v>
      </c>
      <c r="B2480" s="4" t="s">
        <v>1949</v>
      </c>
      <c r="C2480" s="3" t="s">
        <v>1310</v>
      </c>
      <c r="D2480" s="5">
        <v>0.83</v>
      </c>
    </row>
    <row r="2481" spans="1:4">
      <c r="A2481" s="3">
        <v>913160140</v>
      </c>
      <c r="B2481" s="4" t="s">
        <v>1950</v>
      </c>
      <c r="C2481" s="3" t="s">
        <v>1310</v>
      </c>
      <c r="D2481" s="5">
        <v>0.81</v>
      </c>
    </row>
    <row r="2482" spans="1:4">
      <c r="A2482" s="3">
        <v>913160160</v>
      </c>
      <c r="B2482" s="4" t="s">
        <v>1951</v>
      </c>
      <c r="C2482" s="3" t="s">
        <v>1310</v>
      </c>
      <c r="D2482" s="5">
        <v>0.81</v>
      </c>
    </row>
    <row r="2483" spans="1:4">
      <c r="A2483" s="3">
        <v>913160220</v>
      </c>
      <c r="B2483" s="4" t="s">
        <v>1952</v>
      </c>
      <c r="C2483" s="3" t="s">
        <v>1310</v>
      </c>
      <c r="D2483" s="5">
        <v>0.83</v>
      </c>
    </row>
    <row r="2484" spans="1:4">
      <c r="A2484" s="3">
        <v>913160250</v>
      </c>
      <c r="B2484" s="4" t="s">
        <v>1953</v>
      </c>
      <c r="C2484" s="3" t="s">
        <v>1310</v>
      </c>
      <c r="D2484" s="5">
        <v>0.81</v>
      </c>
    </row>
    <row r="2485" spans="1:4">
      <c r="A2485" s="3">
        <v>913160270</v>
      </c>
      <c r="B2485" s="4" t="s">
        <v>1954</v>
      </c>
      <c r="C2485" s="3" t="s">
        <v>1310</v>
      </c>
      <c r="D2485" s="5">
        <v>0.81</v>
      </c>
    </row>
    <row r="2486" spans="1:4">
      <c r="A2486" s="3">
        <v>913160280</v>
      </c>
      <c r="B2486" s="4" t="s">
        <v>1955</v>
      </c>
      <c r="C2486" s="3" t="s">
        <v>1310</v>
      </c>
      <c r="D2486" s="5">
        <v>0.83</v>
      </c>
    </row>
    <row r="2487" spans="1:4">
      <c r="A2487" s="3">
        <v>913161000</v>
      </c>
      <c r="B2487" s="4" t="s">
        <v>1956</v>
      </c>
      <c r="C2487" s="3" t="s">
        <v>1310</v>
      </c>
      <c r="D2487" s="5">
        <v>0.75</v>
      </c>
    </row>
    <row r="2488" spans="1:4">
      <c r="A2488" s="3">
        <v>913162000</v>
      </c>
      <c r="B2488" s="4" t="s">
        <v>1957</v>
      </c>
      <c r="C2488" s="3" t="s">
        <v>1310</v>
      </c>
      <c r="D2488" s="5">
        <v>0.7</v>
      </c>
    </row>
    <row r="2489" spans="1:4">
      <c r="A2489" s="3">
        <v>913170010</v>
      </c>
      <c r="B2489" s="4" t="s">
        <v>1958</v>
      </c>
      <c r="C2489" s="3" t="s">
        <v>1310</v>
      </c>
      <c r="D2489" s="5">
        <v>1.02</v>
      </c>
    </row>
    <row r="2490" spans="1:4">
      <c r="A2490" s="3">
        <v>913170020</v>
      </c>
      <c r="B2490" s="4" t="s">
        <v>1959</v>
      </c>
      <c r="C2490" s="3" t="s">
        <v>1310</v>
      </c>
      <c r="D2490" s="5">
        <v>1.02</v>
      </c>
    </row>
    <row r="2491" spans="1:4">
      <c r="A2491" s="3">
        <v>913170060</v>
      </c>
      <c r="B2491" s="4" t="s">
        <v>1960</v>
      </c>
      <c r="C2491" s="3" t="s">
        <v>1310</v>
      </c>
      <c r="D2491" s="5">
        <v>1.02</v>
      </c>
    </row>
    <row r="2492" spans="1:4">
      <c r="A2492" s="3">
        <v>913170080</v>
      </c>
      <c r="B2492" s="4" t="s">
        <v>1961</v>
      </c>
      <c r="C2492" s="3" t="s">
        <v>1310</v>
      </c>
      <c r="D2492" s="5">
        <v>1.02</v>
      </c>
    </row>
    <row r="2493" spans="1:4">
      <c r="A2493" s="3">
        <v>913170090</v>
      </c>
      <c r="B2493" s="4" t="s">
        <v>1962</v>
      </c>
      <c r="C2493" s="3" t="s">
        <v>1310</v>
      </c>
      <c r="D2493" s="5">
        <v>1.02</v>
      </c>
    </row>
    <row r="2494" spans="1:4">
      <c r="A2494" s="3">
        <v>913170100</v>
      </c>
      <c r="B2494" s="4" t="s">
        <v>1963</v>
      </c>
      <c r="C2494" s="3" t="s">
        <v>1310</v>
      </c>
      <c r="D2494" s="5">
        <v>1.02</v>
      </c>
    </row>
    <row r="2495" spans="1:4">
      <c r="A2495" s="3">
        <v>913170110</v>
      </c>
      <c r="B2495" s="4" t="s">
        <v>1964</v>
      </c>
      <c r="C2495" s="3" t="s">
        <v>1310</v>
      </c>
      <c r="D2495" s="5">
        <v>1.02</v>
      </c>
    </row>
    <row r="2496" spans="1:4">
      <c r="A2496" s="3">
        <v>913170120</v>
      </c>
      <c r="B2496" s="4" t="s">
        <v>1965</v>
      </c>
      <c r="C2496" s="3" t="s">
        <v>1310</v>
      </c>
      <c r="D2496" s="5">
        <v>1.04</v>
      </c>
    </row>
    <row r="2497" spans="1:4">
      <c r="A2497" s="3">
        <v>913170140</v>
      </c>
      <c r="B2497" s="4" t="s">
        <v>1966</v>
      </c>
      <c r="C2497" s="3" t="s">
        <v>1310</v>
      </c>
      <c r="D2497" s="5">
        <v>1.02</v>
      </c>
    </row>
    <row r="2498" spans="1:4">
      <c r="A2498" s="3">
        <v>913170160</v>
      </c>
      <c r="B2498" s="4" t="s">
        <v>1967</v>
      </c>
      <c r="C2498" s="3" t="s">
        <v>1310</v>
      </c>
      <c r="D2498" s="5">
        <v>1.02</v>
      </c>
    </row>
    <row r="2499" spans="1:4">
      <c r="A2499" s="3">
        <v>913170220</v>
      </c>
      <c r="B2499" s="4" t="s">
        <v>1968</v>
      </c>
      <c r="C2499" s="3" t="s">
        <v>1310</v>
      </c>
      <c r="D2499" s="5">
        <v>1.04</v>
      </c>
    </row>
    <row r="2500" spans="1:4">
      <c r="A2500" s="3">
        <v>913170250</v>
      </c>
      <c r="B2500" s="4" t="s">
        <v>1969</v>
      </c>
      <c r="C2500" s="3" t="s">
        <v>1310</v>
      </c>
      <c r="D2500" s="5">
        <v>1.02</v>
      </c>
    </row>
    <row r="2501" spans="1:4">
      <c r="A2501" s="3">
        <v>913170270</v>
      </c>
      <c r="B2501" s="4" t="s">
        <v>1970</v>
      </c>
      <c r="C2501" s="3" t="s">
        <v>1310</v>
      </c>
      <c r="D2501" s="5">
        <v>1.02</v>
      </c>
    </row>
    <row r="2502" spans="1:4">
      <c r="A2502" s="3">
        <v>913170280</v>
      </c>
      <c r="B2502" s="4" t="s">
        <v>1971</v>
      </c>
      <c r="C2502" s="3" t="s">
        <v>1310</v>
      </c>
      <c r="D2502" s="5">
        <v>1.04</v>
      </c>
    </row>
    <row r="2503" spans="1:4">
      <c r="A2503" s="3">
        <v>913171000</v>
      </c>
      <c r="B2503" s="4" t="s">
        <v>1972</v>
      </c>
      <c r="C2503" s="3" t="s">
        <v>1310</v>
      </c>
      <c r="D2503" s="5">
        <v>0.93</v>
      </c>
    </row>
    <row r="2504" spans="1:4">
      <c r="A2504" s="3">
        <v>913172000</v>
      </c>
      <c r="B2504" s="4" t="s">
        <v>1973</v>
      </c>
      <c r="C2504" s="3" t="s">
        <v>1310</v>
      </c>
      <c r="D2504" s="5">
        <v>0.87</v>
      </c>
    </row>
    <row r="2505" spans="1:4">
      <c r="A2505" s="3">
        <v>913180010</v>
      </c>
      <c r="B2505" s="4" t="s">
        <v>1974</v>
      </c>
      <c r="C2505" s="3" t="s">
        <v>1310</v>
      </c>
      <c r="D2505" s="5">
        <v>1.1499999999999999</v>
      </c>
    </row>
    <row r="2506" spans="1:4">
      <c r="A2506" s="3">
        <v>913180020</v>
      </c>
      <c r="B2506" s="4" t="s">
        <v>1975</v>
      </c>
      <c r="C2506" s="3" t="s">
        <v>1310</v>
      </c>
      <c r="D2506" s="5">
        <v>1.1499999999999999</v>
      </c>
    </row>
    <row r="2507" spans="1:4">
      <c r="A2507" s="3">
        <v>913180060</v>
      </c>
      <c r="B2507" s="4" t="s">
        <v>1976</v>
      </c>
      <c r="C2507" s="3" t="s">
        <v>1310</v>
      </c>
      <c r="D2507" s="5">
        <v>1.1499999999999999</v>
      </c>
    </row>
    <row r="2508" spans="1:4">
      <c r="A2508" s="3">
        <v>913180080</v>
      </c>
      <c r="B2508" s="4" t="s">
        <v>1977</v>
      </c>
      <c r="C2508" s="3" t="s">
        <v>1310</v>
      </c>
      <c r="D2508" s="5">
        <v>1.1499999999999999</v>
      </c>
    </row>
    <row r="2509" spans="1:4">
      <c r="A2509" s="3">
        <v>913180090</v>
      </c>
      <c r="B2509" s="4" t="s">
        <v>1978</v>
      </c>
      <c r="C2509" s="3" t="s">
        <v>1310</v>
      </c>
      <c r="D2509" s="5">
        <v>1.1499999999999999</v>
      </c>
    </row>
    <row r="2510" spans="1:4">
      <c r="A2510" s="3">
        <v>913180100</v>
      </c>
      <c r="B2510" s="4" t="s">
        <v>1979</v>
      </c>
      <c r="C2510" s="3" t="s">
        <v>1310</v>
      </c>
      <c r="D2510" s="5">
        <v>1.1499999999999999</v>
      </c>
    </row>
    <row r="2511" spans="1:4">
      <c r="A2511" s="3">
        <v>913180110</v>
      </c>
      <c r="B2511" s="4" t="s">
        <v>1980</v>
      </c>
      <c r="C2511" s="3" t="s">
        <v>1310</v>
      </c>
      <c r="D2511" s="5">
        <v>1.1499999999999999</v>
      </c>
    </row>
    <row r="2512" spans="1:4">
      <c r="A2512" s="3">
        <v>913180120</v>
      </c>
      <c r="B2512" s="4" t="s">
        <v>1981</v>
      </c>
      <c r="C2512" s="3" t="s">
        <v>1310</v>
      </c>
      <c r="D2512" s="5">
        <v>1.17</v>
      </c>
    </row>
    <row r="2513" spans="1:4">
      <c r="A2513" s="3">
        <v>913180140</v>
      </c>
      <c r="B2513" s="4" t="s">
        <v>1982</v>
      </c>
      <c r="C2513" s="3" t="s">
        <v>1310</v>
      </c>
      <c r="D2513" s="5">
        <v>1.1499999999999999</v>
      </c>
    </row>
    <row r="2514" spans="1:4">
      <c r="A2514" s="3">
        <v>913180160</v>
      </c>
      <c r="B2514" s="4" t="s">
        <v>1983</v>
      </c>
      <c r="C2514" s="3" t="s">
        <v>1310</v>
      </c>
      <c r="D2514" s="5">
        <v>1.1499999999999999</v>
      </c>
    </row>
    <row r="2515" spans="1:4">
      <c r="A2515" s="3">
        <v>913180220</v>
      </c>
      <c r="B2515" s="4" t="s">
        <v>1984</v>
      </c>
      <c r="C2515" s="3" t="s">
        <v>1310</v>
      </c>
      <c r="D2515" s="5">
        <v>1.17</v>
      </c>
    </row>
    <row r="2516" spans="1:4">
      <c r="A2516" s="3">
        <v>913180250</v>
      </c>
      <c r="B2516" s="4" t="s">
        <v>1985</v>
      </c>
      <c r="C2516" s="3" t="s">
        <v>1310</v>
      </c>
      <c r="D2516" s="5">
        <v>1.1499999999999999</v>
      </c>
    </row>
    <row r="2517" spans="1:4">
      <c r="A2517" s="3">
        <v>913180270</v>
      </c>
      <c r="B2517" s="4" t="s">
        <v>1986</v>
      </c>
      <c r="C2517" s="3" t="s">
        <v>1310</v>
      </c>
      <c r="D2517" s="5">
        <v>1.1499999999999999</v>
      </c>
    </row>
    <row r="2518" spans="1:4">
      <c r="A2518" s="3">
        <v>913180280</v>
      </c>
      <c r="B2518" s="4" t="s">
        <v>1987</v>
      </c>
      <c r="C2518" s="3" t="s">
        <v>1310</v>
      </c>
      <c r="D2518" s="5">
        <v>1.17</v>
      </c>
    </row>
    <row r="2519" spans="1:4">
      <c r="A2519" s="3">
        <v>913181000</v>
      </c>
      <c r="B2519" s="4" t="s">
        <v>1988</v>
      </c>
      <c r="C2519" s="3" t="s">
        <v>1310</v>
      </c>
      <c r="D2519" s="5">
        <v>1.04</v>
      </c>
    </row>
    <row r="2520" spans="1:4">
      <c r="A2520" s="3">
        <v>913182000</v>
      </c>
      <c r="B2520" s="4" t="s">
        <v>1989</v>
      </c>
      <c r="C2520" s="3" t="s">
        <v>1310</v>
      </c>
      <c r="D2520" s="5">
        <v>0.99</v>
      </c>
    </row>
    <row r="2521" spans="1:4">
      <c r="A2521" s="3">
        <v>913190010</v>
      </c>
      <c r="B2521" s="4" t="s">
        <v>1990</v>
      </c>
      <c r="C2521" s="3" t="s">
        <v>1088</v>
      </c>
      <c r="D2521" s="5">
        <v>3.26</v>
      </c>
    </row>
    <row r="2522" spans="1:4">
      <c r="A2522" s="3">
        <v>913190020</v>
      </c>
      <c r="B2522" s="4" t="s">
        <v>1991</v>
      </c>
      <c r="C2522" s="3" t="s">
        <v>1088</v>
      </c>
      <c r="D2522" s="5">
        <v>3.26</v>
      </c>
    </row>
    <row r="2523" spans="1:4">
      <c r="A2523" s="3">
        <v>913190060</v>
      </c>
      <c r="B2523" s="4" t="s">
        <v>1992</v>
      </c>
      <c r="C2523" s="3" t="s">
        <v>1088</v>
      </c>
      <c r="D2523" s="5">
        <v>3.26</v>
      </c>
    </row>
    <row r="2524" spans="1:4">
      <c r="A2524" s="3">
        <v>913190080</v>
      </c>
      <c r="B2524" s="4" t="s">
        <v>1993</v>
      </c>
      <c r="C2524" s="3" t="s">
        <v>1088</v>
      </c>
      <c r="D2524" s="5">
        <v>3.26</v>
      </c>
    </row>
    <row r="2525" spans="1:4">
      <c r="A2525" s="3">
        <v>913190090</v>
      </c>
      <c r="B2525" s="4" t="s">
        <v>1994</v>
      </c>
      <c r="C2525" s="3" t="s">
        <v>1088</v>
      </c>
      <c r="D2525" s="5">
        <v>3.26</v>
      </c>
    </row>
    <row r="2526" spans="1:4">
      <c r="A2526" s="3">
        <v>913190100</v>
      </c>
      <c r="B2526" s="4" t="s">
        <v>1995</v>
      </c>
      <c r="C2526" s="3" t="s">
        <v>1088</v>
      </c>
      <c r="D2526" s="5">
        <v>3.26</v>
      </c>
    </row>
    <row r="2527" spans="1:4">
      <c r="A2527" s="3">
        <v>913190110</v>
      </c>
      <c r="B2527" s="4" t="s">
        <v>1996</v>
      </c>
      <c r="C2527" s="3" t="s">
        <v>1088</v>
      </c>
      <c r="D2527" s="5">
        <v>3.26</v>
      </c>
    </row>
    <row r="2528" spans="1:4">
      <c r="A2528" s="3">
        <v>913190120</v>
      </c>
      <c r="B2528" s="4" t="s">
        <v>1997</v>
      </c>
      <c r="C2528" s="3" t="s">
        <v>1088</v>
      </c>
      <c r="D2528" s="5">
        <v>3.35</v>
      </c>
    </row>
    <row r="2529" spans="1:4">
      <c r="A2529" s="3">
        <v>913190140</v>
      </c>
      <c r="B2529" s="4" t="s">
        <v>1998</v>
      </c>
      <c r="C2529" s="3" t="s">
        <v>1088</v>
      </c>
      <c r="D2529" s="5">
        <v>3.26</v>
      </c>
    </row>
    <row r="2530" spans="1:4">
      <c r="A2530" s="3">
        <v>913190160</v>
      </c>
      <c r="B2530" s="4" t="s">
        <v>1999</v>
      </c>
      <c r="C2530" s="3" t="s">
        <v>1088</v>
      </c>
      <c r="D2530" s="5">
        <v>3.26</v>
      </c>
    </row>
    <row r="2531" spans="1:4">
      <c r="A2531" s="3">
        <v>913190220</v>
      </c>
      <c r="B2531" s="4" t="s">
        <v>2000</v>
      </c>
      <c r="C2531" s="3" t="s">
        <v>1088</v>
      </c>
      <c r="D2531" s="5">
        <v>3.35</v>
      </c>
    </row>
    <row r="2532" spans="1:4">
      <c r="A2532" s="3">
        <v>913190250</v>
      </c>
      <c r="B2532" s="4" t="s">
        <v>2001</v>
      </c>
      <c r="C2532" s="3" t="s">
        <v>1088</v>
      </c>
      <c r="D2532" s="5">
        <v>3.26</v>
      </c>
    </row>
    <row r="2533" spans="1:4">
      <c r="A2533" s="3">
        <v>913190270</v>
      </c>
      <c r="B2533" s="4" t="s">
        <v>2002</v>
      </c>
      <c r="C2533" s="3" t="s">
        <v>1088</v>
      </c>
      <c r="D2533" s="5">
        <v>3.26</v>
      </c>
    </row>
    <row r="2534" spans="1:4">
      <c r="A2534" s="3">
        <v>913190280</v>
      </c>
      <c r="B2534" s="4" t="s">
        <v>2003</v>
      </c>
      <c r="C2534" s="3" t="s">
        <v>1088</v>
      </c>
      <c r="D2534" s="5">
        <v>3.35</v>
      </c>
    </row>
    <row r="2535" spans="1:4">
      <c r="A2535" s="3">
        <v>913191000</v>
      </c>
      <c r="B2535" s="4" t="s">
        <v>2004</v>
      </c>
      <c r="C2535" s="3" t="s">
        <v>1088</v>
      </c>
      <c r="D2535" s="5">
        <v>2.84</v>
      </c>
    </row>
    <row r="2536" spans="1:4">
      <c r="A2536" s="3">
        <v>913191011</v>
      </c>
      <c r="B2536" s="4" t="s">
        <v>1990</v>
      </c>
      <c r="C2536" s="3" t="s">
        <v>1088</v>
      </c>
      <c r="D2536" s="5">
        <v>3.07</v>
      </c>
    </row>
    <row r="2537" spans="1:4">
      <c r="A2537" s="3">
        <v>913191021</v>
      </c>
      <c r="B2537" s="4" t="s">
        <v>2005</v>
      </c>
      <c r="C2537" s="3" t="s">
        <v>1088</v>
      </c>
      <c r="D2537" s="5">
        <v>3.07</v>
      </c>
    </row>
    <row r="2538" spans="1:4">
      <c r="A2538" s="3">
        <v>913191061</v>
      </c>
      <c r="B2538" s="4" t="s">
        <v>1992</v>
      </c>
      <c r="C2538" s="3" t="s">
        <v>1088</v>
      </c>
      <c r="D2538" s="5">
        <v>3.07</v>
      </c>
    </row>
    <row r="2539" spans="1:4">
      <c r="A2539" s="3">
        <v>913191081</v>
      </c>
      <c r="B2539" s="4" t="s">
        <v>2006</v>
      </c>
      <c r="C2539" s="3" t="s">
        <v>1088</v>
      </c>
      <c r="D2539" s="5">
        <v>3.07</v>
      </c>
    </row>
    <row r="2540" spans="1:4">
      <c r="A2540" s="3">
        <v>913191091</v>
      </c>
      <c r="B2540" s="4" t="s">
        <v>2007</v>
      </c>
      <c r="C2540" s="3" t="s">
        <v>1088</v>
      </c>
      <c r="D2540" s="5">
        <v>3.07</v>
      </c>
    </row>
    <row r="2541" spans="1:4">
      <c r="A2541" s="3">
        <v>913191101</v>
      </c>
      <c r="B2541" s="4" t="s">
        <v>1995</v>
      </c>
      <c r="C2541" s="3" t="s">
        <v>1088</v>
      </c>
      <c r="D2541" s="5">
        <v>3.07</v>
      </c>
    </row>
    <row r="2542" spans="1:4">
      <c r="A2542" s="3">
        <v>913191111</v>
      </c>
      <c r="B2542" s="4" t="s">
        <v>1996</v>
      </c>
      <c r="C2542" s="3" t="s">
        <v>1088</v>
      </c>
      <c r="D2542" s="5">
        <v>3.07</v>
      </c>
    </row>
    <row r="2543" spans="1:4">
      <c r="A2543" s="3">
        <v>913191121</v>
      </c>
      <c r="B2543" s="4" t="s">
        <v>1997</v>
      </c>
      <c r="C2543" s="3" t="s">
        <v>1088</v>
      </c>
      <c r="D2543" s="5">
        <v>3.11</v>
      </c>
    </row>
    <row r="2544" spans="1:4">
      <c r="A2544" s="3">
        <v>913191141</v>
      </c>
      <c r="B2544" s="4" t="s">
        <v>2008</v>
      </c>
      <c r="C2544" s="3" t="s">
        <v>1088</v>
      </c>
      <c r="D2544" s="5">
        <v>3.07</v>
      </c>
    </row>
    <row r="2545" spans="1:4">
      <c r="A2545" s="3">
        <v>913191161</v>
      </c>
      <c r="B2545" s="4" t="s">
        <v>2009</v>
      </c>
      <c r="C2545" s="3" t="s">
        <v>1088</v>
      </c>
      <c r="D2545" s="5">
        <v>3.07</v>
      </c>
    </row>
    <row r="2546" spans="1:4">
      <c r="A2546" s="3">
        <v>913191221</v>
      </c>
      <c r="B2546" s="4" t="s">
        <v>2000</v>
      </c>
      <c r="C2546" s="3" t="s">
        <v>1088</v>
      </c>
      <c r="D2546" s="5">
        <v>3.11</v>
      </c>
    </row>
    <row r="2547" spans="1:4">
      <c r="A2547" s="3">
        <v>913191251</v>
      </c>
      <c r="B2547" s="4" t="s">
        <v>2001</v>
      </c>
      <c r="C2547" s="3" t="s">
        <v>1088</v>
      </c>
      <c r="D2547" s="5">
        <v>3.07</v>
      </c>
    </row>
    <row r="2548" spans="1:4">
      <c r="A2548" s="3">
        <v>913191271</v>
      </c>
      <c r="B2548" s="4" t="s">
        <v>2002</v>
      </c>
      <c r="C2548" s="3" t="s">
        <v>1088</v>
      </c>
      <c r="D2548" s="5">
        <v>3.07</v>
      </c>
    </row>
    <row r="2549" spans="1:4">
      <c r="A2549" s="3">
        <v>913191281</v>
      </c>
      <c r="B2549" s="4" t="s">
        <v>2010</v>
      </c>
      <c r="C2549" s="3" t="s">
        <v>1088</v>
      </c>
      <c r="D2549" s="5">
        <v>3.11</v>
      </c>
    </row>
    <row r="2550" spans="1:4">
      <c r="A2550" s="3">
        <v>913192000</v>
      </c>
      <c r="B2550" s="4" t="s">
        <v>2011</v>
      </c>
      <c r="C2550" s="3" t="s">
        <v>1088</v>
      </c>
      <c r="D2550" s="5">
        <v>2.73</v>
      </c>
    </row>
    <row r="2551" spans="1:4">
      <c r="A2551" s="3">
        <v>913200010</v>
      </c>
      <c r="B2551" s="4" t="s">
        <v>2012</v>
      </c>
      <c r="C2551" s="3" t="s">
        <v>7</v>
      </c>
      <c r="D2551" s="5">
        <v>6.28</v>
      </c>
    </row>
    <row r="2552" spans="1:4">
      <c r="A2552" s="3">
        <v>913200020</v>
      </c>
      <c r="B2552" s="4" t="s">
        <v>2013</v>
      </c>
      <c r="C2552" s="3" t="s">
        <v>7</v>
      </c>
      <c r="D2552" s="5">
        <v>6.28</v>
      </c>
    </row>
    <row r="2553" spans="1:4">
      <c r="A2553" s="3">
        <v>913200060</v>
      </c>
      <c r="B2553" s="4" t="s">
        <v>2014</v>
      </c>
      <c r="C2553" s="3" t="s">
        <v>7</v>
      </c>
      <c r="D2553" s="5">
        <v>6.28</v>
      </c>
    </row>
    <row r="2554" spans="1:4">
      <c r="A2554" s="3">
        <v>913200080</v>
      </c>
      <c r="B2554" s="4" t="s">
        <v>2015</v>
      </c>
      <c r="C2554" s="3" t="s">
        <v>7</v>
      </c>
      <c r="D2554" s="5">
        <v>6.28</v>
      </c>
    </row>
    <row r="2555" spans="1:4">
      <c r="A2555" s="3">
        <v>913200090</v>
      </c>
      <c r="B2555" s="4" t="s">
        <v>2016</v>
      </c>
      <c r="C2555" s="3" t="s">
        <v>7</v>
      </c>
      <c r="D2555" s="5">
        <v>6.28</v>
      </c>
    </row>
    <row r="2556" spans="1:4">
      <c r="A2556" s="3">
        <v>913200100</v>
      </c>
      <c r="B2556" s="4" t="s">
        <v>2017</v>
      </c>
      <c r="C2556" s="3" t="s">
        <v>7</v>
      </c>
      <c r="D2556" s="5">
        <v>6.28</v>
      </c>
    </row>
    <row r="2557" spans="1:4">
      <c r="A2557" s="3">
        <v>913200110</v>
      </c>
      <c r="B2557" s="4" t="s">
        <v>2018</v>
      </c>
      <c r="C2557" s="3" t="s">
        <v>7</v>
      </c>
      <c r="D2557" s="5">
        <v>6.28</v>
      </c>
    </row>
    <row r="2558" spans="1:4">
      <c r="A2558" s="3">
        <v>913200120</v>
      </c>
      <c r="B2558" s="4" t="s">
        <v>2019</v>
      </c>
      <c r="C2558" s="3" t="s">
        <v>7</v>
      </c>
      <c r="D2558" s="5">
        <v>6.38</v>
      </c>
    </row>
    <row r="2559" spans="1:4">
      <c r="A2559" s="3">
        <v>913200140</v>
      </c>
      <c r="B2559" s="4" t="s">
        <v>2020</v>
      </c>
      <c r="C2559" s="3" t="s">
        <v>7</v>
      </c>
      <c r="D2559" s="5">
        <v>6.28</v>
      </c>
    </row>
    <row r="2560" spans="1:4">
      <c r="A2560" s="3">
        <v>913200160</v>
      </c>
      <c r="B2560" s="4" t="s">
        <v>2021</v>
      </c>
      <c r="C2560" s="3" t="s">
        <v>7</v>
      </c>
      <c r="D2560" s="5">
        <v>6.28</v>
      </c>
    </row>
    <row r="2561" spans="1:4">
      <c r="A2561" s="3">
        <v>913200220</v>
      </c>
      <c r="B2561" s="4" t="s">
        <v>2022</v>
      </c>
      <c r="C2561" s="3" t="s">
        <v>7</v>
      </c>
      <c r="D2561" s="5">
        <v>6.38</v>
      </c>
    </row>
    <row r="2562" spans="1:4">
      <c r="A2562" s="3">
        <v>913200250</v>
      </c>
      <c r="B2562" s="4" t="s">
        <v>2023</v>
      </c>
      <c r="C2562" s="3" t="s">
        <v>7</v>
      </c>
      <c r="D2562" s="5">
        <v>6.28</v>
      </c>
    </row>
    <row r="2563" spans="1:4">
      <c r="A2563" s="3">
        <v>913200270</v>
      </c>
      <c r="B2563" s="4" t="s">
        <v>2024</v>
      </c>
      <c r="C2563" s="3" t="s">
        <v>7</v>
      </c>
      <c r="D2563" s="5">
        <v>6.28</v>
      </c>
    </row>
    <row r="2564" spans="1:4">
      <c r="A2564" s="3">
        <v>913200280</v>
      </c>
      <c r="B2564" s="4" t="s">
        <v>2025</v>
      </c>
      <c r="C2564" s="3" t="s">
        <v>7</v>
      </c>
      <c r="D2564" s="5">
        <v>6.38</v>
      </c>
    </row>
    <row r="2565" spans="1:4">
      <c r="A2565" s="3">
        <v>913201000</v>
      </c>
      <c r="B2565" s="4" t="s">
        <v>2026</v>
      </c>
      <c r="C2565" s="3" t="s">
        <v>7</v>
      </c>
      <c r="D2565" s="5">
        <v>5.8</v>
      </c>
    </row>
    <row r="2566" spans="1:4">
      <c r="A2566" s="3">
        <v>913202000</v>
      </c>
      <c r="B2566" s="4" t="s">
        <v>2027</v>
      </c>
      <c r="C2566" s="3" t="s">
        <v>7</v>
      </c>
      <c r="D2566" s="5">
        <v>6.09</v>
      </c>
    </row>
    <row r="2567" spans="1:4">
      <c r="A2567" s="3">
        <v>913210010</v>
      </c>
      <c r="B2567" s="4" t="s">
        <v>2028</v>
      </c>
      <c r="C2567" s="3" t="s">
        <v>1148</v>
      </c>
      <c r="D2567" s="5">
        <v>2.98</v>
      </c>
    </row>
    <row r="2568" spans="1:4">
      <c r="A2568" s="3">
        <v>913210020</v>
      </c>
      <c r="B2568" s="4" t="s">
        <v>2029</v>
      </c>
      <c r="C2568" s="3" t="s">
        <v>1148</v>
      </c>
      <c r="D2568" s="5">
        <v>2.98</v>
      </c>
    </row>
    <row r="2569" spans="1:4">
      <c r="A2569" s="3">
        <v>913210060</v>
      </c>
      <c r="B2569" s="4" t="s">
        <v>2030</v>
      </c>
      <c r="C2569" s="3" t="s">
        <v>1148</v>
      </c>
      <c r="D2569" s="5">
        <v>2.98</v>
      </c>
    </row>
    <row r="2570" spans="1:4">
      <c r="A2570" s="3">
        <v>913210080</v>
      </c>
      <c r="B2570" s="4" t="s">
        <v>2031</v>
      </c>
      <c r="C2570" s="3" t="s">
        <v>1148</v>
      </c>
      <c r="D2570" s="5">
        <v>2.98</v>
      </c>
    </row>
    <row r="2571" spans="1:4">
      <c r="A2571" s="3">
        <v>913210090</v>
      </c>
      <c r="B2571" s="4" t="s">
        <v>2032</v>
      </c>
      <c r="C2571" s="3" t="s">
        <v>1148</v>
      </c>
      <c r="D2571" s="5">
        <v>2.98</v>
      </c>
    </row>
    <row r="2572" spans="1:4">
      <c r="A2572" s="3">
        <v>913210100</v>
      </c>
      <c r="B2572" s="4" t="s">
        <v>2033</v>
      </c>
      <c r="C2572" s="3" t="s">
        <v>1148</v>
      </c>
      <c r="D2572" s="5">
        <v>2.98</v>
      </c>
    </row>
    <row r="2573" spans="1:4">
      <c r="A2573" s="3">
        <v>913210110</v>
      </c>
      <c r="B2573" s="4" t="s">
        <v>2034</v>
      </c>
      <c r="C2573" s="3" t="s">
        <v>1148</v>
      </c>
      <c r="D2573" s="5">
        <v>2.98</v>
      </c>
    </row>
    <row r="2574" spans="1:4">
      <c r="A2574" s="3">
        <v>913210120</v>
      </c>
      <c r="B2574" s="4" t="s">
        <v>2035</v>
      </c>
      <c r="C2574" s="3" t="s">
        <v>1148</v>
      </c>
      <c r="D2574" s="5">
        <v>3.01</v>
      </c>
    </row>
    <row r="2575" spans="1:4">
      <c r="A2575" s="3">
        <v>913210140</v>
      </c>
      <c r="B2575" s="4" t="s">
        <v>2036</v>
      </c>
      <c r="C2575" s="3" t="s">
        <v>1148</v>
      </c>
      <c r="D2575" s="5">
        <v>2.98</v>
      </c>
    </row>
    <row r="2576" spans="1:4">
      <c r="A2576" s="3">
        <v>913210160</v>
      </c>
      <c r="B2576" s="4" t="s">
        <v>2037</v>
      </c>
      <c r="C2576" s="3" t="s">
        <v>1148</v>
      </c>
      <c r="D2576" s="5">
        <v>2.98</v>
      </c>
    </row>
    <row r="2577" spans="1:4">
      <c r="A2577" s="3">
        <v>913210220</v>
      </c>
      <c r="B2577" s="4" t="s">
        <v>2038</v>
      </c>
      <c r="C2577" s="3" t="s">
        <v>1148</v>
      </c>
      <c r="D2577" s="5">
        <v>3.01</v>
      </c>
    </row>
    <row r="2578" spans="1:4">
      <c r="A2578" s="3">
        <v>913210250</v>
      </c>
      <c r="B2578" s="4" t="s">
        <v>2039</v>
      </c>
      <c r="C2578" s="3" t="s">
        <v>1148</v>
      </c>
      <c r="D2578" s="5">
        <v>2.98</v>
      </c>
    </row>
    <row r="2579" spans="1:4">
      <c r="A2579" s="3">
        <v>913210270</v>
      </c>
      <c r="B2579" s="4" t="s">
        <v>2040</v>
      </c>
      <c r="C2579" s="3" t="s">
        <v>1148</v>
      </c>
      <c r="D2579" s="5">
        <v>2.98</v>
      </c>
    </row>
    <row r="2580" spans="1:4">
      <c r="A2580" s="3">
        <v>913210280</v>
      </c>
      <c r="B2580" s="4" t="s">
        <v>2041</v>
      </c>
      <c r="C2580" s="3" t="s">
        <v>1148</v>
      </c>
      <c r="D2580" s="5">
        <v>3.01</v>
      </c>
    </row>
    <row r="2581" spans="1:4">
      <c r="A2581" s="3">
        <v>913211000</v>
      </c>
      <c r="B2581" s="4" t="s">
        <v>2042</v>
      </c>
      <c r="C2581" s="3" t="s">
        <v>1148</v>
      </c>
      <c r="D2581" s="5">
        <v>2.84</v>
      </c>
    </row>
    <row r="2582" spans="1:4">
      <c r="A2582" s="3">
        <v>913212000</v>
      </c>
      <c r="B2582" s="4" t="s">
        <v>2043</v>
      </c>
      <c r="C2582" s="3" t="s">
        <v>1148</v>
      </c>
      <c r="D2582" s="5">
        <v>2.84</v>
      </c>
    </row>
    <row r="2583" spans="1:4">
      <c r="A2583" s="3">
        <v>913220010</v>
      </c>
      <c r="B2583" s="4" t="s">
        <v>2044</v>
      </c>
      <c r="C2583" s="3" t="s">
        <v>1310</v>
      </c>
      <c r="D2583" s="5">
        <v>0.75</v>
      </c>
    </row>
    <row r="2584" spans="1:4">
      <c r="A2584" s="3">
        <v>913220020</v>
      </c>
      <c r="B2584" s="4" t="s">
        <v>2045</v>
      </c>
      <c r="C2584" s="3" t="s">
        <v>1310</v>
      </c>
      <c r="D2584" s="5">
        <v>0.75</v>
      </c>
    </row>
    <row r="2585" spans="1:4">
      <c r="A2585" s="3">
        <v>913220060</v>
      </c>
      <c r="B2585" s="4" t="s">
        <v>2046</v>
      </c>
      <c r="C2585" s="3" t="s">
        <v>1310</v>
      </c>
      <c r="D2585" s="5">
        <v>0.75</v>
      </c>
    </row>
    <row r="2586" spans="1:4">
      <c r="A2586" s="3">
        <v>913220080</v>
      </c>
      <c r="B2586" s="4" t="s">
        <v>2047</v>
      </c>
      <c r="C2586" s="3" t="s">
        <v>1310</v>
      </c>
      <c r="D2586" s="5">
        <v>0.75</v>
      </c>
    </row>
    <row r="2587" spans="1:4">
      <c r="A2587" s="3">
        <v>913220090</v>
      </c>
      <c r="B2587" s="4" t="s">
        <v>2048</v>
      </c>
      <c r="C2587" s="3" t="s">
        <v>1310</v>
      </c>
      <c r="D2587" s="5">
        <v>0.75</v>
      </c>
    </row>
    <row r="2588" spans="1:4">
      <c r="A2588" s="3">
        <v>913220100</v>
      </c>
      <c r="B2588" s="4" t="s">
        <v>2049</v>
      </c>
      <c r="C2588" s="3" t="s">
        <v>1310</v>
      </c>
      <c r="D2588" s="5">
        <v>0.75</v>
      </c>
    </row>
    <row r="2589" spans="1:4">
      <c r="A2589" s="3">
        <v>913220110</v>
      </c>
      <c r="B2589" s="4" t="s">
        <v>2050</v>
      </c>
      <c r="C2589" s="3" t="s">
        <v>1310</v>
      </c>
      <c r="D2589" s="5">
        <v>0.75</v>
      </c>
    </row>
    <row r="2590" spans="1:4">
      <c r="A2590" s="3">
        <v>913220120</v>
      </c>
      <c r="B2590" s="4" t="s">
        <v>2051</v>
      </c>
      <c r="C2590" s="3" t="s">
        <v>1310</v>
      </c>
      <c r="D2590" s="5">
        <v>0.77</v>
      </c>
    </row>
    <row r="2591" spans="1:4">
      <c r="A2591" s="3">
        <v>913220140</v>
      </c>
      <c r="B2591" s="4" t="s">
        <v>2052</v>
      </c>
      <c r="C2591" s="3" t="s">
        <v>1310</v>
      </c>
      <c r="D2591" s="5">
        <v>0.75</v>
      </c>
    </row>
    <row r="2592" spans="1:4">
      <c r="A2592" s="3">
        <v>913220160</v>
      </c>
      <c r="B2592" s="4" t="s">
        <v>2053</v>
      </c>
      <c r="C2592" s="3" t="s">
        <v>1310</v>
      </c>
      <c r="D2592" s="5">
        <v>0.75</v>
      </c>
    </row>
    <row r="2593" spans="1:4">
      <c r="A2593" s="3">
        <v>913220220</v>
      </c>
      <c r="B2593" s="4" t="s">
        <v>2054</v>
      </c>
      <c r="C2593" s="3" t="s">
        <v>1310</v>
      </c>
      <c r="D2593" s="5">
        <v>0.77</v>
      </c>
    </row>
    <row r="2594" spans="1:4">
      <c r="A2594" s="3">
        <v>913220250</v>
      </c>
      <c r="B2594" s="4" t="s">
        <v>2055</v>
      </c>
      <c r="C2594" s="3" t="s">
        <v>1310</v>
      </c>
      <c r="D2594" s="5">
        <v>0.75</v>
      </c>
    </row>
    <row r="2595" spans="1:4">
      <c r="A2595" s="3">
        <v>913220270</v>
      </c>
      <c r="B2595" s="4" t="s">
        <v>2056</v>
      </c>
      <c r="C2595" s="3" t="s">
        <v>1310</v>
      </c>
      <c r="D2595" s="5">
        <v>0.75</v>
      </c>
    </row>
    <row r="2596" spans="1:4">
      <c r="A2596" s="3">
        <v>913220280</v>
      </c>
      <c r="B2596" s="4" t="s">
        <v>2057</v>
      </c>
      <c r="C2596" s="3" t="s">
        <v>1310</v>
      </c>
      <c r="D2596" s="5">
        <v>0.77</v>
      </c>
    </row>
    <row r="2597" spans="1:4">
      <c r="A2597" s="3">
        <v>913221000</v>
      </c>
      <c r="B2597" s="4" t="s">
        <v>2058</v>
      </c>
      <c r="C2597" s="3" t="s">
        <v>1310</v>
      </c>
      <c r="D2597" s="5">
        <v>0.7</v>
      </c>
    </row>
    <row r="2598" spans="1:4">
      <c r="A2598" s="3">
        <v>913222000</v>
      </c>
      <c r="B2598" s="4" t="s">
        <v>2059</v>
      </c>
      <c r="C2598" s="3" t="s">
        <v>1310</v>
      </c>
      <c r="D2598" s="5">
        <v>0.64</v>
      </c>
    </row>
    <row r="2599" spans="1:4">
      <c r="A2599" s="3">
        <v>913240010</v>
      </c>
      <c r="B2599" s="4" t="s">
        <v>2060</v>
      </c>
      <c r="C2599" s="3" t="s">
        <v>1148</v>
      </c>
      <c r="D2599" s="5">
        <v>5.96</v>
      </c>
    </row>
    <row r="2600" spans="1:4">
      <c r="A2600" s="3">
        <v>913240020</v>
      </c>
      <c r="B2600" s="4" t="s">
        <v>2061</v>
      </c>
      <c r="C2600" s="3" t="s">
        <v>1148</v>
      </c>
      <c r="D2600" s="5">
        <v>5.96</v>
      </c>
    </row>
    <row r="2601" spans="1:4">
      <c r="A2601" s="3">
        <v>913240060</v>
      </c>
      <c r="B2601" s="4" t="s">
        <v>2062</v>
      </c>
      <c r="C2601" s="3" t="s">
        <v>1148</v>
      </c>
      <c r="D2601" s="5">
        <v>5.96</v>
      </c>
    </row>
    <row r="2602" spans="1:4">
      <c r="A2602" s="3">
        <v>913240080</v>
      </c>
      <c r="B2602" s="4" t="s">
        <v>2063</v>
      </c>
      <c r="C2602" s="3" t="s">
        <v>1148</v>
      </c>
      <c r="D2602" s="5">
        <v>5.96</v>
      </c>
    </row>
    <row r="2603" spans="1:4">
      <c r="A2603" s="3">
        <v>913240090</v>
      </c>
      <c r="B2603" s="4" t="s">
        <v>2064</v>
      </c>
      <c r="C2603" s="3" t="s">
        <v>1148</v>
      </c>
      <c r="D2603" s="5">
        <v>5.96</v>
      </c>
    </row>
    <row r="2604" spans="1:4">
      <c r="A2604" s="3">
        <v>913240100</v>
      </c>
      <c r="B2604" s="4" t="s">
        <v>2065</v>
      </c>
      <c r="C2604" s="3" t="s">
        <v>1148</v>
      </c>
      <c r="D2604" s="5">
        <v>5.96</v>
      </c>
    </row>
    <row r="2605" spans="1:4">
      <c r="A2605" s="3">
        <v>913240110</v>
      </c>
      <c r="B2605" s="4" t="s">
        <v>2066</v>
      </c>
      <c r="C2605" s="3" t="s">
        <v>1148</v>
      </c>
      <c r="D2605" s="5">
        <v>5.96</v>
      </c>
    </row>
    <row r="2606" spans="1:4">
      <c r="A2606" s="3">
        <v>913240120</v>
      </c>
      <c r="B2606" s="4" t="s">
        <v>2067</v>
      </c>
      <c r="C2606" s="3" t="s">
        <v>1148</v>
      </c>
      <c r="D2606" s="5">
        <v>6.05</v>
      </c>
    </row>
    <row r="2607" spans="1:4">
      <c r="A2607" s="3">
        <v>913240140</v>
      </c>
      <c r="B2607" s="4" t="s">
        <v>2068</v>
      </c>
      <c r="C2607" s="3" t="s">
        <v>1148</v>
      </c>
      <c r="D2607" s="5">
        <v>5.96</v>
      </c>
    </row>
    <row r="2608" spans="1:4">
      <c r="A2608" s="3">
        <v>913240160</v>
      </c>
      <c r="B2608" s="4" t="s">
        <v>2069</v>
      </c>
      <c r="C2608" s="3" t="s">
        <v>1148</v>
      </c>
      <c r="D2608" s="5">
        <v>5.96</v>
      </c>
    </row>
    <row r="2609" spans="1:4">
      <c r="A2609" s="3">
        <v>913240220</v>
      </c>
      <c r="B2609" s="4" t="s">
        <v>2070</v>
      </c>
      <c r="C2609" s="3" t="s">
        <v>1148</v>
      </c>
      <c r="D2609" s="5">
        <v>6.05</v>
      </c>
    </row>
    <row r="2610" spans="1:4">
      <c r="A2610" s="3">
        <v>913240250</v>
      </c>
      <c r="B2610" s="4" t="s">
        <v>2071</v>
      </c>
      <c r="C2610" s="3" t="s">
        <v>1148</v>
      </c>
      <c r="D2610" s="5">
        <v>5.96</v>
      </c>
    </row>
    <row r="2611" spans="1:4">
      <c r="A2611" s="3">
        <v>913240270</v>
      </c>
      <c r="B2611" s="4" t="s">
        <v>2072</v>
      </c>
      <c r="C2611" s="3" t="s">
        <v>1148</v>
      </c>
      <c r="D2611" s="5">
        <v>5.96</v>
      </c>
    </row>
    <row r="2612" spans="1:4">
      <c r="A2612" s="3">
        <v>913240280</v>
      </c>
      <c r="B2612" s="4" t="s">
        <v>2073</v>
      </c>
      <c r="C2612" s="3" t="s">
        <v>1148</v>
      </c>
      <c r="D2612" s="5">
        <v>6.05</v>
      </c>
    </row>
    <row r="2613" spans="1:4">
      <c r="A2613" s="3">
        <v>913241000</v>
      </c>
      <c r="B2613" s="4" t="s">
        <v>2074</v>
      </c>
      <c r="C2613" s="3" t="s">
        <v>1148</v>
      </c>
      <c r="D2613" s="5">
        <v>5.51</v>
      </c>
    </row>
    <row r="2614" spans="1:4">
      <c r="A2614" s="3">
        <v>913242000</v>
      </c>
      <c r="B2614" s="4" t="s">
        <v>2075</v>
      </c>
      <c r="C2614" s="3" t="s">
        <v>1148</v>
      </c>
      <c r="D2614" s="5">
        <v>5.22</v>
      </c>
    </row>
    <row r="2615" spans="1:4">
      <c r="A2615" s="3">
        <v>913251000</v>
      </c>
      <c r="B2615" s="4" t="s">
        <v>2076</v>
      </c>
      <c r="C2615" s="3" t="s">
        <v>1148</v>
      </c>
      <c r="D2615" s="5">
        <v>1.91</v>
      </c>
    </row>
    <row r="2616" spans="1:4">
      <c r="A2616" s="3">
        <v>913260010</v>
      </c>
      <c r="B2616" s="4" t="s">
        <v>2077</v>
      </c>
      <c r="C2616" s="3" t="s">
        <v>1148</v>
      </c>
      <c r="D2616" s="5">
        <v>0.62</v>
      </c>
    </row>
    <row r="2617" spans="1:4">
      <c r="A2617" s="3">
        <v>913260020</v>
      </c>
      <c r="B2617" s="4" t="s">
        <v>2078</v>
      </c>
      <c r="C2617" s="3" t="s">
        <v>1148</v>
      </c>
      <c r="D2617" s="5">
        <v>0.62</v>
      </c>
    </row>
    <row r="2618" spans="1:4">
      <c r="A2618" s="3">
        <v>913260060</v>
      </c>
      <c r="B2618" s="4" t="s">
        <v>2079</v>
      </c>
      <c r="C2618" s="3" t="s">
        <v>1148</v>
      </c>
      <c r="D2618" s="5">
        <v>0.62</v>
      </c>
    </row>
    <row r="2619" spans="1:4">
      <c r="A2619" s="3">
        <v>913260080</v>
      </c>
      <c r="B2619" s="4" t="s">
        <v>2080</v>
      </c>
      <c r="C2619" s="3" t="s">
        <v>1148</v>
      </c>
      <c r="D2619" s="5">
        <v>0.62</v>
      </c>
    </row>
    <row r="2620" spans="1:4">
      <c r="A2620" s="3">
        <v>913260090</v>
      </c>
      <c r="B2620" s="4" t="s">
        <v>2081</v>
      </c>
      <c r="C2620" s="3" t="s">
        <v>1148</v>
      </c>
      <c r="D2620" s="5">
        <v>0.62</v>
      </c>
    </row>
    <row r="2621" spans="1:4">
      <c r="A2621" s="3">
        <v>913260100</v>
      </c>
      <c r="B2621" s="4" t="s">
        <v>2082</v>
      </c>
      <c r="C2621" s="3" t="s">
        <v>1148</v>
      </c>
      <c r="D2621" s="5">
        <v>0.62</v>
      </c>
    </row>
    <row r="2622" spans="1:4">
      <c r="A2622" s="3">
        <v>913260110</v>
      </c>
      <c r="B2622" s="4" t="s">
        <v>2083</v>
      </c>
      <c r="C2622" s="3" t="s">
        <v>1148</v>
      </c>
      <c r="D2622" s="5">
        <v>0.62</v>
      </c>
    </row>
    <row r="2623" spans="1:4">
      <c r="A2623" s="3">
        <v>913260120</v>
      </c>
      <c r="B2623" s="4" t="s">
        <v>2084</v>
      </c>
      <c r="C2623" s="3" t="s">
        <v>1148</v>
      </c>
      <c r="D2623" s="5">
        <v>0.63</v>
      </c>
    </row>
    <row r="2624" spans="1:4">
      <c r="A2624" s="3">
        <v>913260140</v>
      </c>
      <c r="B2624" s="4" t="s">
        <v>2085</v>
      </c>
      <c r="C2624" s="3" t="s">
        <v>1148</v>
      </c>
      <c r="D2624" s="5">
        <v>0.62</v>
      </c>
    </row>
    <row r="2625" spans="1:4">
      <c r="A2625" s="3">
        <v>913260160</v>
      </c>
      <c r="B2625" s="4" t="s">
        <v>2086</v>
      </c>
      <c r="C2625" s="3" t="s">
        <v>1148</v>
      </c>
      <c r="D2625" s="5">
        <v>0.62</v>
      </c>
    </row>
    <row r="2626" spans="1:4">
      <c r="A2626" s="3">
        <v>913260220</v>
      </c>
      <c r="B2626" s="4" t="s">
        <v>2087</v>
      </c>
      <c r="C2626" s="3" t="s">
        <v>1148</v>
      </c>
      <c r="D2626" s="5">
        <v>0.63</v>
      </c>
    </row>
    <row r="2627" spans="1:4">
      <c r="A2627" s="3">
        <v>913260250</v>
      </c>
      <c r="B2627" s="4" t="s">
        <v>2088</v>
      </c>
      <c r="C2627" s="3" t="s">
        <v>1148</v>
      </c>
      <c r="D2627" s="5">
        <v>0.62</v>
      </c>
    </row>
    <row r="2628" spans="1:4">
      <c r="A2628" s="3">
        <v>913260270</v>
      </c>
      <c r="B2628" s="4" t="s">
        <v>2089</v>
      </c>
      <c r="C2628" s="3" t="s">
        <v>1148</v>
      </c>
      <c r="D2628" s="5">
        <v>0.62</v>
      </c>
    </row>
    <row r="2629" spans="1:4">
      <c r="A2629" s="3">
        <v>913260280</v>
      </c>
      <c r="B2629" s="4" t="s">
        <v>2090</v>
      </c>
      <c r="C2629" s="3" t="s">
        <v>1148</v>
      </c>
      <c r="D2629" s="5">
        <v>0.63</v>
      </c>
    </row>
    <row r="2630" spans="1:4">
      <c r="A2630" s="3">
        <v>913261000</v>
      </c>
      <c r="B2630" s="4" t="s">
        <v>2091</v>
      </c>
      <c r="C2630" s="3" t="s">
        <v>1148</v>
      </c>
      <c r="D2630" s="5">
        <v>0.57999999999999996</v>
      </c>
    </row>
    <row r="2631" spans="1:4">
      <c r="A2631" s="3">
        <v>913262000</v>
      </c>
      <c r="B2631" s="4" t="s">
        <v>2092</v>
      </c>
      <c r="C2631" s="3" t="s">
        <v>1148</v>
      </c>
      <c r="D2631" s="5">
        <v>0.68</v>
      </c>
    </row>
    <row r="2632" spans="1:4">
      <c r="A2632" s="3">
        <v>913270010</v>
      </c>
      <c r="B2632" s="4" t="s">
        <v>2093</v>
      </c>
      <c r="C2632" s="3" t="s">
        <v>1310</v>
      </c>
      <c r="D2632" s="5">
        <v>2.68</v>
      </c>
    </row>
    <row r="2633" spans="1:4">
      <c r="A2633" s="3">
        <v>913270020</v>
      </c>
      <c r="B2633" s="4" t="s">
        <v>2094</v>
      </c>
      <c r="C2633" s="3" t="s">
        <v>1310</v>
      </c>
      <c r="D2633" s="5">
        <v>2.68</v>
      </c>
    </row>
    <row r="2634" spans="1:4">
      <c r="A2634" s="3">
        <v>913270060</v>
      </c>
      <c r="B2634" s="4" t="s">
        <v>2095</v>
      </c>
      <c r="C2634" s="3" t="s">
        <v>1310</v>
      </c>
      <c r="D2634" s="5">
        <v>2.68</v>
      </c>
    </row>
    <row r="2635" spans="1:4">
      <c r="A2635" s="3">
        <v>913270080</v>
      </c>
      <c r="B2635" s="4" t="s">
        <v>2096</v>
      </c>
      <c r="C2635" s="3" t="s">
        <v>1310</v>
      </c>
      <c r="D2635" s="5">
        <v>2.68</v>
      </c>
    </row>
    <row r="2636" spans="1:4">
      <c r="A2636" s="3">
        <v>913270090</v>
      </c>
      <c r="B2636" s="4" t="s">
        <v>2097</v>
      </c>
      <c r="C2636" s="3" t="s">
        <v>1310</v>
      </c>
      <c r="D2636" s="5">
        <v>2.68</v>
      </c>
    </row>
    <row r="2637" spans="1:4">
      <c r="A2637" s="3">
        <v>913270100</v>
      </c>
      <c r="B2637" s="4" t="s">
        <v>2098</v>
      </c>
      <c r="C2637" s="3" t="s">
        <v>1310</v>
      </c>
      <c r="D2637" s="5">
        <v>2.68</v>
      </c>
    </row>
    <row r="2638" spans="1:4">
      <c r="A2638" s="3">
        <v>913270110</v>
      </c>
      <c r="B2638" s="4" t="s">
        <v>2099</v>
      </c>
      <c r="C2638" s="3" t="s">
        <v>1310</v>
      </c>
      <c r="D2638" s="5">
        <v>2.68</v>
      </c>
    </row>
    <row r="2639" spans="1:4">
      <c r="A2639" s="3">
        <v>913270120</v>
      </c>
      <c r="B2639" s="4" t="s">
        <v>2100</v>
      </c>
      <c r="C2639" s="3" t="s">
        <v>1310</v>
      </c>
      <c r="D2639" s="5">
        <v>2.72</v>
      </c>
    </row>
    <row r="2640" spans="1:4">
      <c r="A2640" s="3">
        <v>913270140</v>
      </c>
      <c r="B2640" s="4" t="s">
        <v>2101</v>
      </c>
      <c r="C2640" s="3" t="s">
        <v>1310</v>
      </c>
      <c r="D2640" s="5">
        <v>2.68</v>
      </c>
    </row>
    <row r="2641" spans="1:4">
      <c r="A2641" s="3">
        <v>913270160</v>
      </c>
      <c r="B2641" s="4" t="s">
        <v>2102</v>
      </c>
      <c r="C2641" s="3" t="s">
        <v>1310</v>
      </c>
      <c r="D2641" s="5">
        <v>2.68</v>
      </c>
    </row>
    <row r="2642" spans="1:4">
      <c r="A2642" s="3">
        <v>913270220</v>
      </c>
      <c r="B2642" s="4" t="s">
        <v>2103</v>
      </c>
      <c r="C2642" s="3" t="s">
        <v>1310</v>
      </c>
      <c r="D2642" s="5">
        <v>2.72</v>
      </c>
    </row>
    <row r="2643" spans="1:4">
      <c r="A2643" s="3">
        <v>913270250</v>
      </c>
      <c r="B2643" s="4" t="s">
        <v>2104</v>
      </c>
      <c r="C2643" s="3" t="s">
        <v>1310</v>
      </c>
      <c r="D2643" s="5">
        <v>2.68</v>
      </c>
    </row>
    <row r="2644" spans="1:4">
      <c r="A2644" s="3">
        <v>913270270</v>
      </c>
      <c r="B2644" s="4" t="s">
        <v>2105</v>
      </c>
      <c r="C2644" s="3" t="s">
        <v>1310</v>
      </c>
      <c r="D2644" s="5">
        <v>2.68</v>
      </c>
    </row>
    <row r="2645" spans="1:4">
      <c r="A2645" s="3">
        <v>913270280</v>
      </c>
      <c r="B2645" s="4" t="s">
        <v>2106</v>
      </c>
      <c r="C2645" s="3" t="s">
        <v>1310</v>
      </c>
      <c r="D2645" s="5">
        <v>2.72</v>
      </c>
    </row>
    <row r="2646" spans="1:4">
      <c r="A2646" s="3">
        <v>913271000</v>
      </c>
      <c r="B2646" s="4" t="s">
        <v>2107</v>
      </c>
      <c r="C2646" s="3" t="s">
        <v>1310</v>
      </c>
      <c r="D2646" s="5">
        <v>2.4900000000000002</v>
      </c>
    </row>
    <row r="2647" spans="1:4">
      <c r="A2647" s="3">
        <v>913272000</v>
      </c>
      <c r="B2647" s="4" t="s">
        <v>2107</v>
      </c>
      <c r="C2647" s="3" t="s">
        <v>1310</v>
      </c>
      <c r="D2647" s="5">
        <v>2.44</v>
      </c>
    </row>
    <row r="2648" spans="1:4">
      <c r="A2648" s="3">
        <v>913280010</v>
      </c>
      <c r="B2648" s="4" t="s">
        <v>2108</v>
      </c>
      <c r="C2648" s="3" t="s">
        <v>7</v>
      </c>
      <c r="D2648" s="5">
        <v>8.86</v>
      </c>
    </row>
    <row r="2649" spans="1:4">
      <c r="A2649" s="3">
        <v>913280020</v>
      </c>
      <c r="B2649" s="4" t="s">
        <v>2109</v>
      </c>
      <c r="C2649" s="3" t="s">
        <v>7</v>
      </c>
      <c r="D2649" s="5">
        <v>8.86</v>
      </c>
    </row>
    <row r="2650" spans="1:4">
      <c r="A2650" s="3">
        <v>913280060</v>
      </c>
      <c r="B2650" s="4" t="s">
        <v>2110</v>
      </c>
      <c r="C2650" s="3" t="s">
        <v>7</v>
      </c>
      <c r="D2650" s="5">
        <v>8.86</v>
      </c>
    </row>
    <row r="2651" spans="1:4">
      <c r="A2651" s="3">
        <v>913280080</v>
      </c>
      <c r="B2651" s="4" t="s">
        <v>2111</v>
      </c>
      <c r="C2651" s="3" t="s">
        <v>7</v>
      </c>
      <c r="D2651" s="5">
        <v>8.86</v>
      </c>
    </row>
    <row r="2652" spans="1:4">
      <c r="A2652" s="3">
        <v>913280090</v>
      </c>
      <c r="B2652" s="4" t="s">
        <v>2112</v>
      </c>
      <c r="C2652" s="3" t="s">
        <v>7</v>
      </c>
      <c r="D2652" s="5">
        <v>8.86</v>
      </c>
    </row>
    <row r="2653" spans="1:4">
      <c r="A2653" s="3">
        <v>913280100</v>
      </c>
      <c r="B2653" s="4" t="s">
        <v>2113</v>
      </c>
      <c r="C2653" s="3" t="s">
        <v>7</v>
      </c>
      <c r="D2653" s="5">
        <v>8.86</v>
      </c>
    </row>
    <row r="2654" spans="1:4">
      <c r="A2654" s="3">
        <v>913280110</v>
      </c>
      <c r="B2654" s="4" t="s">
        <v>2114</v>
      </c>
      <c r="C2654" s="3" t="s">
        <v>7</v>
      </c>
      <c r="D2654" s="5">
        <v>8.86</v>
      </c>
    </row>
    <row r="2655" spans="1:4">
      <c r="A2655" s="3">
        <v>913280120</v>
      </c>
      <c r="B2655" s="4" t="s">
        <v>2115</v>
      </c>
      <c r="C2655" s="3" t="s">
        <v>7</v>
      </c>
      <c r="D2655" s="5">
        <v>8.9499999999999993</v>
      </c>
    </row>
    <row r="2656" spans="1:4">
      <c r="A2656" s="3">
        <v>913280140</v>
      </c>
      <c r="B2656" s="4" t="s">
        <v>2116</v>
      </c>
      <c r="C2656" s="3" t="s">
        <v>7</v>
      </c>
      <c r="D2656" s="5">
        <v>8.86</v>
      </c>
    </row>
    <row r="2657" spans="1:4">
      <c r="A2657" s="3">
        <v>913280160</v>
      </c>
      <c r="B2657" s="4" t="s">
        <v>2117</v>
      </c>
      <c r="C2657" s="3" t="s">
        <v>7</v>
      </c>
      <c r="D2657" s="5">
        <v>8.86</v>
      </c>
    </row>
    <row r="2658" spans="1:4">
      <c r="A2658" s="3">
        <v>913280220</v>
      </c>
      <c r="B2658" s="4" t="s">
        <v>2118</v>
      </c>
      <c r="C2658" s="3" t="s">
        <v>7</v>
      </c>
      <c r="D2658" s="5">
        <v>8.9499999999999993</v>
      </c>
    </row>
    <row r="2659" spans="1:4">
      <c r="A2659" s="3">
        <v>913280250</v>
      </c>
      <c r="B2659" s="4" t="s">
        <v>2119</v>
      </c>
      <c r="C2659" s="3" t="s">
        <v>7</v>
      </c>
      <c r="D2659" s="5">
        <v>8.86</v>
      </c>
    </row>
    <row r="2660" spans="1:4">
      <c r="A2660" s="3">
        <v>913280270</v>
      </c>
      <c r="B2660" s="4" t="s">
        <v>2120</v>
      </c>
      <c r="C2660" s="3" t="s">
        <v>7</v>
      </c>
      <c r="D2660" s="5">
        <v>8.86</v>
      </c>
    </row>
    <row r="2661" spans="1:4">
      <c r="A2661" s="3">
        <v>913280280</v>
      </c>
      <c r="B2661" s="4" t="s">
        <v>2121</v>
      </c>
      <c r="C2661" s="3" t="s">
        <v>7</v>
      </c>
      <c r="D2661" s="5">
        <v>8.9499999999999993</v>
      </c>
    </row>
    <row r="2662" spans="1:4">
      <c r="A2662" s="3">
        <v>913281000</v>
      </c>
      <c r="B2662" s="4" t="s">
        <v>2122</v>
      </c>
      <c r="C2662" s="3" t="s">
        <v>7</v>
      </c>
      <c r="D2662" s="5">
        <v>8.41</v>
      </c>
    </row>
    <row r="2663" spans="1:4">
      <c r="A2663" s="3">
        <v>913282000</v>
      </c>
      <c r="B2663" s="4" t="s">
        <v>2122</v>
      </c>
      <c r="C2663" s="3" t="s">
        <v>7</v>
      </c>
      <c r="D2663" s="5">
        <v>7.83</v>
      </c>
    </row>
    <row r="2664" spans="1:4">
      <c r="A2664" s="3">
        <v>913290010</v>
      </c>
      <c r="B2664" s="4" t="s">
        <v>2123</v>
      </c>
      <c r="C2664" s="3" t="s">
        <v>7</v>
      </c>
      <c r="D2664" s="5">
        <v>4.4000000000000004</v>
      </c>
    </row>
    <row r="2665" spans="1:4">
      <c r="A2665" s="3">
        <v>913290020</v>
      </c>
      <c r="B2665" s="4" t="s">
        <v>2124</v>
      </c>
      <c r="C2665" s="3" t="s">
        <v>7</v>
      </c>
      <c r="D2665" s="5">
        <v>4.4000000000000004</v>
      </c>
    </row>
    <row r="2666" spans="1:4">
      <c r="A2666" s="3">
        <v>913290060</v>
      </c>
      <c r="B2666" s="4" t="s">
        <v>2125</v>
      </c>
      <c r="C2666" s="3" t="s">
        <v>7</v>
      </c>
      <c r="D2666" s="5">
        <v>1.17</v>
      </c>
    </row>
    <row r="2667" spans="1:4">
      <c r="A2667" s="3">
        <v>913290080</v>
      </c>
      <c r="B2667" s="4" t="s">
        <v>2126</v>
      </c>
      <c r="C2667" s="3" t="s">
        <v>7</v>
      </c>
      <c r="D2667" s="5">
        <v>4.4000000000000004</v>
      </c>
    </row>
    <row r="2668" spans="1:4">
      <c r="A2668" s="3">
        <v>913290090</v>
      </c>
      <c r="B2668" s="4" t="s">
        <v>2127</v>
      </c>
      <c r="C2668" s="3" t="s">
        <v>7</v>
      </c>
      <c r="D2668" s="5">
        <v>4.4000000000000004</v>
      </c>
    </row>
    <row r="2669" spans="1:4">
      <c r="A2669" s="3">
        <v>913290100</v>
      </c>
      <c r="B2669" s="4" t="s">
        <v>2128</v>
      </c>
      <c r="C2669" s="3" t="s">
        <v>7</v>
      </c>
      <c r="D2669" s="5">
        <v>4.4000000000000004</v>
      </c>
    </row>
    <row r="2670" spans="1:4">
      <c r="A2670" s="3">
        <v>913290110</v>
      </c>
      <c r="B2670" s="4" t="s">
        <v>2129</v>
      </c>
      <c r="C2670" s="3" t="s">
        <v>7</v>
      </c>
      <c r="D2670" s="5">
        <v>4.4000000000000004</v>
      </c>
    </row>
    <row r="2671" spans="1:4">
      <c r="A2671" s="3">
        <v>913290120</v>
      </c>
      <c r="B2671" s="4" t="s">
        <v>2130</v>
      </c>
      <c r="C2671" s="3" t="s">
        <v>7</v>
      </c>
      <c r="D2671" s="5">
        <v>4.4400000000000004</v>
      </c>
    </row>
    <row r="2672" spans="1:4">
      <c r="A2672" s="3">
        <v>913290140</v>
      </c>
      <c r="B2672" s="4" t="s">
        <v>2131</v>
      </c>
      <c r="C2672" s="3" t="s">
        <v>7</v>
      </c>
      <c r="D2672" s="5">
        <v>4.4000000000000004</v>
      </c>
    </row>
    <row r="2673" spans="1:4">
      <c r="A2673" s="3">
        <v>913290160</v>
      </c>
      <c r="B2673" s="4" t="s">
        <v>2132</v>
      </c>
      <c r="C2673" s="3" t="s">
        <v>7</v>
      </c>
      <c r="D2673" s="5">
        <v>4.4000000000000004</v>
      </c>
    </row>
    <row r="2674" spans="1:4">
      <c r="A2674" s="3">
        <v>913290220</v>
      </c>
      <c r="B2674" s="4" t="s">
        <v>2133</v>
      </c>
      <c r="C2674" s="3" t="s">
        <v>7</v>
      </c>
      <c r="D2674" s="5">
        <v>4.4400000000000004</v>
      </c>
    </row>
    <row r="2675" spans="1:4">
      <c r="A2675" s="3">
        <v>913290250</v>
      </c>
      <c r="B2675" s="4" t="s">
        <v>2134</v>
      </c>
      <c r="C2675" s="3" t="s">
        <v>7</v>
      </c>
      <c r="D2675" s="5">
        <v>4.4000000000000004</v>
      </c>
    </row>
    <row r="2676" spans="1:4">
      <c r="A2676" s="3">
        <v>913290270</v>
      </c>
      <c r="B2676" s="4" t="s">
        <v>2135</v>
      </c>
      <c r="C2676" s="3" t="s">
        <v>7</v>
      </c>
      <c r="D2676" s="5">
        <v>4.4000000000000004</v>
      </c>
    </row>
    <row r="2677" spans="1:4">
      <c r="A2677" s="3">
        <v>913290280</v>
      </c>
      <c r="B2677" s="4" t="s">
        <v>2136</v>
      </c>
      <c r="C2677" s="3" t="s">
        <v>7</v>
      </c>
      <c r="D2677" s="5">
        <v>4.4400000000000004</v>
      </c>
    </row>
    <row r="2678" spans="1:4">
      <c r="A2678" s="3">
        <v>913291000</v>
      </c>
      <c r="B2678" s="4" t="s">
        <v>2137</v>
      </c>
      <c r="C2678" s="3" t="s">
        <v>7</v>
      </c>
      <c r="D2678" s="5">
        <v>4.2300000000000004</v>
      </c>
    </row>
    <row r="2679" spans="1:4">
      <c r="A2679" s="3">
        <v>913291012</v>
      </c>
      <c r="B2679" s="4" t="s">
        <v>2138</v>
      </c>
      <c r="C2679" s="3" t="s">
        <v>7</v>
      </c>
      <c r="D2679" s="5">
        <v>4.33</v>
      </c>
    </row>
    <row r="2680" spans="1:4">
      <c r="A2680" s="3">
        <v>913291022</v>
      </c>
      <c r="B2680" s="4" t="s">
        <v>2139</v>
      </c>
      <c r="C2680" s="3" t="s">
        <v>7</v>
      </c>
      <c r="D2680" s="5">
        <v>4.33</v>
      </c>
    </row>
    <row r="2681" spans="1:4">
      <c r="A2681" s="3">
        <v>913291062</v>
      </c>
      <c r="B2681" s="4" t="s">
        <v>2125</v>
      </c>
      <c r="C2681" s="3" t="s">
        <v>7</v>
      </c>
      <c r="D2681" s="5">
        <v>4.33</v>
      </c>
    </row>
    <row r="2682" spans="1:4">
      <c r="A2682" s="3">
        <v>913291082</v>
      </c>
      <c r="B2682" s="4" t="s">
        <v>2126</v>
      </c>
      <c r="C2682" s="3" t="s">
        <v>7</v>
      </c>
      <c r="D2682" s="5">
        <v>4.33</v>
      </c>
    </row>
    <row r="2683" spans="1:4">
      <c r="A2683" s="3">
        <v>913291092</v>
      </c>
      <c r="B2683" s="4" t="s">
        <v>2140</v>
      </c>
      <c r="C2683" s="3" t="s">
        <v>7</v>
      </c>
      <c r="D2683" s="5">
        <v>4.33</v>
      </c>
    </row>
    <row r="2684" spans="1:4">
      <c r="A2684" s="3">
        <v>913291102</v>
      </c>
      <c r="B2684" s="4" t="s">
        <v>2128</v>
      </c>
      <c r="C2684" s="3" t="s">
        <v>7</v>
      </c>
      <c r="D2684" s="5">
        <v>4.33</v>
      </c>
    </row>
    <row r="2685" spans="1:4">
      <c r="A2685" s="3">
        <v>913291112</v>
      </c>
      <c r="B2685" s="4" t="s">
        <v>2141</v>
      </c>
      <c r="C2685" s="3" t="s">
        <v>7</v>
      </c>
      <c r="D2685" s="5">
        <v>4.33</v>
      </c>
    </row>
    <row r="2686" spans="1:4">
      <c r="A2686" s="3">
        <v>913291142</v>
      </c>
      <c r="B2686" s="4" t="s">
        <v>2142</v>
      </c>
      <c r="C2686" s="3" t="s">
        <v>7</v>
      </c>
      <c r="D2686" s="5">
        <v>4.33</v>
      </c>
    </row>
    <row r="2687" spans="1:4">
      <c r="A2687" s="3">
        <v>913291162</v>
      </c>
      <c r="B2687" s="4" t="s">
        <v>2132</v>
      </c>
      <c r="C2687" s="3" t="s">
        <v>7</v>
      </c>
      <c r="D2687" s="5">
        <v>4.33</v>
      </c>
    </row>
    <row r="2688" spans="1:4">
      <c r="A2688" s="3">
        <v>913291222</v>
      </c>
      <c r="B2688" s="4" t="s">
        <v>2133</v>
      </c>
      <c r="C2688" s="3" t="s">
        <v>7</v>
      </c>
      <c r="D2688" s="5">
        <v>4.34</v>
      </c>
    </row>
    <row r="2689" spans="1:4">
      <c r="A2689" s="3">
        <v>913291252</v>
      </c>
      <c r="B2689" s="4" t="s">
        <v>2134</v>
      </c>
      <c r="C2689" s="3" t="s">
        <v>7</v>
      </c>
      <c r="D2689" s="5">
        <v>4.33</v>
      </c>
    </row>
    <row r="2690" spans="1:4">
      <c r="A2690" s="3">
        <v>913291272</v>
      </c>
      <c r="B2690" s="4" t="s">
        <v>2135</v>
      </c>
      <c r="C2690" s="3" t="s">
        <v>7</v>
      </c>
      <c r="D2690" s="5">
        <v>4.33</v>
      </c>
    </row>
    <row r="2691" spans="1:4">
      <c r="A2691" s="3">
        <v>913292000</v>
      </c>
      <c r="B2691" s="4" t="s">
        <v>2137</v>
      </c>
      <c r="C2691" s="3" t="s">
        <v>7</v>
      </c>
      <c r="D2691" s="5">
        <v>4.18</v>
      </c>
    </row>
    <row r="2692" spans="1:4">
      <c r="A2692" s="3">
        <v>913320010</v>
      </c>
      <c r="B2692" s="4" t="s">
        <v>2143</v>
      </c>
      <c r="C2692" s="3" t="s">
        <v>1310</v>
      </c>
      <c r="D2692" s="5">
        <v>0.49</v>
      </c>
    </row>
    <row r="2693" spans="1:4">
      <c r="A2693" s="3">
        <v>913320020</v>
      </c>
      <c r="B2693" s="4" t="s">
        <v>2144</v>
      </c>
      <c r="C2693" s="3" t="s">
        <v>1310</v>
      </c>
      <c r="D2693" s="5">
        <v>0.49</v>
      </c>
    </row>
    <row r="2694" spans="1:4">
      <c r="A2694" s="3">
        <v>913320060</v>
      </c>
      <c r="B2694" s="4" t="s">
        <v>2145</v>
      </c>
      <c r="C2694" s="3" t="s">
        <v>1310</v>
      </c>
      <c r="D2694" s="5">
        <v>0.49</v>
      </c>
    </row>
    <row r="2695" spans="1:4">
      <c r="A2695" s="3">
        <v>913320080</v>
      </c>
      <c r="B2695" s="4" t="s">
        <v>2146</v>
      </c>
      <c r="C2695" s="3" t="s">
        <v>1310</v>
      </c>
      <c r="D2695" s="5">
        <v>0.49</v>
      </c>
    </row>
    <row r="2696" spans="1:4">
      <c r="A2696" s="3">
        <v>913320090</v>
      </c>
      <c r="B2696" s="4" t="s">
        <v>2147</v>
      </c>
      <c r="C2696" s="3" t="s">
        <v>1310</v>
      </c>
      <c r="D2696" s="5">
        <v>0.49</v>
      </c>
    </row>
    <row r="2697" spans="1:4">
      <c r="A2697" s="3">
        <v>913320100</v>
      </c>
      <c r="B2697" s="4" t="s">
        <v>2148</v>
      </c>
      <c r="C2697" s="3" t="s">
        <v>1310</v>
      </c>
      <c r="D2697" s="5">
        <v>0.49</v>
      </c>
    </row>
    <row r="2698" spans="1:4">
      <c r="A2698" s="3">
        <v>913320110</v>
      </c>
      <c r="B2698" s="4" t="s">
        <v>2149</v>
      </c>
      <c r="C2698" s="3" t="s">
        <v>1310</v>
      </c>
      <c r="D2698" s="5">
        <v>0.49</v>
      </c>
    </row>
    <row r="2699" spans="1:4">
      <c r="A2699" s="3">
        <v>913320120</v>
      </c>
      <c r="B2699" s="4" t="s">
        <v>2150</v>
      </c>
      <c r="C2699" s="3" t="s">
        <v>1310</v>
      </c>
      <c r="D2699" s="5">
        <v>0.5</v>
      </c>
    </row>
    <row r="2700" spans="1:4">
      <c r="A2700" s="3">
        <v>913320140</v>
      </c>
      <c r="B2700" s="4" t="s">
        <v>2151</v>
      </c>
      <c r="C2700" s="3" t="s">
        <v>1310</v>
      </c>
      <c r="D2700" s="5">
        <v>0.49</v>
      </c>
    </row>
    <row r="2701" spans="1:4">
      <c r="A2701" s="3">
        <v>913320160</v>
      </c>
      <c r="B2701" s="4" t="s">
        <v>2152</v>
      </c>
      <c r="C2701" s="3" t="s">
        <v>1310</v>
      </c>
      <c r="D2701" s="5">
        <v>0.49</v>
      </c>
    </row>
    <row r="2702" spans="1:4">
      <c r="A2702" s="3">
        <v>913320220</v>
      </c>
      <c r="B2702" s="4" t="s">
        <v>2153</v>
      </c>
      <c r="C2702" s="3" t="s">
        <v>1310</v>
      </c>
      <c r="D2702" s="5">
        <v>0.5</v>
      </c>
    </row>
    <row r="2703" spans="1:4">
      <c r="A2703" s="3">
        <v>913320250</v>
      </c>
      <c r="B2703" s="4" t="s">
        <v>2154</v>
      </c>
      <c r="C2703" s="3" t="s">
        <v>1310</v>
      </c>
      <c r="D2703" s="5">
        <v>0.49</v>
      </c>
    </row>
    <row r="2704" spans="1:4">
      <c r="A2704" s="3">
        <v>913320270</v>
      </c>
      <c r="B2704" s="4" t="s">
        <v>2155</v>
      </c>
      <c r="C2704" s="3" t="s">
        <v>1310</v>
      </c>
      <c r="D2704" s="5">
        <v>0.49</v>
      </c>
    </row>
    <row r="2705" spans="1:4">
      <c r="A2705" s="3">
        <v>913320280</v>
      </c>
      <c r="B2705" s="4" t="s">
        <v>2156</v>
      </c>
      <c r="C2705" s="3" t="s">
        <v>1310</v>
      </c>
      <c r="D2705" s="5">
        <v>0.5</v>
      </c>
    </row>
    <row r="2706" spans="1:4">
      <c r="A2706" s="3">
        <v>913321000</v>
      </c>
      <c r="B2706" s="4" t="s">
        <v>2157</v>
      </c>
      <c r="C2706" s="3" t="s">
        <v>1310</v>
      </c>
      <c r="D2706" s="5">
        <v>0.41</v>
      </c>
    </row>
    <row r="2707" spans="1:4">
      <c r="A2707" s="3">
        <v>913322000</v>
      </c>
      <c r="B2707" s="4" t="s">
        <v>2158</v>
      </c>
      <c r="C2707" s="3" t="s">
        <v>1310</v>
      </c>
      <c r="D2707" s="5">
        <v>0.51</v>
      </c>
    </row>
    <row r="2708" spans="1:4">
      <c r="A2708" s="3">
        <v>913380010</v>
      </c>
      <c r="B2708" s="4" t="s">
        <v>2159</v>
      </c>
      <c r="C2708" s="3" t="s">
        <v>1166</v>
      </c>
      <c r="D2708" s="5">
        <v>1.65</v>
      </c>
    </row>
    <row r="2709" spans="1:4">
      <c r="A2709" s="3">
        <v>913380020</v>
      </c>
      <c r="B2709" s="4" t="s">
        <v>2160</v>
      </c>
      <c r="C2709" s="3" t="s">
        <v>1166</v>
      </c>
      <c r="D2709" s="5">
        <v>1.65</v>
      </c>
    </row>
    <row r="2710" spans="1:4">
      <c r="A2710" s="3">
        <v>913380060</v>
      </c>
      <c r="B2710" s="4" t="s">
        <v>2161</v>
      </c>
      <c r="C2710" s="3" t="s">
        <v>1166</v>
      </c>
      <c r="D2710" s="5">
        <v>1.65</v>
      </c>
    </row>
    <row r="2711" spans="1:4">
      <c r="A2711" s="3">
        <v>913380080</v>
      </c>
      <c r="B2711" s="4" t="s">
        <v>2162</v>
      </c>
      <c r="C2711" s="3" t="s">
        <v>1166</v>
      </c>
      <c r="D2711" s="5">
        <v>1.65</v>
      </c>
    </row>
    <row r="2712" spans="1:4">
      <c r="A2712" s="3">
        <v>913380090</v>
      </c>
      <c r="B2712" s="4" t="s">
        <v>2163</v>
      </c>
      <c r="C2712" s="3" t="s">
        <v>1166</v>
      </c>
      <c r="D2712" s="5">
        <v>1.65</v>
      </c>
    </row>
    <row r="2713" spans="1:4">
      <c r="A2713" s="3">
        <v>913380100</v>
      </c>
      <c r="B2713" s="4" t="s">
        <v>2164</v>
      </c>
      <c r="C2713" s="3" t="s">
        <v>1166</v>
      </c>
      <c r="D2713" s="5">
        <v>1.65</v>
      </c>
    </row>
    <row r="2714" spans="1:4">
      <c r="A2714" s="3">
        <v>913380110</v>
      </c>
      <c r="B2714" s="4" t="s">
        <v>2165</v>
      </c>
      <c r="C2714" s="3" t="s">
        <v>1166</v>
      </c>
      <c r="D2714" s="5">
        <v>1.65</v>
      </c>
    </row>
    <row r="2715" spans="1:4">
      <c r="A2715" s="3">
        <v>913380120</v>
      </c>
      <c r="B2715" s="4" t="s">
        <v>2166</v>
      </c>
      <c r="C2715" s="3" t="s">
        <v>1166</v>
      </c>
      <c r="D2715" s="5">
        <v>1.69</v>
      </c>
    </row>
    <row r="2716" spans="1:4">
      <c r="A2716" s="3">
        <v>913380140</v>
      </c>
      <c r="B2716" s="4" t="s">
        <v>2167</v>
      </c>
      <c r="C2716" s="3" t="s">
        <v>1166</v>
      </c>
      <c r="D2716" s="5">
        <v>1.65</v>
      </c>
    </row>
    <row r="2717" spans="1:4">
      <c r="A2717" s="3">
        <v>913380160</v>
      </c>
      <c r="B2717" s="4" t="s">
        <v>2168</v>
      </c>
      <c r="C2717" s="3" t="s">
        <v>1166</v>
      </c>
      <c r="D2717" s="5">
        <v>1.65</v>
      </c>
    </row>
    <row r="2718" spans="1:4">
      <c r="A2718" s="3">
        <v>913380220</v>
      </c>
      <c r="B2718" s="4" t="s">
        <v>2169</v>
      </c>
      <c r="C2718" s="3" t="s">
        <v>1166</v>
      </c>
      <c r="D2718" s="5">
        <v>1.69</v>
      </c>
    </row>
    <row r="2719" spans="1:4">
      <c r="A2719" s="3">
        <v>913380250</v>
      </c>
      <c r="B2719" s="4" t="s">
        <v>2170</v>
      </c>
      <c r="C2719" s="3" t="s">
        <v>1166</v>
      </c>
      <c r="D2719" s="5">
        <v>1.65</v>
      </c>
    </row>
    <row r="2720" spans="1:4">
      <c r="A2720" s="3">
        <v>913380270</v>
      </c>
      <c r="B2720" s="4" t="s">
        <v>2171</v>
      </c>
      <c r="C2720" s="3" t="s">
        <v>1166</v>
      </c>
      <c r="D2720" s="5">
        <v>1.65</v>
      </c>
    </row>
    <row r="2721" spans="1:4">
      <c r="A2721" s="3">
        <v>913380280</v>
      </c>
      <c r="B2721" s="4" t="s">
        <v>2172</v>
      </c>
      <c r="C2721" s="3" t="s">
        <v>1166</v>
      </c>
      <c r="D2721" s="5">
        <v>1.69</v>
      </c>
    </row>
    <row r="2722" spans="1:4">
      <c r="A2722" s="3">
        <v>913381000</v>
      </c>
      <c r="B2722" s="4" t="s">
        <v>2173</v>
      </c>
      <c r="C2722" s="3" t="s">
        <v>1166</v>
      </c>
      <c r="D2722" s="5">
        <v>1.45</v>
      </c>
    </row>
    <row r="2723" spans="1:4">
      <c r="A2723" s="3">
        <v>913382000</v>
      </c>
      <c r="B2723" s="4" t="s">
        <v>2174</v>
      </c>
      <c r="C2723" s="3" t="s">
        <v>1166</v>
      </c>
      <c r="D2723" s="5">
        <v>1.45</v>
      </c>
    </row>
    <row r="2724" spans="1:4">
      <c r="A2724" s="3">
        <v>913450000</v>
      </c>
      <c r="B2724" s="4" t="s">
        <v>2175</v>
      </c>
      <c r="C2724" s="3" t="s">
        <v>1310</v>
      </c>
      <c r="D2724" s="5">
        <v>0.41</v>
      </c>
    </row>
    <row r="2725" spans="1:4">
      <c r="A2725" s="3">
        <v>913490000</v>
      </c>
      <c r="B2725" s="4" t="s">
        <v>2176</v>
      </c>
      <c r="C2725" s="3" t="s">
        <v>7</v>
      </c>
      <c r="D2725" s="5">
        <v>5.54</v>
      </c>
    </row>
    <row r="2726" spans="1:4">
      <c r="A2726" s="3">
        <v>920010015</v>
      </c>
      <c r="B2726" s="4" t="s">
        <v>2177</v>
      </c>
      <c r="C2726" s="3" t="s">
        <v>7</v>
      </c>
      <c r="D2726" s="5">
        <v>7.21</v>
      </c>
    </row>
    <row r="2727" spans="1:4">
      <c r="A2727" s="3">
        <v>920020013</v>
      </c>
      <c r="B2727" s="4" t="s">
        <v>2178</v>
      </c>
      <c r="C2727" s="3" t="s">
        <v>7</v>
      </c>
      <c r="D2727" s="5">
        <v>4.76</v>
      </c>
    </row>
    <row r="2728" spans="1:4">
      <c r="A2728" s="3">
        <v>920030015</v>
      </c>
      <c r="B2728" s="4" t="s">
        <v>2179</v>
      </c>
      <c r="C2728" s="3" t="s">
        <v>7</v>
      </c>
      <c r="D2728" s="5">
        <v>7.28</v>
      </c>
    </row>
    <row r="2729" spans="1:4">
      <c r="A2729" s="3">
        <v>920040015</v>
      </c>
      <c r="B2729" s="4" t="s">
        <v>2180</v>
      </c>
      <c r="C2729" s="3" t="s">
        <v>7</v>
      </c>
      <c r="D2729" s="5">
        <v>6.59</v>
      </c>
    </row>
    <row r="2730" spans="1:4">
      <c r="A2730" s="3">
        <v>920060015</v>
      </c>
      <c r="B2730" s="4" t="s">
        <v>2181</v>
      </c>
      <c r="C2730" s="3" t="s">
        <v>7</v>
      </c>
      <c r="D2730" s="5">
        <v>7.42</v>
      </c>
    </row>
    <row r="2731" spans="1:4">
      <c r="A2731" s="3">
        <v>920070025</v>
      </c>
      <c r="B2731" s="4" t="s">
        <v>2182</v>
      </c>
      <c r="C2731" s="3" t="s">
        <v>7</v>
      </c>
      <c r="D2731" s="5">
        <v>12.08</v>
      </c>
    </row>
    <row r="2732" spans="1:4">
      <c r="A2732" s="3">
        <v>920080015</v>
      </c>
      <c r="B2732" s="4" t="s">
        <v>2183</v>
      </c>
      <c r="C2732" s="3" t="s">
        <v>7</v>
      </c>
      <c r="D2732" s="5">
        <v>4.67</v>
      </c>
    </row>
    <row r="2733" spans="1:4">
      <c r="A2733" s="3">
        <v>920090015</v>
      </c>
      <c r="B2733" s="4" t="s">
        <v>2184</v>
      </c>
      <c r="C2733" s="3" t="s">
        <v>7</v>
      </c>
      <c r="D2733" s="5">
        <v>6.42</v>
      </c>
    </row>
    <row r="2734" spans="1:4">
      <c r="A2734" s="3">
        <v>920100015</v>
      </c>
      <c r="B2734" s="4" t="s">
        <v>2185</v>
      </c>
      <c r="C2734" s="3" t="s">
        <v>7</v>
      </c>
      <c r="D2734" s="5">
        <v>4.4000000000000004</v>
      </c>
    </row>
    <row r="2735" spans="1:4">
      <c r="A2735" s="3">
        <v>920110015</v>
      </c>
      <c r="B2735" s="4" t="s">
        <v>2186</v>
      </c>
      <c r="C2735" s="3" t="s">
        <v>7</v>
      </c>
      <c r="D2735" s="5">
        <v>13.7</v>
      </c>
    </row>
    <row r="2736" spans="1:4">
      <c r="A2736" s="3">
        <v>920120015</v>
      </c>
      <c r="B2736" s="4" t="s">
        <v>2187</v>
      </c>
      <c r="C2736" s="3" t="s">
        <v>7</v>
      </c>
      <c r="D2736" s="5">
        <v>9.4</v>
      </c>
    </row>
    <row r="2737" spans="1:4">
      <c r="A2737" s="3">
        <v>920130015</v>
      </c>
      <c r="B2737" s="4" t="s">
        <v>2188</v>
      </c>
      <c r="C2737" s="3" t="s">
        <v>7</v>
      </c>
      <c r="D2737" s="5">
        <v>13.16</v>
      </c>
    </row>
    <row r="2738" spans="1:4">
      <c r="A2738" s="3">
        <v>920150015</v>
      </c>
      <c r="B2738" s="4" t="s">
        <v>2189</v>
      </c>
      <c r="C2738" s="3" t="s">
        <v>7</v>
      </c>
      <c r="D2738" s="5">
        <v>9.23</v>
      </c>
    </row>
    <row r="2739" spans="1:4">
      <c r="A2739" s="3">
        <v>920160015</v>
      </c>
      <c r="B2739" s="4" t="s">
        <v>2190</v>
      </c>
      <c r="C2739" s="3" t="s">
        <v>7</v>
      </c>
      <c r="D2739" s="5">
        <v>1.5</v>
      </c>
    </row>
    <row r="2740" spans="1:4">
      <c r="A2740" s="3">
        <v>920170013</v>
      </c>
      <c r="B2740" s="4" t="s">
        <v>2191</v>
      </c>
      <c r="C2740" s="3" t="s">
        <v>7</v>
      </c>
      <c r="D2740" s="5">
        <v>2.09</v>
      </c>
    </row>
    <row r="2741" spans="1:4">
      <c r="A2741" s="3">
        <v>920190025</v>
      </c>
      <c r="B2741" s="4" t="s">
        <v>2192</v>
      </c>
      <c r="C2741" s="3" t="s">
        <v>7</v>
      </c>
      <c r="D2741" s="5">
        <v>13.16</v>
      </c>
    </row>
    <row r="2742" spans="1:4">
      <c r="A2742" s="3">
        <v>920200015</v>
      </c>
      <c r="B2742" s="4" t="s">
        <v>2193</v>
      </c>
      <c r="C2742" s="3" t="s">
        <v>7</v>
      </c>
      <c r="D2742" s="5">
        <v>6.44</v>
      </c>
    </row>
    <row r="2743" spans="1:4">
      <c r="A2743" s="3">
        <v>920210015</v>
      </c>
      <c r="B2743" s="4" t="s">
        <v>2194</v>
      </c>
      <c r="C2743" s="3" t="s">
        <v>7</v>
      </c>
      <c r="D2743" s="5">
        <v>5.55</v>
      </c>
    </row>
    <row r="2744" spans="1:4">
      <c r="A2744" s="3">
        <v>920220015</v>
      </c>
      <c r="B2744" s="4" t="s">
        <v>2195</v>
      </c>
      <c r="C2744" s="3" t="s">
        <v>7</v>
      </c>
      <c r="D2744" s="5">
        <v>4.1900000000000004</v>
      </c>
    </row>
    <row r="2745" spans="1:4">
      <c r="A2745" s="3">
        <v>920230009</v>
      </c>
      <c r="B2745" s="4" t="s">
        <v>2196</v>
      </c>
      <c r="C2745" s="3" t="s">
        <v>7</v>
      </c>
      <c r="D2745" s="5">
        <v>2.2040000000000002</v>
      </c>
    </row>
    <row r="2746" spans="1:4">
      <c r="A2746" s="3">
        <v>920240015</v>
      </c>
      <c r="B2746" s="4" t="s">
        <v>2197</v>
      </c>
      <c r="C2746" s="3" t="s">
        <v>7</v>
      </c>
      <c r="D2746" s="5">
        <v>3.5960000000000001</v>
      </c>
    </row>
    <row r="2747" spans="1:4">
      <c r="A2747" s="3">
        <v>920250015</v>
      </c>
      <c r="B2747" s="4" t="s">
        <v>2198</v>
      </c>
      <c r="C2747" s="3" t="s">
        <v>7</v>
      </c>
      <c r="D2747" s="5">
        <v>3.5379999999999998</v>
      </c>
    </row>
    <row r="2748" spans="1:4">
      <c r="A2748" s="3">
        <v>920260015</v>
      </c>
      <c r="B2748" s="4" t="s">
        <v>2199</v>
      </c>
      <c r="C2748" s="3" t="s">
        <v>7</v>
      </c>
      <c r="D2748" s="5">
        <v>6.5540000000000003</v>
      </c>
    </row>
    <row r="2749" spans="1:4">
      <c r="A2749" s="3">
        <v>920270015</v>
      </c>
      <c r="B2749" s="4" t="s">
        <v>2200</v>
      </c>
      <c r="C2749" s="3" t="s">
        <v>7</v>
      </c>
      <c r="D2749" s="5">
        <v>4.3499999999999996</v>
      </c>
    </row>
    <row r="2750" spans="1:4">
      <c r="A2750" s="3">
        <v>920280025</v>
      </c>
      <c r="B2750" s="4" t="s">
        <v>2201</v>
      </c>
      <c r="C2750" s="3" t="s">
        <v>7</v>
      </c>
      <c r="D2750" s="5">
        <v>14.964</v>
      </c>
    </row>
    <row r="2751" spans="1:4">
      <c r="A2751" s="3">
        <v>930035300</v>
      </c>
      <c r="B2751" s="4" t="s">
        <v>2202</v>
      </c>
      <c r="C2751" s="3" t="s">
        <v>1305</v>
      </c>
      <c r="D2751" s="5">
        <v>16</v>
      </c>
    </row>
    <row r="2752" spans="1:4">
      <c r="A2752" s="3">
        <v>930045300</v>
      </c>
      <c r="B2752" s="4" t="s">
        <v>2203</v>
      </c>
      <c r="C2752" s="3" t="s">
        <v>1305</v>
      </c>
      <c r="D2752" s="5">
        <v>16</v>
      </c>
    </row>
    <row r="2753" spans="1:4">
      <c r="A2753" s="3">
        <v>930055300</v>
      </c>
      <c r="B2753" s="4" t="s">
        <v>2204</v>
      </c>
      <c r="C2753" s="3" t="s">
        <v>1305</v>
      </c>
      <c r="D2753" s="5">
        <v>16</v>
      </c>
    </row>
    <row r="2754" spans="1:4">
      <c r="A2754" s="3">
        <v>930115100</v>
      </c>
      <c r="B2754" s="4" t="s">
        <v>2205</v>
      </c>
      <c r="C2754" s="3" t="s">
        <v>2206</v>
      </c>
      <c r="D2754" s="5">
        <v>2.2000000000000002</v>
      </c>
    </row>
    <row r="2755" spans="1:4">
      <c r="A2755" s="3">
        <v>931141000</v>
      </c>
      <c r="B2755" s="4" t="s">
        <v>2207</v>
      </c>
      <c r="C2755" s="3" t="s">
        <v>2206</v>
      </c>
      <c r="D2755" s="5">
        <v>3.02</v>
      </c>
    </row>
    <row r="2756" spans="1:4">
      <c r="A2756" s="3">
        <v>931142000</v>
      </c>
      <c r="B2756" s="4" t="s">
        <v>2208</v>
      </c>
      <c r="C2756" s="3" t="s">
        <v>2206</v>
      </c>
      <c r="D2756" s="5">
        <v>3.02</v>
      </c>
    </row>
    <row r="2757" spans="1:4">
      <c r="A2757" s="3">
        <v>931143000</v>
      </c>
      <c r="B2757" s="4" t="s">
        <v>2209</v>
      </c>
      <c r="C2757" s="3" t="s">
        <v>2206</v>
      </c>
      <c r="D2757" s="5">
        <v>3.02</v>
      </c>
    </row>
    <row r="2758" spans="1:4">
      <c r="A2758" s="3">
        <v>931144000</v>
      </c>
      <c r="B2758" s="4" t="s">
        <v>2210</v>
      </c>
      <c r="C2758" s="3" t="s">
        <v>2206</v>
      </c>
      <c r="D2758" s="5">
        <v>3.02</v>
      </c>
    </row>
    <row r="2759" spans="1:4">
      <c r="A2759" s="3">
        <v>932003300</v>
      </c>
      <c r="B2759" s="4" t="s">
        <v>2211</v>
      </c>
      <c r="C2759" s="3" t="s">
        <v>1305</v>
      </c>
      <c r="D2759" s="5">
        <v>2.1</v>
      </c>
    </row>
    <row r="2760" spans="1:4">
      <c r="A2760" s="3">
        <v>932015300</v>
      </c>
      <c r="B2760" s="4" t="s">
        <v>2212</v>
      </c>
      <c r="C2760" s="3" t="s">
        <v>1305</v>
      </c>
      <c r="D2760" s="5">
        <v>16</v>
      </c>
    </row>
    <row r="2761" spans="1:4">
      <c r="A2761" s="3">
        <v>932025050</v>
      </c>
      <c r="B2761" s="4" t="s">
        <v>2213</v>
      </c>
      <c r="C2761" s="3" t="s">
        <v>1305</v>
      </c>
      <c r="D2761" s="5">
        <v>16</v>
      </c>
    </row>
    <row r="2762" spans="1:4">
      <c r="A2762" s="3">
        <v>945131000</v>
      </c>
      <c r="B2762" s="4" t="s">
        <v>2214</v>
      </c>
      <c r="C2762" s="3" t="s">
        <v>1357</v>
      </c>
      <c r="D2762" s="5">
        <v>2E-3</v>
      </c>
    </row>
    <row r="2763" spans="1:4">
      <c r="A2763" s="3">
        <v>945132000</v>
      </c>
      <c r="B2763" s="4" t="s">
        <v>2215</v>
      </c>
      <c r="C2763" s="3" t="s">
        <v>1357</v>
      </c>
      <c r="D2763" s="5">
        <v>2E-3</v>
      </c>
    </row>
    <row r="2764" spans="1:4">
      <c r="A2764" s="3">
        <v>945134000</v>
      </c>
      <c r="B2764" s="4" t="s">
        <v>2216</v>
      </c>
      <c r="C2764" s="3" t="s">
        <v>1357</v>
      </c>
      <c r="D2764" s="5">
        <v>2E-3</v>
      </c>
    </row>
    <row r="2765" spans="1:4">
      <c r="A2765" s="3">
        <v>945135000</v>
      </c>
      <c r="B2765" s="4" t="s">
        <v>2217</v>
      </c>
      <c r="C2765" s="3" t="s">
        <v>1357</v>
      </c>
      <c r="D2765" s="5">
        <v>2E-3</v>
      </c>
    </row>
    <row r="2766" spans="1:4">
      <c r="A2766" s="3">
        <v>945140000</v>
      </c>
      <c r="B2766" s="4" t="s">
        <v>2218</v>
      </c>
      <c r="C2766" s="3" t="s">
        <v>1352</v>
      </c>
      <c r="D2766" s="5">
        <v>3.0000000000000001E-3</v>
      </c>
    </row>
    <row r="2767" spans="1:4">
      <c r="A2767" s="3">
        <v>945150000</v>
      </c>
      <c r="B2767" s="4" t="s">
        <v>2219</v>
      </c>
      <c r="C2767" s="3" t="s">
        <v>1352</v>
      </c>
      <c r="D2767" s="5">
        <v>4.0000000000000001E-3</v>
      </c>
    </row>
    <row r="2768" spans="1:4">
      <c r="A2768" s="3">
        <v>945160000</v>
      </c>
      <c r="B2768" s="4" t="s">
        <v>2220</v>
      </c>
      <c r="C2768" s="3" t="s">
        <v>1352</v>
      </c>
      <c r="D2768" s="5">
        <v>5.0000000000000001E-3</v>
      </c>
    </row>
    <row r="2769" spans="1:4">
      <c r="A2769" s="3">
        <v>945170000</v>
      </c>
      <c r="B2769" s="4" t="s">
        <v>2221</v>
      </c>
      <c r="C2769" s="3" t="s">
        <v>1352</v>
      </c>
      <c r="D2769" s="5">
        <v>7.0000000000000001E-3</v>
      </c>
    </row>
    <row r="2770" spans="1:4">
      <c r="A2770" s="3">
        <v>945180000</v>
      </c>
      <c r="B2770" s="4" t="s">
        <v>2222</v>
      </c>
      <c r="C2770" s="3" t="s">
        <v>1352</v>
      </c>
      <c r="D2770" s="5">
        <v>8.0000000000000002E-3</v>
      </c>
    </row>
    <row r="2771" spans="1:4">
      <c r="A2771" s="3">
        <v>945635000</v>
      </c>
      <c r="B2771" s="4" t="s">
        <v>2223</v>
      </c>
      <c r="C2771" s="3" t="s">
        <v>1348</v>
      </c>
      <c r="D2771" s="5">
        <v>2E-3</v>
      </c>
    </row>
    <row r="2772" spans="1:4">
      <c r="A2772" s="3">
        <v>945665000</v>
      </c>
      <c r="B2772" s="4" t="s">
        <v>2224</v>
      </c>
      <c r="C2772" s="3" t="s">
        <v>1348</v>
      </c>
      <c r="D2772" s="5">
        <v>3.0000000000000001E-3</v>
      </c>
    </row>
    <row r="2773" spans="1:4">
      <c r="A2773" s="3">
        <v>945675000</v>
      </c>
      <c r="B2773" s="4" t="s">
        <v>2225</v>
      </c>
      <c r="C2773" s="3" t="s">
        <v>1352</v>
      </c>
      <c r="D2773" s="5">
        <v>2E-3</v>
      </c>
    </row>
    <row r="2774" spans="1:4">
      <c r="A2774" s="3">
        <v>945685000</v>
      </c>
      <c r="B2774" s="4" t="s">
        <v>2226</v>
      </c>
      <c r="C2774" s="3" t="s">
        <v>1352</v>
      </c>
      <c r="D2774" s="5">
        <v>6.0000000000000001E-3</v>
      </c>
    </row>
    <row r="2775" spans="1:4">
      <c r="A2775" s="3">
        <v>945695000</v>
      </c>
      <c r="B2775" s="4" t="s">
        <v>2227</v>
      </c>
      <c r="C2775" s="3" t="s">
        <v>16</v>
      </c>
      <c r="D2775" s="5">
        <v>2.1999999999999999E-2</v>
      </c>
    </row>
    <row r="2776" spans="1:4">
      <c r="A2776" s="3">
        <v>945705000</v>
      </c>
      <c r="B2776" s="4" t="s">
        <v>2228</v>
      </c>
      <c r="C2776" s="3" t="s">
        <v>16</v>
      </c>
      <c r="D2776" s="5">
        <v>2.5000000000000001E-2</v>
      </c>
    </row>
    <row r="2777" spans="1:4">
      <c r="A2777" s="3" t="s">
        <v>2229</v>
      </c>
      <c r="B2777" s="4" t="s">
        <v>2230</v>
      </c>
      <c r="C2777" s="3" t="s">
        <v>2231</v>
      </c>
      <c r="D2777" s="5">
        <v>1.78</v>
      </c>
    </row>
    <row r="2778" spans="1:4">
      <c r="A2778" s="3" t="s">
        <v>2232</v>
      </c>
      <c r="B2778" s="4" t="s">
        <v>2233</v>
      </c>
      <c r="C2778" s="3" t="s">
        <v>2231</v>
      </c>
      <c r="D2778" s="5">
        <v>1.78</v>
      </c>
    </row>
    <row r="2779" spans="1:4">
      <c r="A2779" s="3" t="s">
        <v>2234</v>
      </c>
      <c r="B2779" s="4" t="s">
        <v>2235</v>
      </c>
      <c r="C2779" s="3" t="s">
        <v>2231</v>
      </c>
      <c r="D2779" s="5">
        <v>1.78</v>
      </c>
    </row>
    <row r="2780" spans="1:4">
      <c r="A2780" s="3" t="s">
        <v>233</v>
      </c>
      <c r="B2780" s="4" t="s">
        <v>2236</v>
      </c>
      <c r="C2780" s="3" t="s">
        <v>2237</v>
      </c>
      <c r="D2780" s="5">
        <v>12.72</v>
      </c>
    </row>
    <row r="2781" spans="1:4">
      <c r="A2781" s="3" t="s">
        <v>232</v>
      </c>
      <c r="B2781" s="4" t="s">
        <v>2238</v>
      </c>
      <c r="C2781" s="3" t="s">
        <v>2237</v>
      </c>
      <c r="D2781" s="5">
        <v>12.72</v>
      </c>
    </row>
    <row r="2782" spans="1:4">
      <c r="A2782" s="3" t="s">
        <v>231</v>
      </c>
      <c r="B2782" s="4" t="s">
        <v>2239</v>
      </c>
      <c r="C2782" s="3" t="s">
        <v>2237</v>
      </c>
      <c r="D2782" s="5">
        <v>12.72</v>
      </c>
    </row>
    <row r="2783" spans="1:4">
      <c r="A2783" s="3" t="s">
        <v>224</v>
      </c>
      <c r="B2783" s="4" t="s">
        <v>2240</v>
      </c>
      <c r="C2783" s="3" t="s">
        <v>7</v>
      </c>
      <c r="D2783" s="5">
        <v>0.99</v>
      </c>
    </row>
    <row r="2784" spans="1:4">
      <c r="A2784" s="3" t="s">
        <v>223</v>
      </c>
      <c r="B2784" s="4" t="s">
        <v>2241</v>
      </c>
      <c r="C2784" s="3" t="s">
        <v>7</v>
      </c>
      <c r="D2784" s="5">
        <v>0.99</v>
      </c>
    </row>
    <row r="2785" spans="1:4">
      <c r="A2785" s="3" t="s">
        <v>230</v>
      </c>
      <c r="B2785" s="4" t="s">
        <v>2242</v>
      </c>
      <c r="C2785" s="3" t="s">
        <v>7</v>
      </c>
      <c r="D2785" s="5">
        <v>0.72</v>
      </c>
    </row>
    <row r="2786" spans="1:4">
      <c r="A2786" s="3" t="s">
        <v>229</v>
      </c>
      <c r="B2786" s="4" t="s">
        <v>2243</v>
      </c>
      <c r="C2786" s="3" t="s">
        <v>7</v>
      </c>
      <c r="D2786" s="5">
        <v>0.72</v>
      </c>
    </row>
    <row r="2787" spans="1:4">
      <c r="A2787" s="3" t="s">
        <v>228</v>
      </c>
      <c r="B2787" s="4" t="s">
        <v>2244</v>
      </c>
      <c r="C2787" s="3" t="s">
        <v>7</v>
      </c>
      <c r="D2787" s="5">
        <v>0.72</v>
      </c>
    </row>
    <row r="2788" spans="1:4">
      <c r="A2788" s="3" t="s">
        <v>227</v>
      </c>
      <c r="B2788" s="4" t="s">
        <v>2245</v>
      </c>
      <c r="C2788" s="3" t="s">
        <v>7</v>
      </c>
      <c r="D2788" s="5">
        <v>0.46</v>
      </c>
    </row>
    <row r="2789" spans="1:4">
      <c r="A2789" s="3" t="s">
        <v>226</v>
      </c>
      <c r="B2789" s="4" t="s">
        <v>2246</v>
      </c>
      <c r="C2789" s="3" t="s">
        <v>7</v>
      </c>
      <c r="D2789" s="5">
        <v>0.46</v>
      </c>
    </row>
    <row r="2790" spans="1:4">
      <c r="A2790" s="3" t="s">
        <v>225</v>
      </c>
      <c r="B2790" s="4" t="s">
        <v>2247</v>
      </c>
      <c r="C2790" s="3" t="s">
        <v>7</v>
      </c>
      <c r="D2790" s="5">
        <v>0.46</v>
      </c>
    </row>
    <row r="2791" spans="1:4">
      <c r="A2791" s="3" t="s">
        <v>220</v>
      </c>
      <c r="B2791" s="4" t="s">
        <v>2248</v>
      </c>
      <c r="C2791" s="3" t="s">
        <v>7</v>
      </c>
      <c r="D2791" s="5">
        <v>1.76</v>
      </c>
    </row>
    <row r="2792" spans="1:4">
      <c r="A2792" s="3" t="s">
        <v>222</v>
      </c>
      <c r="B2792" s="4" t="s">
        <v>2249</v>
      </c>
      <c r="C2792" s="3" t="s">
        <v>7</v>
      </c>
      <c r="D2792" s="5">
        <v>2.0299999999999998</v>
      </c>
    </row>
    <row r="2793" spans="1:4">
      <c r="A2793" s="3" t="s">
        <v>221</v>
      </c>
      <c r="B2793" s="4" t="s">
        <v>2250</v>
      </c>
      <c r="C2793" s="3" t="s">
        <v>7</v>
      </c>
      <c r="D2793" s="5">
        <v>2.0299999999999998</v>
      </c>
    </row>
    <row r="2794" spans="1:4">
      <c r="A2794" s="3" t="s">
        <v>2251</v>
      </c>
      <c r="B2794" s="4" t="s">
        <v>2252</v>
      </c>
      <c r="C2794" s="3" t="s">
        <v>7</v>
      </c>
      <c r="D2794" s="5" t="e">
        <v>#N/A</v>
      </c>
    </row>
    <row r="2795" spans="1:4">
      <c r="A2795" s="3" t="s">
        <v>2253</v>
      </c>
      <c r="B2795" s="4" t="s">
        <v>2254</v>
      </c>
      <c r="C2795" s="3" t="s">
        <v>16</v>
      </c>
      <c r="D2795" s="5">
        <v>0.1</v>
      </c>
    </row>
    <row r="2796" spans="1:4">
      <c r="A2796" s="3" t="s">
        <v>2255</v>
      </c>
      <c r="B2796" s="4" t="s">
        <v>2256</v>
      </c>
      <c r="C2796" s="3" t="s">
        <v>16</v>
      </c>
      <c r="D2796" s="5">
        <v>0.3</v>
      </c>
    </row>
    <row r="2797" spans="1:4">
      <c r="A2797" s="3" t="s">
        <v>2257</v>
      </c>
      <c r="B2797" s="4" t="s">
        <v>2258</v>
      </c>
      <c r="C2797" s="3" t="s">
        <v>16</v>
      </c>
      <c r="D2797" s="5">
        <v>0.44</v>
      </c>
    </row>
    <row r="2798" spans="1:4">
      <c r="A2798" s="3" t="s">
        <v>210</v>
      </c>
      <c r="B2798" s="4" t="s">
        <v>2259</v>
      </c>
      <c r="C2798" s="3" t="s">
        <v>16</v>
      </c>
      <c r="D2798" s="5">
        <v>16.5</v>
      </c>
    </row>
    <row r="2799" spans="1:4">
      <c r="A2799" s="3" t="s">
        <v>211</v>
      </c>
      <c r="B2799" s="4" t="s">
        <v>2260</v>
      </c>
      <c r="C2799" s="3" t="s">
        <v>16</v>
      </c>
      <c r="D2799" s="5">
        <v>18</v>
      </c>
    </row>
    <row r="2800" spans="1:4">
      <c r="A2800" s="3" t="s">
        <v>212</v>
      </c>
      <c r="B2800" s="4" t="s">
        <v>2261</v>
      </c>
      <c r="C2800" s="3" t="s">
        <v>16</v>
      </c>
      <c r="D2800" s="5">
        <v>19</v>
      </c>
    </row>
    <row r="2801" spans="1:4">
      <c r="A2801" s="3" t="s">
        <v>213</v>
      </c>
      <c r="B2801" s="4" t="s">
        <v>2262</v>
      </c>
      <c r="C2801" s="3" t="s">
        <v>16</v>
      </c>
      <c r="D2801" s="5">
        <v>20</v>
      </c>
    </row>
    <row r="2802" spans="1:4">
      <c r="A2802" s="3" t="s">
        <v>208</v>
      </c>
      <c r="B2802" s="4" t="s">
        <v>2263</v>
      </c>
      <c r="C2802" s="3" t="s">
        <v>16</v>
      </c>
      <c r="D2802" s="5">
        <v>38</v>
      </c>
    </row>
    <row r="2803" spans="1:4">
      <c r="A2803" s="3" t="s">
        <v>198</v>
      </c>
      <c r="B2803" s="4" t="s">
        <v>2264</v>
      </c>
      <c r="C2803" s="3" t="s">
        <v>16</v>
      </c>
      <c r="D2803" s="5">
        <v>22.5</v>
      </c>
    </row>
    <row r="2804" spans="1:4">
      <c r="A2804" s="3" t="s">
        <v>199</v>
      </c>
      <c r="B2804" s="4" t="s">
        <v>2265</v>
      </c>
      <c r="C2804" s="3" t="s">
        <v>16</v>
      </c>
      <c r="D2804" s="5">
        <v>22.5</v>
      </c>
    </row>
    <row r="2805" spans="1:4">
      <c r="A2805" s="3" t="s">
        <v>201</v>
      </c>
      <c r="B2805" s="4" t="s">
        <v>2266</v>
      </c>
      <c r="C2805" s="3" t="s">
        <v>16</v>
      </c>
      <c r="D2805" s="5">
        <v>26.3</v>
      </c>
    </row>
    <row r="2806" spans="1:4">
      <c r="A2806" s="3" t="s">
        <v>200</v>
      </c>
      <c r="B2806" s="4" t="s">
        <v>2267</v>
      </c>
      <c r="C2806" s="3" t="s">
        <v>16</v>
      </c>
      <c r="D2806" s="5">
        <v>26.5</v>
      </c>
    </row>
    <row r="2807" spans="1:4">
      <c r="A2807" s="3" t="s">
        <v>202</v>
      </c>
      <c r="B2807" s="4" t="s">
        <v>2268</v>
      </c>
      <c r="C2807" s="3" t="s">
        <v>16</v>
      </c>
      <c r="D2807" s="5">
        <v>31</v>
      </c>
    </row>
    <row r="2808" spans="1:4">
      <c r="A2808" s="3" t="s">
        <v>305</v>
      </c>
      <c r="B2808" s="4" t="s">
        <v>2269</v>
      </c>
      <c r="C2808" s="3"/>
      <c r="D2808" s="5">
        <v>16.2</v>
      </c>
    </row>
    <row r="2809" spans="1:4">
      <c r="A2809" s="3" t="s">
        <v>304</v>
      </c>
      <c r="B2809" s="4" t="s">
        <v>2270</v>
      </c>
      <c r="C2809" s="3"/>
      <c r="D2809" s="5">
        <v>22.5</v>
      </c>
    </row>
    <row r="2810" spans="1:4">
      <c r="A2810" s="3" t="s">
        <v>2271</v>
      </c>
      <c r="B2810" s="4" t="s">
        <v>2272</v>
      </c>
      <c r="C2810" s="3" t="s">
        <v>7</v>
      </c>
      <c r="D2810" s="5" t="e">
        <v>#N/A</v>
      </c>
    </row>
    <row r="2811" spans="1:4">
      <c r="A2811" s="3" t="s">
        <v>26</v>
      </c>
      <c r="B2811" s="4" t="s">
        <v>2273</v>
      </c>
      <c r="C2811" s="3" t="s">
        <v>2274</v>
      </c>
      <c r="D2811" s="5">
        <v>2.1</v>
      </c>
    </row>
    <row r="2812" spans="1:4">
      <c r="A2812" s="3" t="s">
        <v>2275</v>
      </c>
      <c r="B2812" s="4" t="s">
        <v>2276</v>
      </c>
      <c r="C2812" s="3" t="s">
        <v>7</v>
      </c>
      <c r="D2812" s="5">
        <v>2.73</v>
      </c>
    </row>
    <row r="2813" spans="1:4">
      <c r="A2813" s="3" t="s">
        <v>2277</v>
      </c>
      <c r="B2813" s="4" t="s">
        <v>2278</v>
      </c>
      <c r="C2813" s="3" t="s">
        <v>7</v>
      </c>
      <c r="D2813" s="5">
        <v>2.73</v>
      </c>
    </row>
    <row r="2814" spans="1:4">
      <c r="A2814" s="3" t="s">
        <v>47</v>
      </c>
      <c r="B2814" s="4" t="s">
        <v>2279</v>
      </c>
      <c r="C2814" s="3" t="s">
        <v>7</v>
      </c>
      <c r="D2814" s="5">
        <v>1.6</v>
      </c>
    </row>
    <row r="2815" spans="1:4">
      <c r="A2815" s="3" t="s">
        <v>52</v>
      </c>
      <c r="B2815" s="4" t="s">
        <v>2280</v>
      </c>
      <c r="C2815" s="3" t="s">
        <v>7</v>
      </c>
      <c r="D2815" s="5">
        <v>2.23</v>
      </c>
    </row>
    <row r="2816" spans="1:4">
      <c r="A2816" s="3" t="s">
        <v>54</v>
      </c>
      <c r="B2816" s="4" t="s">
        <v>2281</v>
      </c>
      <c r="C2816" s="3" t="s">
        <v>7</v>
      </c>
      <c r="D2816" s="5">
        <v>2.23</v>
      </c>
    </row>
    <row r="2817" spans="1:4">
      <c r="A2817" s="3" t="s">
        <v>48</v>
      </c>
      <c r="B2817" s="4" t="s">
        <v>2282</v>
      </c>
      <c r="C2817" s="3" t="s">
        <v>7</v>
      </c>
      <c r="D2817" s="5">
        <v>1.92</v>
      </c>
    </row>
    <row r="2818" spans="1:4">
      <c r="A2818" s="3" t="s">
        <v>50</v>
      </c>
      <c r="B2818" s="4" t="s">
        <v>2283</v>
      </c>
      <c r="C2818" s="3" t="s">
        <v>7</v>
      </c>
      <c r="D2818" s="5">
        <v>2.5499999999999998</v>
      </c>
    </row>
    <row r="2819" spans="1:4">
      <c r="A2819" s="3" t="s">
        <v>197</v>
      </c>
      <c r="B2819" s="4" t="s">
        <v>2284</v>
      </c>
      <c r="C2819" s="3" t="s">
        <v>7</v>
      </c>
      <c r="D2819" s="5">
        <v>2.5499999999999998</v>
      </c>
    </row>
    <row r="2820" spans="1:4">
      <c r="A2820" s="3" t="s">
        <v>46</v>
      </c>
      <c r="B2820" s="4" t="s">
        <v>2285</v>
      </c>
      <c r="C2820" s="3" t="s">
        <v>7</v>
      </c>
      <c r="D2820" s="5">
        <v>1.72</v>
      </c>
    </row>
    <row r="2821" spans="1:4">
      <c r="A2821" s="3" t="s">
        <v>51</v>
      </c>
      <c r="B2821" s="4" t="s">
        <v>2286</v>
      </c>
      <c r="C2821" s="3" t="s">
        <v>7</v>
      </c>
      <c r="D2821" s="5">
        <v>2.35</v>
      </c>
    </row>
    <row r="2822" spans="1:4">
      <c r="A2822" s="3" t="s">
        <v>53</v>
      </c>
      <c r="B2822" s="4" t="s">
        <v>2287</v>
      </c>
      <c r="C2822" s="3" t="s">
        <v>7</v>
      </c>
      <c r="D2822" s="5">
        <v>2.35</v>
      </c>
    </row>
    <row r="2823" spans="1:4">
      <c r="A2823" s="3" t="s">
        <v>49</v>
      </c>
      <c r="B2823" s="4" t="s">
        <v>2288</v>
      </c>
      <c r="C2823" s="3" t="s">
        <v>2289</v>
      </c>
      <c r="D2823" s="5">
        <v>0.05</v>
      </c>
    </row>
    <row r="2824" spans="1:4">
      <c r="A2824" s="3" t="s">
        <v>22</v>
      </c>
      <c r="B2824" s="4" t="s">
        <v>2290</v>
      </c>
      <c r="C2824" s="3" t="s">
        <v>2274</v>
      </c>
      <c r="D2824" s="5">
        <v>7.5629999999999997</v>
      </c>
    </row>
    <row r="2825" spans="1:4">
      <c r="A2825" s="3" t="s">
        <v>18</v>
      </c>
      <c r="B2825" s="4" t="s">
        <v>2291</v>
      </c>
      <c r="C2825" s="3" t="s">
        <v>2274</v>
      </c>
      <c r="D2825" s="5">
        <v>15.8</v>
      </c>
    </row>
    <row r="2826" spans="1:4">
      <c r="A2826" s="3" t="s">
        <v>30</v>
      </c>
      <c r="B2826" s="4" t="s">
        <v>2292</v>
      </c>
      <c r="C2826" s="3" t="s">
        <v>7</v>
      </c>
      <c r="D2826" s="5">
        <v>16.43</v>
      </c>
    </row>
    <row r="2827" spans="1:4">
      <c r="A2827" s="3" t="s">
        <v>35</v>
      </c>
      <c r="B2827" s="4" t="s">
        <v>2293</v>
      </c>
      <c r="C2827" s="3" t="s">
        <v>7</v>
      </c>
      <c r="D2827" s="5">
        <v>16.43</v>
      </c>
    </row>
    <row r="2828" spans="1:4">
      <c r="A2828" s="3" t="s">
        <v>20</v>
      </c>
      <c r="B2828" s="4" t="s">
        <v>2294</v>
      </c>
      <c r="C2828" s="3" t="s">
        <v>2274</v>
      </c>
      <c r="D2828" s="5">
        <v>16.399999999999999</v>
      </c>
    </row>
    <row r="2829" spans="1:4">
      <c r="A2829" s="3" t="s">
        <v>31</v>
      </c>
      <c r="B2829" s="4" t="s">
        <v>2295</v>
      </c>
      <c r="C2829" s="3" t="s">
        <v>7</v>
      </c>
      <c r="D2829" s="5">
        <v>17.03</v>
      </c>
    </row>
    <row r="2830" spans="1:4">
      <c r="A2830" s="3" t="s">
        <v>36</v>
      </c>
      <c r="B2830" s="4" t="s">
        <v>2296</v>
      </c>
      <c r="C2830" s="3" t="s">
        <v>7</v>
      </c>
      <c r="D2830" s="5">
        <v>17.03</v>
      </c>
    </row>
    <row r="2831" spans="1:4">
      <c r="A2831" s="3" t="s">
        <v>21</v>
      </c>
      <c r="B2831" s="4" t="s">
        <v>2297</v>
      </c>
      <c r="C2831" s="3" t="s">
        <v>2274</v>
      </c>
      <c r="D2831" s="5">
        <v>15.706</v>
      </c>
    </row>
    <row r="2832" spans="1:4">
      <c r="A2832" s="3" t="s">
        <v>19</v>
      </c>
      <c r="B2832" s="4" t="s">
        <v>2298</v>
      </c>
      <c r="C2832" s="3" t="s">
        <v>2274</v>
      </c>
      <c r="D2832" s="5">
        <v>22.08</v>
      </c>
    </row>
    <row r="2833" spans="1:4">
      <c r="A2833" s="3" t="s">
        <v>23</v>
      </c>
      <c r="B2833" s="4" t="s">
        <v>2299</v>
      </c>
      <c r="C2833" s="3" t="s">
        <v>2274</v>
      </c>
      <c r="D2833" s="5">
        <v>3.1</v>
      </c>
    </row>
    <row r="2834" spans="1:4">
      <c r="A2834" s="3" t="s">
        <v>32</v>
      </c>
      <c r="B2834" s="4" t="s">
        <v>2300</v>
      </c>
      <c r="C2834" s="3" t="s">
        <v>7</v>
      </c>
      <c r="D2834" s="5">
        <v>3.73</v>
      </c>
    </row>
    <row r="2835" spans="1:4">
      <c r="A2835" s="3" t="s">
        <v>37</v>
      </c>
      <c r="B2835" s="4" t="s">
        <v>2301</v>
      </c>
      <c r="C2835" s="3" t="s">
        <v>7</v>
      </c>
      <c r="D2835" s="5">
        <v>3.73</v>
      </c>
    </row>
    <row r="2836" spans="1:4">
      <c r="A2836" s="3" t="s">
        <v>24</v>
      </c>
      <c r="B2836" s="4" t="s">
        <v>2302</v>
      </c>
      <c r="C2836" s="3" t="s">
        <v>2274</v>
      </c>
      <c r="D2836" s="5">
        <v>5.5</v>
      </c>
    </row>
    <row r="2837" spans="1:4">
      <c r="A2837" s="3" t="s">
        <v>33</v>
      </c>
      <c r="B2837" s="4" t="s">
        <v>2303</v>
      </c>
      <c r="C2837" s="3" t="s">
        <v>7</v>
      </c>
      <c r="D2837" s="5">
        <v>6.13</v>
      </c>
    </row>
    <row r="2838" spans="1:4">
      <c r="A2838" s="3" t="s">
        <v>38</v>
      </c>
      <c r="B2838" s="4" t="s">
        <v>2304</v>
      </c>
      <c r="C2838" s="3" t="s">
        <v>7</v>
      </c>
      <c r="D2838" s="5">
        <v>6.13</v>
      </c>
    </row>
    <row r="2839" spans="1:4">
      <c r="A2839" s="3" t="s">
        <v>25</v>
      </c>
      <c r="B2839" s="4" t="s">
        <v>2305</v>
      </c>
      <c r="C2839" s="3" t="s">
        <v>2274</v>
      </c>
      <c r="D2839" s="5">
        <v>1.97</v>
      </c>
    </row>
    <row r="2840" spans="1:4">
      <c r="A2840" s="3" t="s">
        <v>34</v>
      </c>
      <c r="B2840" s="4" t="s">
        <v>2306</v>
      </c>
      <c r="C2840" s="3" t="s">
        <v>7</v>
      </c>
      <c r="D2840" s="5">
        <v>2.6</v>
      </c>
    </row>
    <row r="2841" spans="1:4">
      <c r="A2841" s="3" t="s">
        <v>39</v>
      </c>
      <c r="B2841" s="4" t="s">
        <v>2307</v>
      </c>
      <c r="C2841" s="3" t="s">
        <v>7</v>
      </c>
      <c r="D2841" s="5">
        <v>2.6</v>
      </c>
    </row>
    <row r="2842" spans="1:4">
      <c r="A2842" s="3" t="s">
        <v>237</v>
      </c>
      <c r="B2842" s="4" t="s">
        <v>2308</v>
      </c>
      <c r="C2842" s="3" t="s">
        <v>7</v>
      </c>
      <c r="D2842" s="5">
        <v>1.28</v>
      </c>
    </row>
    <row r="2843" spans="1:4">
      <c r="A2843" s="3" t="s">
        <v>238</v>
      </c>
      <c r="B2843" s="4" t="s">
        <v>2309</v>
      </c>
      <c r="C2843" s="3" t="s">
        <v>7</v>
      </c>
      <c r="D2843" s="5">
        <v>1.28</v>
      </c>
    </row>
    <row r="2844" spans="1:4">
      <c r="A2844" s="3" t="s">
        <v>42</v>
      </c>
      <c r="B2844" s="4" t="s">
        <v>2310</v>
      </c>
      <c r="C2844" s="3" t="s">
        <v>2274</v>
      </c>
      <c r="D2844" s="5">
        <v>1.2589999999999999</v>
      </c>
    </row>
    <row r="2845" spans="1:4">
      <c r="A2845" s="3" t="s">
        <v>43</v>
      </c>
      <c r="B2845" s="4" t="s">
        <v>2311</v>
      </c>
      <c r="C2845" s="3" t="s">
        <v>7</v>
      </c>
      <c r="D2845" s="5">
        <v>1.2589999999999999</v>
      </c>
    </row>
    <row r="2846" spans="1:4">
      <c r="A2846" s="3" t="s">
        <v>43</v>
      </c>
      <c r="B2846" s="4" t="s">
        <v>2311</v>
      </c>
      <c r="C2846" s="3" t="s">
        <v>7</v>
      </c>
      <c r="D2846" s="5">
        <v>1.2589999999999999</v>
      </c>
    </row>
    <row r="2847" spans="1:4">
      <c r="A2847" s="3" t="s">
        <v>44</v>
      </c>
      <c r="B2847" s="4" t="s">
        <v>2312</v>
      </c>
      <c r="C2847" s="3" t="s">
        <v>2274</v>
      </c>
      <c r="D2847" s="5">
        <v>0.247</v>
      </c>
    </row>
    <row r="2848" spans="1:4">
      <c r="A2848" s="3" t="s">
        <v>45</v>
      </c>
      <c r="B2848" s="4" t="s">
        <v>2313</v>
      </c>
      <c r="C2848" s="3" t="s">
        <v>7</v>
      </c>
      <c r="D2848" s="5">
        <v>0.247</v>
      </c>
    </row>
    <row r="2849" spans="1:4">
      <c r="A2849" s="3" t="s">
        <v>45</v>
      </c>
      <c r="B2849" s="4" t="s">
        <v>2313</v>
      </c>
      <c r="C2849" s="3" t="s">
        <v>7</v>
      </c>
      <c r="D2849" s="5">
        <v>0.247</v>
      </c>
    </row>
    <row r="2850" spans="1:4">
      <c r="A2850" s="3" t="s">
        <v>40</v>
      </c>
      <c r="B2850" s="4" t="s">
        <v>2314</v>
      </c>
      <c r="C2850" s="3" t="s">
        <v>2274</v>
      </c>
      <c r="D2850" s="5">
        <v>0.372</v>
      </c>
    </row>
    <row r="2851" spans="1:4">
      <c r="A2851" s="3" t="s">
        <v>41</v>
      </c>
      <c r="B2851" s="4" t="s">
        <v>2315</v>
      </c>
      <c r="C2851" s="3" t="s">
        <v>7</v>
      </c>
      <c r="D2851" s="5">
        <v>0.372</v>
      </c>
    </row>
    <row r="2852" spans="1:4">
      <c r="A2852" s="3" t="s">
        <v>41</v>
      </c>
      <c r="B2852" s="4" t="s">
        <v>2315</v>
      </c>
      <c r="C2852" s="3" t="s">
        <v>7</v>
      </c>
      <c r="D2852" s="5">
        <v>0.372</v>
      </c>
    </row>
    <row r="2853" spans="1:4">
      <c r="A2853" s="3" t="s">
        <v>27</v>
      </c>
      <c r="B2853" s="4" t="s">
        <v>2316</v>
      </c>
      <c r="C2853" s="3" t="s">
        <v>16</v>
      </c>
      <c r="D2853" s="5">
        <v>2.7080000000000002</v>
      </c>
    </row>
    <row r="2854" spans="1:4">
      <c r="A2854" s="3" t="s">
        <v>29</v>
      </c>
      <c r="B2854" s="4" t="s">
        <v>2317</v>
      </c>
      <c r="C2854" s="3" t="s">
        <v>16</v>
      </c>
      <c r="D2854" s="5">
        <v>0.23799999999999999</v>
      </c>
    </row>
    <row r="2855" spans="1:4">
      <c r="A2855" s="3" t="s">
        <v>239</v>
      </c>
      <c r="B2855" s="4" t="s">
        <v>2318</v>
      </c>
      <c r="C2855" s="3" t="s">
        <v>16</v>
      </c>
      <c r="D2855" s="5">
        <v>2.7080000000000002</v>
      </c>
    </row>
    <row r="2856" spans="1:4">
      <c r="A2856" s="3" t="s">
        <v>28</v>
      </c>
      <c r="B2856" s="4" t="s">
        <v>2319</v>
      </c>
      <c r="C2856" s="3" t="s">
        <v>16</v>
      </c>
      <c r="D2856" s="5">
        <v>1.28</v>
      </c>
    </row>
    <row r="2857" spans="1:4">
      <c r="A2857" s="3" t="s">
        <v>2320</v>
      </c>
      <c r="B2857" s="4" t="s">
        <v>2321</v>
      </c>
      <c r="C2857" s="3" t="s">
        <v>7</v>
      </c>
      <c r="D2857" s="5">
        <v>7.98</v>
      </c>
    </row>
    <row r="2858" spans="1:4">
      <c r="A2858" s="3" t="s">
        <v>2322</v>
      </c>
      <c r="B2858" s="4" t="s">
        <v>2323</v>
      </c>
      <c r="C2858" s="3" t="s">
        <v>7</v>
      </c>
      <c r="D2858" s="5">
        <v>7.98</v>
      </c>
    </row>
    <row r="2859" spans="1:4">
      <c r="A2859" s="3" t="s">
        <v>2324</v>
      </c>
      <c r="B2859" s="4" t="s">
        <v>2325</v>
      </c>
      <c r="C2859" s="3" t="s">
        <v>7</v>
      </c>
      <c r="D2859" s="5">
        <v>7.77</v>
      </c>
    </row>
    <row r="2860" spans="1:4">
      <c r="A2860" s="3" t="s">
        <v>2326</v>
      </c>
      <c r="B2860" s="4" t="s">
        <v>2327</v>
      </c>
      <c r="C2860" s="3" t="s">
        <v>7</v>
      </c>
      <c r="D2860" s="5">
        <v>7.77</v>
      </c>
    </row>
    <row r="2861" spans="1:4">
      <c r="A2861" s="3" t="s">
        <v>2328</v>
      </c>
      <c r="B2861" s="4" t="s">
        <v>2329</v>
      </c>
      <c r="C2861" s="3" t="s">
        <v>2330</v>
      </c>
      <c r="D2861" s="5">
        <v>1E-3</v>
      </c>
    </row>
    <row r="2862" spans="1:4">
      <c r="A2862" s="3" t="s">
        <v>2331</v>
      </c>
      <c r="B2862" s="4" t="s">
        <v>2332</v>
      </c>
      <c r="C2862" s="3" t="s">
        <v>2330</v>
      </c>
      <c r="D2862" s="5">
        <v>1E-3</v>
      </c>
    </row>
    <row r="2863" spans="1:4">
      <c r="A2863" s="3" t="s">
        <v>2333</v>
      </c>
      <c r="B2863" s="4" t="s">
        <v>2334</v>
      </c>
      <c r="C2863" s="3" t="s">
        <v>2330</v>
      </c>
      <c r="D2863" s="5">
        <v>1E-3</v>
      </c>
    </row>
    <row r="2864" spans="1:4">
      <c r="A2864" s="3" t="s">
        <v>2335</v>
      </c>
      <c r="B2864" s="4" t="s">
        <v>2336</v>
      </c>
      <c r="C2864" s="3" t="s">
        <v>2330</v>
      </c>
      <c r="D2864" s="5">
        <v>1E-3</v>
      </c>
    </row>
    <row r="2865" spans="1:4">
      <c r="A2865" s="3" t="s">
        <v>2337</v>
      </c>
      <c r="B2865" s="4" t="s">
        <v>2338</v>
      </c>
      <c r="C2865" s="3" t="s">
        <v>2339</v>
      </c>
      <c r="D2865" s="5">
        <v>7.0000000000000001E-3</v>
      </c>
    </row>
    <row r="2866" spans="1:4">
      <c r="A2866" s="3" t="s">
        <v>56</v>
      </c>
      <c r="B2866" s="4" t="s">
        <v>2340</v>
      </c>
      <c r="C2866" s="3" t="s">
        <v>288</v>
      </c>
      <c r="D2866" s="5">
        <v>2.5000000000000001E-2</v>
      </c>
    </row>
    <row r="2867" spans="1:4">
      <c r="A2867" s="3" t="s">
        <v>57</v>
      </c>
      <c r="B2867" s="4" t="s">
        <v>2341</v>
      </c>
      <c r="C2867" s="3" t="s">
        <v>288</v>
      </c>
      <c r="D2867" s="5">
        <v>2.5000000000000001E-2</v>
      </c>
    </row>
    <row r="2868" spans="1:4">
      <c r="A2868" s="3" t="s">
        <v>60</v>
      </c>
      <c r="B2868" s="4" t="s">
        <v>2342</v>
      </c>
      <c r="C2868" s="3" t="s">
        <v>288</v>
      </c>
      <c r="D2868" s="5">
        <v>2.5000000000000001E-2</v>
      </c>
    </row>
    <row r="2869" spans="1:4">
      <c r="A2869" s="3" t="s">
        <v>61</v>
      </c>
      <c r="B2869" s="4" t="s">
        <v>2343</v>
      </c>
      <c r="C2869" s="3" t="s">
        <v>288</v>
      </c>
      <c r="D2869" s="5">
        <v>2.5000000000000001E-2</v>
      </c>
    </row>
    <row r="2870" spans="1:4">
      <c r="A2870" s="3" t="s">
        <v>62</v>
      </c>
      <c r="B2870" s="4" t="s">
        <v>2344</v>
      </c>
      <c r="C2870" s="3" t="s">
        <v>288</v>
      </c>
      <c r="D2870" s="5">
        <v>2.5000000000000001E-2</v>
      </c>
    </row>
    <row r="2871" spans="1:4">
      <c r="A2871" s="3" t="s">
        <v>11</v>
      </c>
      <c r="B2871" s="4" t="s">
        <v>2345</v>
      </c>
      <c r="C2871" s="3" t="s">
        <v>288</v>
      </c>
      <c r="D2871" s="5">
        <v>2.5000000000000001E-2</v>
      </c>
    </row>
    <row r="2872" spans="1:4">
      <c r="A2872" s="3" t="s">
        <v>59</v>
      </c>
      <c r="B2872" s="4" t="s">
        <v>2346</v>
      </c>
      <c r="C2872" s="3" t="s">
        <v>288</v>
      </c>
      <c r="D2872" s="5">
        <v>2.5000000000000001E-2</v>
      </c>
    </row>
    <row r="2873" spans="1:4">
      <c r="A2873" s="3" t="s">
        <v>240</v>
      </c>
      <c r="B2873" s="4" t="s">
        <v>2347</v>
      </c>
      <c r="C2873" s="3" t="s">
        <v>288</v>
      </c>
      <c r="D2873" s="5">
        <v>2.5000000000000001E-2</v>
      </c>
    </row>
    <row r="2874" spans="1:4">
      <c r="A2874" s="3" t="s">
        <v>63</v>
      </c>
      <c r="B2874" s="4" t="s">
        <v>2348</v>
      </c>
      <c r="C2874" s="3" t="s">
        <v>288</v>
      </c>
      <c r="D2874" s="5">
        <v>2.5000000000000001E-2</v>
      </c>
    </row>
    <row r="2875" spans="1:4">
      <c r="A2875" s="3" t="s">
        <v>167</v>
      </c>
      <c r="B2875" s="4" t="s">
        <v>2349</v>
      </c>
      <c r="C2875" s="3" t="s">
        <v>288</v>
      </c>
      <c r="D2875" s="5">
        <v>2.5000000000000001E-2</v>
      </c>
    </row>
    <row r="2876" spans="1:4">
      <c r="A2876" s="3" t="s">
        <v>58</v>
      </c>
      <c r="B2876" s="4" t="s">
        <v>2350</v>
      </c>
      <c r="C2876" s="3" t="s">
        <v>288</v>
      </c>
      <c r="D2876" s="5">
        <v>2.5000000000000001E-2</v>
      </c>
    </row>
    <row r="2877" spans="1:4">
      <c r="A2877" s="3" t="s">
        <v>12</v>
      </c>
      <c r="B2877" s="4" t="s">
        <v>2351</v>
      </c>
      <c r="C2877" s="3" t="s">
        <v>288</v>
      </c>
      <c r="D2877" s="5">
        <v>2.5000000000000001E-2</v>
      </c>
    </row>
    <row r="2878" spans="1:4">
      <c r="A2878" s="3" t="s">
        <v>168</v>
      </c>
      <c r="B2878" s="4" t="s">
        <v>2352</v>
      </c>
      <c r="C2878" s="3" t="s">
        <v>288</v>
      </c>
      <c r="D2878" s="5">
        <v>2.5000000000000001E-2</v>
      </c>
    </row>
    <row r="2879" spans="1:4">
      <c r="A2879" s="3" t="s">
        <v>276</v>
      </c>
      <c r="B2879" s="4" t="s">
        <v>2353</v>
      </c>
      <c r="C2879" s="3" t="s">
        <v>288</v>
      </c>
      <c r="D2879" s="5">
        <v>0.03</v>
      </c>
    </row>
    <row r="2880" spans="1:4">
      <c r="A2880" s="3" t="s">
        <v>214</v>
      </c>
      <c r="B2880" s="4" t="s">
        <v>2354</v>
      </c>
      <c r="C2880" s="3" t="s">
        <v>16</v>
      </c>
      <c r="D2880" s="5">
        <v>16.5</v>
      </c>
    </row>
    <row r="2881" spans="1:4">
      <c r="A2881" s="3" t="s">
        <v>215</v>
      </c>
      <c r="B2881" s="4" t="s">
        <v>2355</v>
      </c>
      <c r="C2881" s="3" t="s">
        <v>16</v>
      </c>
      <c r="D2881" s="5">
        <v>18</v>
      </c>
    </row>
    <row r="2882" spans="1:4">
      <c r="A2882" s="3" t="s">
        <v>216</v>
      </c>
      <c r="B2882" s="4" t="s">
        <v>2356</v>
      </c>
      <c r="C2882" s="3" t="s">
        <v>16</v>
      </c>
      <c r="D2882" s="5">
        <v>19</v>
      </c>
    </row>
    <row r="2883" spans="1:4">
      <c r="A2883" s="3" t="s">
        <v>217</v>
      </c>
      <c r="B2883" s="4" t="s">
        <v>2357</v>
      </c>
      <c r="C2883" s="3" t="s">
        <v>16</v>
      </c>
      <c r="D2883" s="5">
        <v>20</v>
      </c>
    </row>
    <row r="2884" spans="1:4">
      <c r="A2884" s="3" t="s">
        <v>203</v>
      </c>
      <c r="B2884" s="4" t="s">
        <v>2358</v>
      </c>
      <c r="C2884" s="3" t="s">
        <v>16</v>
      </c>
      <c r="D2884" s="5">
        <v>22.5</v>
      </c>
    </row>
    <row r="2885" spans="1:4">
      <c r="A2885" s="3" t="s">
        <v>204</v>
      </c>
      <c r="B2885" s="4" t="s">
        <v>2359</v>
      </c>
      <c r="C2885" s="3" t="s">
        <v>16</v>
      </c>
      <c r="D2885" s="5">
        <v>22.5</v>
      </c>
    </row>
    <row r="2886" spans="1:4">
      <c r="A2886" s="3" t="s">
        <v>206</v>
      </c>
      <c r="B2886" s="4" t="s">
        <v>2360</v>
      </c>
      <c r="C2886" s="3" t="s">
        <v>16</v>
      </c>
      <c r="D2886" s="5">
        <v>26.3</v>
      </c>
    </row>
    <row r="2887" spans="1:4">
      <c r="A2887" s="3" t="s">
        <v>205</v>
      </c>
      <c r="B2887" s="4" t="s">
        <v>2361</v>
      </c>
      <c r="C2887" s="3" t="s">
        <v>16</v>
      </c>
      <c r="D2887" s="5">
        <v>26.5</v>
      </c>
    </row>
    <row r="2888" spans="1:4">
      <c r="A2888" s="3" t="s">
        <v>209</v>
      </c>
      <c r="B2888" s="4" t="s">
        <v>2362</v>
      </c>
      <c r="C2888" s="3" t="s">
        <v>16</v>
      </c>
      <c r="D2888" s="5">
        <v>38</v>
      </c>
    </row>
    <row r="2889" spans="1:4">
      <c r="A2889" s="3" t="s">
        <v>207</v>
      </c>
      <c r="B2889" s="4" t="s">
        <v>2363</v>
      </c>
      <c r="C2889" s="3" t="s">
        <v>16</v>
      </c>
      <c r="D2889" s="5">
        <v>31</v>
      </c>
    </row>
    <row r="2890" spans="1:4">
      <c r="A2890" s="3" t="s">
        <v>2364</v>
      </c>
      <c r="B2890" s="4" t="s">
        <v>2270</v>
      </c>
      <c r="C2890" s="3"/>
      <c r="D2890" s="5" t="e">
        <v>#N/A</v>
      </c>
    </row>
    <row r="2891" spans="1:4">
      <c r="A2891" s="3" t="s">
        <v>306</v>
      </c>
      <c r="B2891" s="4" t="s">
        <v>2365</v>
      </c>
      <c r="C2891" s="3"/>
      <c r="D2891" s="5">
        <v>14.8</v>
      </c>
    </row>
    <row r="2892" spans="1:4">
      <c r="A2892" s="3" t="s">
        <v>2366</v>
      </c>
      <c r="B2892" s="4" t="s">
        <v>2367</v>
      </c>
      <c r="C2892" s="3" t="s">
        <v>2368</v>
      </c>
      <c r="D2892" s="5">
        <v>17.399999999999999</v>
      </c>
    </row>
    <row r="2893" spans="1:4">
      <c r="A2893" s="3" t="s">
        <v>2369</v>
      </c>
      <c r="B2893" s="4" t="s">
        <v>2370</v>
      </c>
      <c r="C2893" s="3" t="s">
        <v>2368</v>
      </c>
      <c r="D2893" s="5">
        <v>17.399999999999999</v>
      </c>
    </row>
    <row r="2894" spans="1:4">
      <c r="A2894" s="3" t="s">
        <v>2371</v>
      </c>
      <c r="B2894" s="4" t="s">
        <v>2372</v>
      </c>
      <c r="C2894" s="3" t="s">
        <v>2368</v>
      </c>
      <c r="D2894" s="5">
        <v>17.399999999999999</v>
      </c>
    </row>
    <row r="2895" spans="1:4">
      <c r="A2895" s="3" t="s">
        <v>219</v>
      </c>
      <c r="B2895" s="4" t="s">
        <v>2373</v>
      </c>
      <c r="C2895" s="3" t="s">
        <v>16</v>
      </c>
      <c r="D2895" s="5">
        <v>0.47399999999999998</v>
      </c>
    </row>
    <row r="2896" spans="1:4">
      <c r="A2896" s="3" t="s">
        <v>218</v>
      </c>
      <c r="B2896" s="4" t="s">
        <v>2374</v>
      </c>
      <c r="C2896" s="3" t="s">
        <v>16</v>
      </c>
      <c r="D2896" s="5">
        <v>0.47399999999999998</v>
      </c>
    </row>
    <row r="2897" spans="1:4">
      <c r="A2897" s="3">
        <v>913511000</v>
      </c>
      <c r="B2897" s="4" t="s">
        <v>2375</v>
      </c>
      <c r="C2897" s="3" t="s">
        <v>2376</v>
      </c>
      <c r="D2897" s="5">
        <v>1.0620000000000001</v>
      </c>
    </row>
    <row r="2898" spans="1:4">
      <c r="A2898" s="3">
        <v>913521000</v>
      </c>
      <c r="B2898" s="4" t="s">
        <v>2377</v>
      </c>
      <c r="C2898" s="3" t="s">
        <v>2376</v>
      </c>
      <c r="D2898" s="5">
        <v>0.754</v>
      </c>
    </row>
    <row r="2899" spans="1:4">
      <c r="A2899" s="3">
        <v>913510290</v>
      </c>
      <c r="B2899" s="4" t="s">
        <v>2378</v>
      </c>
      <c r="C2899" s="3" t="s">
        <v>2376</v>
      </c>
      <c r="D2899" s="5">
        <v>0.57999999999999996</v>
      </c>
    </row>
    <row r="2900" spans="1:4">
      <c r="A2900" s="3">
        <v>913520290</v>
      </c>
      <c r="B2900" s="4" t="s">
        <v>2379</v>
      </c>
      <c r="C2900" s="3" t="s">
        <v>2376</v>
      </c>
      <c r="D2900" s="5">
        <v>0.754</v>
      </c>
    </row>
    <row r="2901" spans="1:4">
      <c r="A2901" s="3">
        <v>913510310</v>
      </c>
      <c r="B2901" s="4" t="s">
        <v>2380</v>
      </c>
      <c r="C2901" s="3" t="s">
        <v>2376</v>
      </c>
      <c r="D2901" s="5">
        <v>0.57999999999999996</v>
      </c>
    </row>
    <row r="2902" spans="1:4">
      <c r="A2902" s="3">
        <v>913520310</v>
      </c>
      <c r="B2902" s="4" t="s">
        <v>2381</v>
      </c>
      <c r="C2902" s="3" t="s">
        <v>2376</v>
      </c>
      <c r="D2902" s="5">
        <v>0.754</v>
      </c>
    </row>
    <row r="2903" spans="1:4">
      <c r="A2903" s="3">
        <v>110101240</v>
      </c>
      <c r="B2903" s="4" t="s">
        <v>2382</v>
      </c>
      <c r="C2903" s="3" t="s">
        <v>7</v>
      </c>
      <c r="D2903" s="5">
        <v>8.24</v>
      </c>
    </row>
    <row r="2904" spans="1:4">
      <c r="A2904" s="3">
        <v>110101241</v>
      </c>
      <c r="B2904" s="4" t="s">
        <v>2382</v>
      </c>
      <c r="C2904" s="3" t="s">
        <v>7</v>
      </c>
      <c r="D2904" s="5">
        <v>8.0500000000000007</v>
      </c>
    </row>
    <row r="2905" spans="1:4">
      <c r="A2905" s="3">
        <v>110101242</v>
      </c>
      <c r="B2905" s="4" t="s">
        <v>2382</v>
      </c>
      <c r="C2905" s="3" t="s">
        <v>7</v>
      </c>
      <c r="D2905" s="5">
        <v>7.99</v>
      </c>
    </row>
    <row r="2906" spans="1:4">
      <c r="A2906" s="3">
        <v>110102240</v>
      </c>
      <c r="B2906" s="4" t="s">
        <v>2382</v>
      </c>
      <c r="C2906" s="3" t="s">
        <v>7</v>
      </c>
      <c r="D2906" s="5">
        <v>7.84</v>
      </c>
    </row>
    <row r="2907" spans="1:4">
      <c r="A2907" s="3">
        <v>110111240</v>
      </c>
      <c r="B2907" s="4" t="s">
        <v>2383</v>
      </c>
      <c r="C2907" s="3" t="s">
        <v>7</v>
      </c>
      <c r="D2907" s="5">
        <v>7.87</v>
      </c>
    </row>
    <row r="2908" spans="1:4">
      <c r="A2908" s="3">
        <v>110111241</v>
      </c>
      <c r="B2908" s="4" t="s">
        <v>2383</v>
      </c>
      <c r="C2908" s="3" t="s">
        <v>7</v>
      </c>
      <c r="D2908" s="5">
        <v>7.71</v>
      </c>
    </row>
    <row r="2909" spans="1:4">
      <c r="A2909" s="3">
        <v>110111242</v>
      </c>
      <c r="B2909" s="4" t="s">
        <v>2383</v>
      </c>
      <c r="C2909" s="3" t="s">
        <v>7</v>
      </c>
      <c r="D2909" s="5">
        <v>7.66</v>
      </c>
    </row>
    <row r="2910" spans="1:4">
      <c r="A2910" s="3">
        <v>110124240</v>
      </c>
      <c r="B2910" s="4" t="s">
        <v>2383</v>
      </c>
      <c r="C2910" s="3" t="s">
        <v>7</v>
      </c>
      <c r="D2910" s="5">
        <v>7.58</v>
      </c>
    </row>
    <row r="2911" spans="1:4">
      <c r="A2911" s="3">
        <v>110121240</v>
      </c>
      <c r="B2911" s="4" t="s">
        <v>2384</v>
      </c>
      <c r="C2911" s="3" t="s">
        <v>7</v>
      </c>
      <c r="D2911" s="5">
        <v>6.23</v>
      </c>
    </row>
    <row r="2912" spans="1:4">
      <c r="A2912" s="3">
        <v>110121241</v>
      </c>
      <c r="B2912" s="4" t="s">
        <v>2384</v>
      </c>
      <c r="C2912" s="3" t="s">
        <v>7</v>
      </c>
      <c r="D2912" s="5">
        <v>6.07</v>
      </c>
    </row>
    <row r="2913" spans="1:4">
      <c r="A2913" s="3">
        <v>110121242</v>
      </c>
      <c r="B2913" s="4" t="s">
        <v>2384</v>
      </c>
      <c r="C2913" s="3" t="s">
        <v>7</v>
      </c>
      <c r="D2913" s="5">
        <v>6.03</v>
      </c>
    </row>
    <row r="2914" spans="1:4">
      <c r="A2914" s="3">
        <v>110122240</v>
      </c>
      <c r="B2914" s="4" t="s">
        <v>2385</v>
      </c>
      <c r="C2914" s="3" t="s">
        <v>7</v>
      </c>
      <c r="D2914" s="5">
        <v>5.94</v>
      </c>
    </row>
    <row r="2915" spans="1:4">
      <c r="A2915" s="3">
        <v>110201240</v>
      </c>
      <c r="B2915" s="4" t="s">
        <v>2386</v>
      </c>
      <c r="C2915" s="3" t="s">
        <v>7</v>
      </c>
      <c r="D2915" s="5">
        <v>8.76</v>
      </c>
    </row>
    <row r="2916" spans="1:4">
      <c r="A2916" s="3">
        <v>110201241</v>
      </c>
      <c r="B2916" s="4" t="s">
        <v>2386</v>
      </c>
      <c r="C2916" s="3" t="s">
        <v>7</v>
      </c>
      <c r="D2916" s="5">
        <v>8.59</v>
      </c>
    </row>
    <row r="2917" spans="1:4">
      <c r="A2917" s="3">
        <v>110201242</v>
      </c>
      <c r="B2917" s="4" t="s">
        <v>2387</v>
      </c>
      <c r="C2917" s="3" t="s">
        <v>7</v>
      </c>
      <c r="D2917" s="5">
        <v>8.6</v>
      </c>
    </row>
    <row r="2918" spans="1:4">
      <c r="A2918" s="3">
        <v>110202240</v>
      </c>
      <c r="B2918" s="4" t="s">
        <v>2386</v>
      </c>
      <c r="C2918" s="3" t="s">
        <v>7</v>
      </c>
      <c r="D2918" s="5">
        <v>8.41</v>
      </c>
    </row>
    <row r="2919" spans="1:4">
      <c r="A2919" s="3">
        <v>110211240</v>
      </c>
      <c r="B2919" s="4" t="s">
        <v>2388</v>
      </c>
      <c r="C2919" s="3" t="s">
        <v>7</v>
      </c>
      <c r="D2919" s="5">
        <v>6.99</v>
      </c>
    </row>
    <row r="2920" spans="1:4">
      <c r="A2920" s="3">
        <v>110211241</v>
      </c>
      <c r="B2920" s="4" t="s">
        <v>2388</v>
      </c>
      <c r="C2920" s="3" t="s">
        <v>7</v>
      </c>
      <c r="D2920" s="5">
        <v>6.99</v>
      </c>
    </row>
    <row r="2921" spans="1:4">
      <c r="A2921" s="3">
        <v>110211242</v>
      </c>
      <c r="B2921" s="4" t="s">
        <v>2388</v>
      </c>
      <c r="C2921" s="3" t="s">
        <v>7</v>
      </c>
      <c r="D2921" s="5">
        <v>6.99</v>
      </c>
    </row>
    <row r="2922" spans="1:4">
      <c r="A2922" s="3">
        <v>110212240</v>
      </c>
      <c r="B2922" s="4" t="s">
        <v>2388</v>
      </c>
      <c r="C2922" s="3" t="s">
        <v>7</v>
      </c>
      <c r="D2922" s="5">
        <v>6.99</v>
      </c>
    </row>
    <row r="2923" spans="1:4">
      <c r="A2923" s="3">
        <v>110221240</v>
      </c>
      <c r="B2923" s="4" t="s">
        <v>2389</v>
      </c>
      <c r="C2923" s="3" t="s">
        <v>7</v>
      </c>
      <c r="D2923" s="5">
        <v>8.57</v>
      </c>
    </row>
    <row r="2924" spans="1:4">
      <c r="A2924" s="3">
        <v>110221241</v>
      </c>
      <c r="B2924" s="4" t="s">
        <v>2389</v>
      </c>
      <c r="C2924" s="3" t="s">
        <v>7</v>
      </c>
      <c r="D2924" s="5">
        <v>8.4499999999999993</v>
      </c>
    </row>
    <row r="2925" spans="1:4">
      <c r="A2925" s="3">
        <v>110221242</v>
      </c>
      <c r="B2925" s="4" t="s">
        <v>2389</v>
      </c>
      <c r="C2925" s="3" t="s">
        <v>7</v>
      </c>
      <c r="D2925" s="5">
        <v>8.34</v>
      </c>
    </row>
    <row r="2926" spans="1:4">
      <c r="A2926" s="3">
        <v>110222240</v>
      </c>
      <c r="B2926" s="4" t="s">
        <v>2389</v>
      </c>
      <c r="C2926" s="3" t="s">
        <v>7</v>
      </c>
      <c r="D2926" s="5">
        <v>8.2200000000000006</v>
      </c>
    </row>
    <row r="2927" spans="1:4">
      <c r="A2927" s="3">
        <v>110231240</v>
      </c>
      <c r="B2927" s="4" t="s">
        <v>2390</v>
      </c>
      <c r="C2927" s="3" t="s">
        <v>7</v>
      </c>
      <c r="D2927" s="5">
        <v>7.53</v>
      </c>
    </row>
    <row r="2928" spans="1:4">
      <c r="A2928" s="3">
        <v>110231241</v>
      </c>
      <c r="B2928" s="4" t="s">
        <v>2390</v>
      </c>
      <c r="C2928" s="3" t="s">
        <v>7</v>
      </c>
      <c r="D2928" s="5">
        <v>7.4</v>
      </c>
    </row>
    <row r="2929" spans="1:4">
      <c r="A2929" s="3">
        <v>110231242</v>
      </c>
      <c r="B2929" s="4" t="s">
        <v>2390</v>
      </c>
      <c r="C2929" s="3" t="s">
        <v>7</v>
      </c>
      <c r="D2929" s="5">
        <v>7.41</v>
      </c>
    </row>
    <row r="2930" spans="1:4">
      <c r="A2930" s="3">
        <v>110232240</v>
      </c>
      <c r="B2930" s="4" t="s">
        <v>2391</v>
      </c>
      <c r="C2930" s="3" t="s">
        <v>7</v>
      </c>
      <c r="D2930" s="5">
        <v>7.24</v>
      </c>
    </row>
    <row r="2931" spans="1:4">
      <c r="A2931" s="3">
        <v>110241240</v>
      </c>
      <c r="B2931" s="4" t="s">
        <v>2392</v>
      </c>
      <c r="C2931" s="3" t="s">
        <v>7</v>
      </c>
      <c r="D2931" s="5">
        <v>9.2100000000000009</v>
      </c>
    </row>
    <row r="2932" spans="1:4">
      <c r="A2932" s="3">
        <v>110241241</v>
      </c>
      <c r="B2932" s="4" t="s">
        <v>2392</v>
      </c>
      <c r="C2932" s="3" t="s">
        <v>7</v>
      </c>
      <c r="D2932" s="5">
        <v>9.07</v>
      </c>
    </row>
    <row r="2933" spans="1:4">
      <c r="A2933" s="3">
        <v>110241242</v>
      </c>
      <c r="B2933" s="4" t="s">
        <v>2392</v>
      </c>
      <c r="C2933" s="3" t="s">
        <v>7</v>
      </c>
      <c r="D2933" s="5">
        <v>8.9499999999999993</v>
      </c>
    </row>
    <row r="2934" spans="1:4">
      <c r="A2934" s="3">
        <v>110242240</v>
      </c>
      <c r="B2934" s="4" t="s">
        <v>2392</v>
      </c>
      <c r="C2934" s="3" t="s">
        <v>7</v>
      </c>
      <c r="D2934" s="5">
        <v>8.86</v>
      </c>
    </row>
    <row r="2935" spans="1:4">
      <c r="A2935" s="3">
        <v>110251240</v>
      </c>
      <c r="B2935" s="4" t="s">
        <v>2393</v>
      </c>
      <c r="C2935" s="3" t="s">
        <v>7</v>
      </c>
      <c r="D2935" s="5">
        <v>6.96</v>
      </c>
    </row>
    <row r="2936" spans="1:4">
      <c r="A2936" s="3">
        <v>110251241</v>
      </c>
      <c r="B2936" s="4" t="s">
        <v>2393</v>
      </c>
      <c r="C2936" s="3" t="s">
        <v>7</v>
      </c>
      <c r="D2936" s="5">
        <v>6.85</v>
      </c>
    </row>
    <row r="2937" spans="1:4">
      <c r="A2937" s="3">
        <v>110251242</v>
      </c>
      <c r="B2937" s="4" t="s">
        <v>2393</v>
      </c>
      <c r="C2937" s="3" t="s">
        <v>7</v>
      </c>
      <c r="D2937" s="5">
        <v>6.73</v>
      </c>
    </row>
    <row r="2938" spans="1:4">
      <c r="A2938" s="3">
        <v>110252240</v>
      </c>
      <c r="B2938" s="4" t="s">
        <v>2393</v>
      </c>
      <c r="C2938" s="3" t="s">
        <v>7</v>
      </c>
      <c r="D2938" s="5">
        <v>6.73</v>
      </c>
    </row>
    <row r="2939" spans="1:4">
      <c r="A2939" s="3">
        <v>110301240</v>
      </c>
      <c r="B2939" s="4" t="s">
        <v>2394</v>
      </c>
      <c r="C2939" s="3" t="s">
        <v>7</v>
      </c>
      <c r="D2939" s="5">
        <v>6.17</v>
      </c>
    </row>
    <row r="2940" spans="1:4">
      <c r="A2940" s="3">
        <v>110301241</v>
      </c>
      <c r="B2940" s="4" t="s">
        <v>2395</v>
      </c>
      <c r="C2940" s="3" t="s">
        <v>7</v>
      </c>
      <c r="D2940" s="5">
        <v>6.01</v>
      </c>
    </row>
    <row r="2941" spans="1:4">
      <c r="A2941" s="3">
        <v>110301242</v>
      </c>
      <c r="B2941" s="4" t="s">
        <v>2396</v>
      </c>
      <c r="C2941" s="3" t="s">
        <v>7</v>
      </c>
      <c r="D2941" s="5">
        <v>5.95</v>
      </c>
    </row>
    <row r="2942" spans="1:4">
      <c r="A2942" s="3">
        <v>110302240</v>
      </c>
      <c r="B2942" s="4" t="s">
        <v>2397</v>
      </c>
      <c r="C2942" s="3" t="s">
        <v>7</v>
      </c>
      <c r="D2942" s="5">
        <v>5.94</v>
      </c>
    </row>
    <row r="2943" spans="1:4">
      <c r="A2943" s="3">
        <v>110311240</v>
      </c>
      <c r="B2943" s="4" t="s">
        <v>2398</v>
      </c>
      <c r="C2943" s="3" t="s">
        <v>7</v>
      </c>
      <c r="D2943" s="5">
        <v>8.34</v>
      </c>
    </row>
    <row r="2944" spans="1:4">
      <c r="A2944" s="3">
        <v>110311241</v>
      </c>
      <c r="B2944" s="4" t="s">
        <v>2399</v>
      </c>
      <c r="C2944" s="3" t="s">
        <v>7</v>
      </c>
      <c r="D2944" s="5">
        <v>8.1300000000000008</v>
      </c>
    </row>
    <row r="2945" spans="1:4">
      <c r="A2945" s="3">
        <v>110311242</v>
      </c>
      <c r="B2945" s="4" t="s">
        <v>2400</v>
      </c>
      <c r="C2945" s="3" t="s">
        <v>7</v>
      </c>
      <c r="D2945" s="5">
        <v>8.06</v>
      </c>
    </row>
    <row r="2946" spans="1:4">
      <c r="A2946" s="3">
        <v>110312240</v>
      </c>
      <c r="B2946" s="4" t="s">
        <v>2401</v>
      </c>
      <c r="C2946" s="3" t="s">
        <v>7</v>
      </c>
      <c r="D2946" s="5">
        <v>7.99</v>
      </c>
    </row>
    <row r="2947" spans="1:4">
      <c r="A2947" s="3">
        <v>110322240</v>
      </c>
      <c r="B2947" s="4" t="s">
        <v>2402</v>
      </c>
      <c r="C2947" s="3" t="s">
        <v>7</v>
      </c>
      <c r="D2947" s="5">
        <v>9.42</v>
      </c>
    </row>
    <row r="2948" spans="1:4">
      <c r="A2948" s="3">
        <v>112401240</v>
      </c>
      <c r="B2948" s="4" t="s">
        <v>2403</v>
      </c>
      <c r="C2948" s="3" t="s">
        <v>7</v>
      </c>
      <c r="D2948" s="5">
        <v>7.1</v>
      </c>
    </row>
    <row r="2949" spans="1:4">
      <c r="A2949" s="3">
        <v>112401241</v>
      </c>
      <c r="B2949" s="4" t="s">
        <v>2404</v>
      </c>
      <c r="C2949" s="3" t="s">
        <v>7</v>
      </c>
      <c r="D2949" s="5">
        <v>7</v>
      </c>
    </row>
    <row r="2950" spans="1:4">
      <c r="A2950" s="3">
        <v>112401242</v>
      </c>
      <c r="B2950" s="4" t="s">
        <v>2404</v>
      </c>
      <c r="C2950" s="3" t="s">
        <v>7</v>
      </c>
      <c r="D2950" s="5">
        <v>6.89</v>
      </c>
    </row>
    <row r="2951" spans="1:4">
      <c r="A2951" s="3">
        <v>112402240</v>
      </c>
      <c r="B2951" s="4" t="s">
        <v>2404</v>
      </c>
      <c r="C2951" s="3" t="s">
        <v>7</v>
      </c>
      <c r="D2951" s="5">
        <v>6.81</v>
      </c>
    </row>
    <row r="2952" spans="1:4">
      <c r="A2952" s="3">
        <v>112411240</v>
      </c>
      <c r="B2952" s="4" t="s">
        <v>2405</v>
      </c>
      <c r="C2952" s="3" t="s">
        <v>7</v>
      </c>
      <c r="D2952" s="5">
        <v>9.16</v>
      </c>
    </row>
    <row r="2953" spans="1:4">
      <c r="A2953" s="3">
        <v>112411241</v>
      </c>
      <c r="B2953" s="4" t="s">
        <v>2405</v>
      </c>
      <c r="C2953" s="3" t="s">
        <v>7</v>
      </c>
      <c r="D2953" s="5">
        <v>9.02</v>
      </c>
    </row>
    <row r="2954" spans="1:4">
      <c r="A2954" s="3">
        <v>112411242</v>
      </c>
      <c r="B2954" s="4" t="s">
        <v>2405</v>
      </c>
      <c r="C2954" s="3" t="s">
        <v>7</v>
      </c>
      <c r="D2954" s="5">
        <v>8.9</v>
      </c>
    </row>
    <row r="2955" spans="1:4">
      <c r="A2955" s="3">
        <v>112412240</v>
      </c>
      <c r="B2955" s="4" t="s">
        <v>2406</v>
      </c>
      <c r="C2955" s="3" t="s">
        <v>7</v>
      </c>
      <c r="D2955" s="5">
        <v>8.77</v>
      </c>
    </row>
    <row r="2956" spans="1:4">
      <c r="A2956" s="3">
        <v>112421240</v>
      </c>
      <c r="B2956" s="4" t="s">
        <v>2407</v>
      </c>
      <c r="C2956" s="3" t="s">
        <v>7</v>
      </c>
      <c r="D2956" s="5">
        <v>5.17</v>
      </c>
    </row>
    <row r="2957" spans="1:4">
      <c r="A2957" s="3">
        <v>112421241</v>
      </c>
      <c r="B2957" s="4" t="s">
        <v>2407</v>
      </c>
      <c r="C2957" s="3" t="s">
        <v>7</v>
      </c>
      <c r="D2957" s="5">
        <v>5.08</v>
      </c>
    </row>
    <row r="2958" spans="1:4">
      <c r="A2958" s="3">
        <v>112421242</v>
      </c>
      <c r="B2958" s="4" t="s">
        <v>2407</v>
      </c>
      <c r="C2958" s="3" t="s">
        <v>7</v>
      </c>
      <c r="D2958" s="5">
        <v>4.99</v>
      </c>
    </row>
    <row r="2959" spans="1:4">
      <c r="A2959" s="3">
        <v>112422240</v>
      </c>
      <c r="B2959" s="4" t="s">
        <v>2407</v>
      </c>
      <c r="C2959" s="3" t="s">
        <v>7</v>
      </c>
      <c r="D2959" s="5">
        <v>5</v>
      </c>
    </row>
    <row r="2960" spans="1:4">
      <c r="A2960" s="3">
        <v>111231240</v>
      </c>
      <c r="B2960" s="4" t="s">
        <v>2408</v>
      </c>
      <c r="C2960" s="3" t="s">
        <v>7</v>
      </c>
      <c r="D2960" s="5">
        <v>6.07</v>
      </c>
    </row>
    <row r="2961" spans="1:4">
      <c r="A2961" s="3">
        <v>111231241</v>
      </c>
      <c r="B2961" s="4" t="s">
        <v>2408</v>
      </c>
      <c r="C2961" s="3" t="s">
        <v>7</v>
      </c>
      <c r="D2961" s="5">
        <v>6</v>
      </c>
    </row>
    <row r="2962" spans="1:4">
      <c r="A2962" s="3">
        <v>111231242</v>
      </c>
      <c r="B2962" s="4" t="s">
        <v>2408</v>
      </c>
      <c r="C2962" s="3" t="s">
        <v>7</v>
      </c>
      <c r="D2962" s="5">
        <v>5.91</v>
      </c>
    </row>
    <row r="2963" spans="1:4">
      <c r="A2963" s="3">
        <v>111232240</v>
      </c>
      <c r="B2963" s="4" t="s">
        <v>2408</v>
      </c>
      <c r="C2963" s="3" t="s">
        <v>7</v>
      </c>
      <c r="D2963" s="5">
        <v>5.84</v>
      </c>
    </row>
    <row r="2964" spans="1:4">
      <c r="A2964" s="3">
        <v>111251240</v>
      </c>
      <c r="B2964" s="4" t="s">
        <v>2406</v>
      </c>
      <c r="C2964" s="3" t="s">
        <v>7</v>
      </c>
      <c r="D2964" s="5">
        <v>6.99</v>
      </c>
    </row>
    <row r="2965" spans="1:4">
      <c r="A2965" s="3">
        <v>111251241</v>
      </c>
      <c r="B2965" s="4" t="s">
        <v>2405</v>
      </c>
      <c r="C2965" s="3" t="s">
        <v>7</v>
      </c>
      <c r="D2965" s="5">
        <v>9.5399999999999991</v>
      </c>
    </row>
    <row r="2966" spans="1:4">
      <c r="A2966" s="3">
        <v>111251242</v>
      </c>
      <c r="B2966" s="4" t="s">
        <v>2405</v>
      </c>
      <c r="C2966" s="3" t="s">
        <v>7</v>
      </c>
      <c r="D2966" s="5">
        <v>6.99</v>
      </c>
    </row>
    <row r="2967" spans="1:4">
      <c r="A2967" s="3">
        <v>111252240</v>
      </c>
      <c r="B2967" s="4" t="s">
        <v>2405</v>
      </c>
      <c r="C2967" s="3" t="s">
        <v>7</v>
      </c>
      <c r="D2967" s="5">
        <v>8.4969999999999999</v>
      </c>
    </row>
    <row r="2968" spans="1:4">
      <c r="A2968" s="3">
        <v>124201240</v>
      </c>
      <c r="B2968" s="4" t="s">
        <v>2409</v>
      </c>
      <c r="C2968" s="3" t="s">
        <v>7</v>
      </c>
      <c r="D2968" s="5">
        <v>7.21</v>
      </c>
    </row>
    <row r="2969" spans="1:4">
      <c r="A2969" s="3">
        <v>124201241</v>
      </c>
      <c r="B2969" s="4" t="s">
        <v>2410</v>
      </c>
      <c r="C2969" s="3" t="s">
        <v>7</v>
      </c>
      <c r="D2969" s="5">
        <v>7.06</v>
      </c>
    </row>
    <row r="2970" spans="1:4">
      <c r="A2970" s="3">
        <v>124201242</v>
      </c>
      <c r="B2970" s="4" t="s">
        <v>2409</v>
      </c>
      <c r="C2970" s="3" t="s">
        <v>7</v>
      </c>
      <c r="D2970" s="5">
        <v>7</v>
      </c>
    </row>
    <row r="2971" spans="1:4">
      <c r="A2971" s="3">
        <v>124202240</v>
      </c>
      <c r="B2971" s="4" t="s">
        <v>2409</v>
      </c>
      <c r="C2971" s="3" t="s">
        <v>7</v>
      </c>
      <c r="D2971" s="5">
        <v>6.92</v>
      </c>
    </row>
    <row r="2972" spans="1:4">
      <c r="A2972" s="3">
        <v>124211240</v>
      </c>
      <c r="B2972" s="4" t="s">
        <v>2411</v>
      </c>
      <c r="C2972" s="3" t="s">
        <v>7</v>
      </c>
      <c r="D2972" s="5">
        <v>4.5199999999999996</v>
      </c>
    </row>
    <row r="2973" spans="1:4">
      <c r="A2973" s="3">
        <v>124211241</v>
      </c>
      <c r="B2973" s="4" t="s">
        <v>2412</v>
      </c>
      <c r="C2973" s="3" t="s">
        <v>7</v>
      </c>
      <c r="D2973" s="5">
        <v>4.47</v>
      </c>
    </row>
    <row r="2974" spans="1:4">
      <c r="A2974" s="3">
        <v>124211242</v>
      </c>
      <c r="B2974" s="4" t="s">
        <v>2411</v>
      </c>
      <c r="C2974" s="3" t="s">
        <v>7</v>
      </c>
      <c r="D2974" s="5">
        <v>4.4000000000000004</v>
      </c>
    </row>
    <row r="2975" spans="1:4">
      <c r="A2975" s="3">
        <v>124212240</v>
      </c>
      <c r="B2975" s="4" t="s">
        <v>2411</v>
      </c>
      <c r="C2975" s="3" t="s">
        <v>7</v>
      </c>
      <c r="D2975" s="5">
        <v>4.1100000000000003</v>
      </c>
    </row>
    <row r="2976" spans="1:4">
      <c r="A2976" s="3">
        <v>124221240</v>
      </c>
      <c r="B2976" s="4" t="s">
        <v>2413</v>
      </c>
      <c r="C2976" s="3" t="s">
        <v>7</v>
      </c>
      <c r="D2976" s="5">
        <v>6.25</v>
      </c>
    </row>
    <row r="2977" spans="1:4">
      <c r="A2977" s="3">
        <v>124221241</v>
      </c>
      <c r="B2977" s="4" t="s">
        <v>2413</v>
      </c>
      <c r="C2977" s="3" t="s">
        <v>7</v>
      </c>
      <c r="D2977" s="5">
        <v>6.17</v>
      </c>
    </row>
    <row r="2978" spans="1:4">
      <c r="A2978" s="3">
        <v>124221242</v>
      </c>
      <c r="B2978" s="4" t="s">
        <v>2413</v>
      </c>
      <c r="C2978" s="3" t="s">
        <v>7</v>
      </c>
      <c r="D2978" s="5">
        <v>6.13</v>
      </c>
    </row>
    <row r="2979" spans="1:4">
      <c r="A2979" s="3">
        <v>124222240</v>
      </c>
      <c r="B2979" s="4" t="s">
        <v>2413</v>
      </c>
      <c r="C2979" s="3" t="s">
        <v>7</v>
      </c>
      <c r="D2979" s="5">
        <v>5.91</v>
      </c>
    </row>
    <row r="2980" spans="1:4">
      <c r="A2980" s="3">
        <v>112401240</v>
      </c>
      <c r="B2980" s="4" t="s">
        <v>2414</v>
      </c>
      <c r="C2980" s="3" t="s">
        <v>7</v>
      </c>
      <c r="D2980" s="5">
        <v>7.32</v>
      </c>
    </row>
    <row r="2981" spans="1:4">
      <c r="A2981" s="3">
        <v>112401241</v>
      </c>
      <c r="B2981" s="4" t="s">
        <v>2414</v>
      </c>
      <c r="C2981" s="3" t="s">
        <v>7</v>
      </c>
      <c r="D2981" s="5">
        <v>7.04</v>
      </c>
    </row>
    <row r="2982" spans="1:4">
      <c r="A2982" s="3">
        <v>112401242</v>
      </c>
      <c r="B2982" s="4" t="s">
        <v>2414</v>
      </c>
      <c r="C2982" s="3" t="s">
        <v>7</v>
      </c>
      <c r="D2982" s="5">
        <v>7.1</v>
      </c>
    </row>
    <row r="2983" spans="1:4">
      <c r="A2983" s="3">
        <v>112402243</v>
      </c>
      <c r="B2983" s="4" t="s">
        <v>2414</v>
      </c>
      <c r="C2983" s="3" t="s">
        <v>7</v>
      </c>
      <c r="D2983" s="5">
        <v>6.46</v>
      </c>
    </row>
    <row r="2984" spans="1:4">
      <c r="A2984" s="3">
        <v>112411240</v>
      </c>
      <c r="B2984" s="4" t="s">
        <v>2415</v>
      </c>
      <c r="C2984" s="3" t="s">
        <v>7</v>
      </c>
      <c r="D2984" s="5">
        <v>7.69</v>
      </c>
    </row>
    <row r="2985" spans="1:4">
      <c r="A2985" s="3">
        <v>112411241</v>
      </c>
      <c r="B2985" s="4" t="s">
        <v>2416</v>
      </c>
      <c r="C2985" s="3" t="s">
        <v>7</v>
      </c>
      <c r="D2985" s="5">
        <v>7.55</v>
      </c>
    </row>
    <row r="2986" spans="1:4">
      <c r="A2986" s="3">
        <v>112411242</v>
      </c>
      <c r="B2986" s="4" t="s">
        <v>2416</v>
      </c>
      <c r="C2986" s="3" t="s">
        <v>7</v>
      </c>
      <c r="D2986" s="5">
        <v>7.56</v>
      </c>
    </row>
    <row r="2987" spans="1:4">
      <c r="A2987" s="3">
        <v>112412240</v>
      </c>
      <c r="B2987" s="4" t="s">
        <v>2415</v>
      </c>
      <c r="C2987" s="3" t="s">
        <v>7</v>
      </c>
      <c r="D2987" s="5">
        <v>7.22</v>
      </c>
    </row>
    <row r="2988" spans="1:4">
      <c r="A2988" s="3">
        <v>112421240</v>
      </c>
      <c r="B2988" s="4" t="s">
        <v>2417</v>
      </c>
      <c r="C2988" s="3" t="s">
        <v>7</v>
      </c>
      <c r="D2988" s="5">
        <v>6.34</v>
      </c>
    </row>
    <row r="2989" spans="1:4">
      <c r="A2989" s="3">
        <v>112421241</v>
      </c>
      <c r="B2989" s="4" t="s">
        <v>2418</v>
      </c>
      <c r="C2989" s="3" t="s">
        <v>7</v>
      </c>
      <c r="D2989" s="5">
        <v>6.03</v>
      </c>
    </row>
    <row r="2990" spans="1:4">
      <c r="A2990" s="3">
        <v>112421242</v>
      </c>
      <c r="B2990" s="4" t="s">
        <v>2419</v>
      </c>
      <c r="C2990" s="3" t="s">
        <v>7</v>
      </c>
      <c r="D2990" s="5">
        <v>6.11</v>
      </c>
    </row>
    <row r="2991" spans="1:4">
      <c r="A2991" s="3">
        <v>112422243</v>
      </c>
      <c r="B2991" s="4" t="s">
        <v>2420</v>
      </c>
      <c r="C2991" s="3" t="s">
        <v>7</v>
      </c>
      <c r="D2991" s="5">
        <v>6.05</v>
      </c>
    </row>
    <row r="2992" spans="1:4">
      <c r="A2992" s="3">
        <v>112431240</v>
      </c>
      <c r="B2992" s="4" t="s">
        <v>2421</v>
      </c>
      <c r="C2992" s="3" t="s">
        <v>7</v>
      </c>
      <c r="D2992" s="5">
        <v>9.67</v>
      </c>
    </row>
    <row r="2993" spans="1:4">
      <c r="A2993" s="3">
        <v>112431241</v>
      </c>
      <c r="B2993" s="4" t="s">
        <v>2422</v>
      </c>
      <c r="C2993" s="3" t="s">
        <v>7</v>
      </c>
      <c r="D2993" s="5">
        <v>9.4499999999999993</v>
      </c>
    </row>
    <row r="2994" spans="1:4">
      <c r="A2994" s="3">
        <v>112431242</v>
      </c>
      <c r="B2994" s="4" t="s">
        <v>2423</v>
      </c>
      <c r="C2994" s="3" t="s">
        <v>7</v>
      </c>
      <c r="D2994" s="5">
        <v>9.4499999999999993</v>
      </c>
    </row>
    <row r="2995" spans="1:4">
      <c r="A2995" s="3">
        <v>112432243</v>
      </c>
      <c r="B2995" s="4" t="s">
        <v>2424</v>
      </c>
      <c r="C2995" s="3" t="s">
        <v>7</v>
      </c>
      <c r="D2995" s="5">
        <v>9.86</v>
      </c>
    </row>
    <row r="2996" spans="1:4">
      <c r="A2996" s="3">
        <v>112501240</v>
      </c>
      <c r="B2996" s="4" t="s">
        <v>2425</v>
      </c>
      <c r="C2996" s="3" t="s">
        <v>7</v>
      </c>
      <c r="D2996" s="5">
        <v>7.72</v>
      </c>
    </row>
    <row r="2997" spans="1:4">
      <c r="A2997" s="3">
        <v>112501241</v>
      </c>
      <c r="B2997" s="4" t="s">
        <v>2425</v>
      </c>
      <c r="C2997" s="3" t="s">
        <v>7</v>
      </c>
      <c r="D2997" s="5">
        <v>7.39</v>
      </c>
    </row>
    <row r="2998" spans="1:4">
      <c r="A2998" s="3">
        <v>112501242</v>
      </c>
      <c r="B2998" s="4" t="s">
        <v>2425</v>
      </c>
      <c r="C2998" s="3" t="s">
        <v>7</v>
      </c>
      <c r="D2998" s="5">
        <v>7.48</v>
      </c>
    </row>
    <row r="2999" spans="1:4">
      <c r="A2999" s="3">
        <v>112502243</v>
      </c>
      <c r="B2999" s="4" t="s">
        <v>2426</v>
      </c>
      <c r="C2999" s="3" t="s">
        <v>7</v>
      </c>
      <c r="D2999" s="5">
        <v>7.44</v>
      </c>
    </row>
    <row r="3000" spans="1:4">
      <c r="A3000" s="3">
        <v>112601240</v>
      </c>
      <c r="B3000" s="4" t="s">
        <v>2427</v>
      </c>
      <c r="C3000" s="3" t="s">
        <v>7</v>
      </c>
      <c r="D3000" s="5">
        <v>11.91</v>
      </c>
    </row>
    <row r="3001" spans="1:4">
      <c r="A3001" s="3">
        <v>112601241</v>
      </c>
      <c r="B3001" s="4" t="s">
        <v>2427</v>
      </c>
      <c r="C3001" s="3" t="s">
        <v>7</v>
      </c>
      <c r="D3001" s="5">
        <v>11.66</v>
      </c>
    </row>
    <row r="3002" spans="1:4">
      <c r="A3002" s="3">
        <v>112601242</v>
      </c>
      <c r="B3002" s="4" t="s">
        <v>2428</v>
      </c>
      <c r="C3002" s="3" t="s">
        <v>7</v>
      </c>
      <c r="D3002" s="5">
        <v>11.66</v>
      </c>
    </row>
    <row r="3003" spans="1:4">
      <c r="A3003" s="3">
        <v>112602243</v>
      </c>
      <c r="B3003" s="4" t="s">
        <v>2427</v>
      </c>
      <c r="C3003" s="3" t="s">
        <v>7</v>
      </c>
      <c r="D3003" s="5">
        <v>11.73</v>
      </c>
    </row>
    <row r="3004" spans="1:4">
      <c r="A3004" s="3">
        <v>112702243</v>
      </c>
      <c r="B3004" s="4" t="s">
        <v>2429</v>
      </c>
      <c r="C3004" s="3" t="s">
        <v>7</v>
      </c>
      <c r="D3004" s="5">
        <v>8.77</v>
      </c>
    </row>
    <row r="3005" spans="1:4">
      <c r="A3005" s="3">
        <v>112712243</v>
      </c>
      <c r="B3005" s="4" t="s">
        <v>2430</v>
      </c>
      <c r="C3005" s="3" t="s">
        <v>7</v>
      </c>
      <c r="D3005" s="5">
        <v>5.13</v>
      </c>
    </row>
    <row r="3006" spans="1:4">
      <c r="A3006" s="3">
        <v>113101240</v>
      </c>
      <c r="B3006" s="4" t="s">
        <v>2431</v>
      </c>
      <c r="C3006" s="3" t="s">
        <v>1088</v>
      </c>
      <c r="D3006" s="5">
        <v>1.35</v>
      </c>
    </row>
    <row r="3007" spans="1:4">
      <c r="A3007" s="3">
        <v>113102240</v>
      </c>
      <c r="B3007" s="4" t="s">
        <v>2431</v>
      </c>
      <c r="C3007" s="3" t="s">
        <v>1088</v>
      </c>
      <c r="D3007" s="5">
        <v>1.29</v>
      </c>
    </row>
    <row r="3008" spans="1:4">
      <c r="A3008" s="3">
        <v>113111240</v>
      </c>
      <c r="B3008" s="4" t="s">
        <v>2432</v>
      </c>
      <c r="C3008" s="3" t="s">
        <v>1088</v>
      </c>
      <c r="D3008" s="5">
        <v>1.92</v>
      </c>
    </row>
    <row r="3009" spans="1:4">
      <c r="A3009" s="3">
        <v>113124240</v>
      </c>
      <c r="B3009" s="4" t="s">
        <v>2432</v>
      </c>
      <c r="C3009" s="3" t="s">
        <v>1088</v>
      </c>
      <c r="D3009" s="5">
        <v>1.86</v>
      </c>
    </row>
    <row r="3010" spans="1:4">
      <c r="A3010" s="3">
        <v>113121240</v>
      </c>
      <c r="B3010" s="4" t="s">
        <v>2433</v>
      </c>
      <c r="C3010" s="3" t="s">
        <v>1088</v>
      </c>
      <c r="D3010" s="5">
        <v>1.72</v>
      </c>
    </row>
    <row r="3011" spans="1:4">
      <c r="A3011" s="3">
        <v>113122240</v>
      </c>
      <c r="B3011" s="4" t="s">
        <v>2433</v>
      </c>
      <c r="C3011" s="3" t="s">
        <v>1088</v>
      </c>
      <c r="D3011" s="5">
        <v>1.6</v>
      </c>
    </row>
    <row r="3012" spans="1:4">
      <c r="A3012" s="3">
        <v>113311240</v>
      </c>
      <c r="B3012" s="4" t="s">
        <v>2434</v>
      </c>
      <c r="C3012" s="3" t="s">
        <v>1148</v>
      </c>
      <c r="D3012" s="5">
        <v>1.5</v>
      </c>
    </row>
    <row r="3013" spans="1:4">
      <c r="A3013" s="3">
        <v>113312240</v>
      </c>
      <c r="B3013" s="4" t="s">
        <v>2434</v>
      </c>
      <c r="C3013" s="3" t="s">
        <v>1148</v>
      </c>
      <c r="D3013" s="5">
        <v>1.5</v>
      </c>
    </row>
    <row r="3014" spans="1:4">
      <c r="A3014" s="3">
        <v>113330240</v>
      </c>
      <c r="B3014" s="4" t="s">
        <v>2435</v>
      </c>
      <c r="C3014" s="3" t="s">
        <v>1166</v>
      </c>
      <c r="D3014" s="5">
        <v>0.84</v>
      </c>
    </row>
    <row r="3015" spans="1:4">
      <c r="A3015" s="3">
        <v>113340240</v>
      </c>
      <c r="B3015" s="4" t="s">
        <v>2436</v>
      </c>
      <c r="C3015" s="3" t="s">
        <v>1166</v>
      </c>
      <c r="D3015" s="5">
        <v>1.01</v>
      </c>
    </row>
    <row r="3016" spans="1:4">
      <c r="A3016" s="3">
        <v>113350240</v>
      </c>
      <c r="B3016" s="4" t="s">
        <v>2437</v>
      </c>
      <c r="C3016" s="3" t="s">
        <v>1166</v>
      </c>
      <c r="D3016" s="5">
        <v>1.23</v>
      </c>
    </row>
    <row r="3017" spans="1:4">
      <c r="A3017" s="3">
        <v>113360240</v>
      </c>
      <c r="B3017" s="4" t="s">
        <v>2438</v>
      </c>
      <c r="C3017" s="3" t="s">
        <v>1166</v>
      </c>
      <c r="D3017" s="5">
        <v>2.65</v>
      </c>
    </row>
    <row r="3018" spans="1:4">
      <c r="A3018" s="3">
        <v>113421240</v>
      </c>
      <c r="B3018" s="4" t="s">
        <v>2439</v>
      </c>
      <c r="C3018" s="3" t="s">
        <v>1166</v>
      </c>
      <c r="D3018" s="5">
        <v>0.98</v>
      </c>
    </row>
    <row r="3019" spans="1:4">
      <c r="A3019" s="3">
        <v>113422240</v>
      </c>
      <c r="B3019" s="4" t="s">
        <v>2440</v>
      </c>
      <c r="C3019" s="3" t="s">
        <v>1166</v>
      </c>
      <c r="D3019" s="5">
        <v>0.98</v>
      </c>
    </row>
    <row r="3020" spans="1:4">
      <c r="A3020" s="3">
        <v>113431240</v>
      </c>
      <c r="B3020" s="4" t="s">
        <v>2441</v>
      </c>
      <c r="C3020" s="3" t="s">
        <v>1166</v>
      </c>
      <c r="D3020" s="5">
        <v>1.39</v>
      </c>
    </row>
    <row r="3021" spans="1:4">
      <c r="A3021" s="3">
        <v>113432240</v>
      </c>
      <c r="B3021" s="4" t="s">
        <v>2442</v>
      </c>
      <c r="C3021" s="3" t="s">
        <v>1166</v>
      </c>
      <c r="D3021" s="5">
        <v>1.39</v>
      </c>
    </row>
    <row r="3022" spans="1:4">
      <c r="A3022" s="3">
        <v>113442240</v>
      </c>
      <c r="B3022" s="4" t="s">
        <v>2443</v>
      </c>
      <c r="C3022" s="3" t="s">
        <v>1166</v>
      </c>
      <c r="D3022" s="5">
        <v>1.79</v>
      </c>
    </row>
    <row r="3023" spans="1:4">
      <c r="A3023" s="3">
        <v>310141240</v>
      </c>
      <c r="B3023" s="4" t="s">
        <v>2444</v>
      </c>
      <c r="C3023" s="3" t="s">
        <v>7</v>
      </c>
      <c r="D3023" s="5">
        <v>3.82</v>
      </c>
    </row>
    <row r="3024" spans="1:4">
      <c r="A3024" s="3">
        <v>310141241</v>
      </c>
      <c r="B3024" s="4" t="s">
        <v>2444</v>
      </c>
      <c r="C3024" s="3" t="s">
        <v>7</v>
      </c>
      <c r="D3024" s="5">
        <v>3.66</v>
      </c>
    </row>
    <row r="3025" spans="1:4">
      <c r="A3025" s="3">
        <v>310141242</v>
      </c>
      <c r="B3025" s="4" t="s">
        <v>2444</v>
      </c>
      <c r="C3025" s="3" t="s">
        <v>7</v>
      </c>
      <c r="D3025" s="5">
        <v>3.6</v>
      </c>
    </row>
    <row r="3026" spans="1:4">
      <c r="A3026" s="3">
        <v>310142240</v>
      </c>
      <c r="B3026" s="4" t="s">
        <v>2444</v>
      </c>
      <c r="C3026" s="3" t="s">
        <v>7</v>
      </c>
      <c r="D3026" s="5">
        <v>3.65</v>
      </c>
    </row>
    <row r="3027" spans="1:4">
      <c r="A3027" s="3">
        <v>312301240</v>
      </c>
      <c r="B3027" s="4" t="s">
        <v>2445</v>
      </c>
      <c r="C3027" s="3" t="s">
        <v>7</v>
      </c>
      <c r="D3027" s="5">
        <v>5.39</v>
      </c>
    </row>
    <row r="3028" spans="1:4">
      <c r="A3028" s="3">
        <v>312301241</v>
      </c>
      <c r="B3028" s="4" t="s">
        <v>2445</v>
      </c>
      <c r="C3028" s="3" t="s">
        <v>7</v>
      </c>
      <c r="D3028" s="5">
        <v>5.28</v>
      </c>
    </row>
    <row r="3029" spans="1:4">
      <c r="A3029" s="3">
        <v>312301242</v>
      </c>
      <c r="B3029" s="4" t="s">
        <v>2445</v>
      </c>
      <c r="C3029" s="3" t="s">
        <v>7</v>
      </c>
      <c r="D3029" s="5">
        <v>5.22</v>
      </c>
    </row>
    <row r="3030" spans="1:4">
      <c r="A3030" s="3">
        <v>312302243</v>
      </c>
      <c r="B3030" s="4" t="s">
        <v>2445</v>
      </c>
      <c r="C3030" s="3" t="s">
        <v>7</v>
      </c>
      <c r="D3030" s="5">
        <v>5.03</v>
      </c>
    </row>
    <row r="3031" spans="1:4">
      <c r="A3031" s="3">
        <v>312311240</v>
      </c>
      <c r="B3031" s="4" t="s">
        <v>2446</v>
      </c>
      <c r="C3031" s="3" t="s">
        <v>7</v>
      </c>
      <c r="D3031" s="5">
        <v>3.86</v>
      </c>
    </row>
    <row r="3032" spans="1:4">
      <c r="A3032" s="3">
        <v>312311241</v>
      </c>
      <c r="B3032" s="4" t="s">
        <v>2446</v>
      </c>
      <c r="C3032" s="3" t="s">
        <v>7</v>
      </c>
      <c r="D3032" s="5">
        <v>3.75</v>
      </c>
    </row>
    <row r="3033" spans="1:4">
      <c r="A3033" s="3">
        <v>312311242</v>
      </c>
      <c r="B3033" s="4" t="s">
        <v>2446</v>
      </c>
      <c r="C3033" s="3" t="s">
        <v>7</v>
      </c>
      <c r="D3033" s="5">
        <v>3.65</v>
      </c>
    </row>
    <row r="3034" spans="1:4">
      <c r="A3034" s="3">
        <v>312312243</v>
      </c>
      <c r="B3034" s="4" t="s">
        <v>2447</v>
      </c>
      <c r="C3034" s="3" t="s">
        <v>7</v>
      </c>
      <c r="D3034" s="5">
        <v>3.68</v>
      </c>
    </row>
    <row r="3035" spans="1:4">
      <c r="A3035" s="3">
        <v>410060240</v>
      </c>
      <c r="B3035" s="4" t="s">
        <v>2448</v>
      </c>
      <c r="C3035" s="3" t="s">
        <v>1310</v>
      </c>
      <c r="D3035" s="5">
        <v>0.87</v>
      </c>
    </row>
    <row r="3036" spans="1:4">
      <c r="A3036" s="3">
        <v>410100240</v>
      </c>
      <c r="B3036" s="4" t="s">
        <v>2449</v>
      </c>
      <c r="C3036" s="3" t="s">
        <v>1310</v>
      </c>
      <c r="D3036" s="5">
        <v>1</v>
      </c>
    </row>
    <row r="3037" spans="1:4">
      <c r="A3037" s="3">
        <v>410130240</v>
      </c>
      <c r="B3037" s="4" t="s">
        <v>2450</v>
      </c>
      <c r="C3037" s="3" t="s">
        <v>1310</v>
      </c>
      <c r="D3037" s="5">
        <v>1.1100000000000001</v>
      </c>
    </row>
    <row r="3038" spans="1:4">
      <c r="A3038" s="3">
        <v>410180240</v>
      </c>
      <c r="B3038" s="4" t="s">
        <v>2451</v>
      </c>
      <c r="C3038" s="3" t="s">
        <v>1310</v>
      </c>
      <c r="D3038" s="5">
        <v>1.24</v>
      </c>
    </row>
    <row r="3039" spans="1:4">
      <c r="A3039" s="3">
        <v>410220240</v>
      </c>
      <c r="B3039" s="4" t="s">
        <v>2452</v>
      </c>
      <c r="C3039" s="3" t="s">
        <v>1310</v>
      </c>
      <c r="D3039" s="5">
        <v>1.37</v>
      </c>
    </row>
    <row r="3040" spans="1:4">
      <c r="A3040" s="3">
        <v>410280240</v>
      </c>
      <c r="B3040" s="4" t="s">
        <v>2453</v>
      </c>
      <c r="C3040" s="3" t="s">
        <v>1310</v>
      </c>
      <c r="D3040" s="5">
        <v>1.57</v>
      </c>
    </row>
    <row r="3041" spans="1:4">
      <c r="A3041" s="3">
        <v>410320240</v>
      </c>
      <c r="B3041" s="4" t="s">
        <v>2454</v>
      </c>
      <c r="C3041" s="3" t="s">
        <v>1310</v>
      </c>
      <c r="D3041" s="5">
        <v>1.64</v>
      </c>
    </row>
    <row r="3042" spans="1:4">
      <c r="A3042" s="3">
        <v>610152240</v>
      </c>
      <c r="B3042" s="4" t="s">
        <v>2455</v>
      </c>
      <c r="C3042" s="3" t="s">
        <v>7</v>
      </c>
      <c r="D3042" s="5">
        <v>3.79</v>
      </c>
    </row>
    <row r="3043" spans="1:4">
      <c r="A3043" s="3">
        <v>610252240</v>
      </c>
      <c r="B3043" s="4" t="s">
        <v>2456</v>
      </c>
      <c r="C3043" s="3" t="s">
        <v>7</v>
      </c>
      <c r="D3043" s="5">
        <v>5.21</v>
      </c>
    </row>
    <row r="3044" spans="1:4">
      <c r="A3044" s="3">
        <v>610262240</v>
      </c>
      <c r="B3044" s="4" t="s">
        <v>2457</v>
      </c>
      <c r="C3044" s="3" t="s">
        <v>7</v>
      </c>
      <c r="D3044" s="5">
        <v>5.04</v>
      </c>
    </row>
    <row r="3045" spans="1:4">
      <c r="A3045" s="3">
        <v>612152240</v>
      </c>
      <c r="B3045" s="4" t="s">
        <v>2458</v>
      </c>
      <c r="C3045" s="3" t="s">
        <v>7</v>
      </c>
      <c r="D3045" s="5">
        <v>4.93</v>
      </c>
    </row>
    <row r="3046" spans="1:4">
      <c r="A3046" s="3">
        <v>612152243</v>
      </c>
      <c r="B3046" s="4" t="s">
        <v>2459</v>
      </c>
      <c r="C3046" s="3" t="s">
        <v>7</v>
      </c>
      <c r="D3046" s="5">
        <v>5.16</v>
      </c>
    </row>
    <row r="3047" spans="1:4">
      <c r="A3047" s="3">
        <v>612252240</v>
      </c>
      <c r="B3047" s="4" t="s">
        <v>2460</v>
      </c>
      <c r="C3047" s="3" t="s">
        <v>7</v>
      </c>
      <c r="D3047" s="5">
        <v>3.85</v>
      </c>
    </row>
    <row r="3048" spans="1:4">
      <c r="A3048" s="3">
        <v>613032240</v>
      </c>
      <c r="B3048" s="4" t="s">
        <v>2461</v>
      </c>
      <c r="C3048" s="3" t="s">
        <v>1166</v>
      </c>
      <c r="D3048" s="5">
        <v>0.98</v>
      </c>
    </row>
    <row r="3049" spans="1:4">
      <c r="A3049" s="3">
        <v>913010240</v>
      </c>
      <c r="B3049" s="4" t="s">
        <v>2462</v>
      </c>
      <c r="C3049" s="3" t="s">
        <v>1148</v>
      </c>
      <c r="D3049" s="5">
        <v>2.94</v>
      </c>
    </row>
    <row r="3050" spans="1:4">
      <c r="A3050" s="3">
        <v>913020240</v>
      </c>
      <c r="B3050" s="4" t="s">
        <v>2463</v>
      </c>
      <c r="C3050" s="3" t="s">
        <v>1148</v>
      </c>
      <c r="D3050" s="5">
        <v>2.95</v>
      </c>
    </row>
    <row r="3051" spans="1:4">
      <c r="A3051" s="3">
        <v>913032240</v>
      </c>
      <c r="B3051" s="4" t="s">
        <v>2464</v>
      </c>
      <c r="C3051" s="3" t="s">
        <v>1310</v>
      </c>
      <c r="D3051" s="5">
        <v>1</v>
      </c>
    </row>
    <row r="3052" spans="1:4">
      <c r="A3052" s="3">
        <v>913040240</v>
      </c>
      <c r="B3052" s="4" t="s">
        <v>2465</v>
      </c>
      <c r="C3052" s="3" t="s">
        <v>1310</v>
      </c>
      <c r="D3052" s="5">
        <v>0.92</v>
      </c>
    </row>
    <row r="3053" spans="1:4">
      <c r="A3053" s="3">
        <v>913050240</v>
      </c>
      <c r="B3053" s="4" t="s">
        <v>2466</v>
      </c>
      <c r="C3053" s="3" t="s">
        <v>1310</v>
      </c>
      <c r="D3053" s="5">
        <v>1.27</v>
      </c>
    </row>
    <row r="3054" spans="1:4">
      <c r="A3054" s="3">
        <v>913060240</v>
      </c>
      <c r="B3054" s="4" t="s">
        <v>2467</v>
      </c>
      <c r="C3054" s="3" t="s">
        <v>1310</v>
      </c>
      <c r="D3054" s="5">
        <v>2.06</v>
      </c>
    </row>
    <row r="3055" spans="1:4">
      <c r="A3055" s="3">
        <v>913090240</v>
      </c>
      <c r="B3055" s="4" t="s">
        <v>2468</v>
      </c>
      <c r="C3055" s="3" t="s">
        <v>1310</v>
      </c>
      <c r="D3055" s="5">
        <v>0.88</v>
      </c>
    </row>
    <row r="3056" spans="1:4">
      <c r="A3056" s="3">
        <v>913120240</v>
      </c>
      <c r="B3056" s="4" t="s">
        <v>2469</v>
      </c>
      <c r="C3056" s="3" t="s">
        <v>1148</v>
      </c>
      <c r="D3056" s="5">
        <v>1.4</v>
      </c>
    </row>
    <row r="3057" spans="1:4">
      <c r="A3057" s="3">
        <v>913130240</v>
      </c>
      <c r="B3057" s="4" t="s">
        <v>2470</v>
      </c>
      <c r="C3057" s="3" t="s">
        <v>1148</v>
      </c>
      <c r="D3057" s="5">
        <v>2.65</v>
      </c>
    </row>
    <row r="3058" spans="1:4">
      <c r="A3058" s="3">
        <v>913160240</v>
      </c>
      <c r="B3058" s="4" t="s">
        <v>2471</v>
      </c>
      <c r="C3058" s="3" t="s">
        <v>1310</v>
      </c>
      <c r="D3058" s="5">
        <v>0.83</v>
      </c>
    </row>
    <row r="3059" spans="1:4">
      <c r="A3059" s="3">
        <v>913170240</v>
      </c>
      <c r="B3059" s="4" t="s">
        <v>2472</v>
      </c>
      <c r="C3059" s="3" t="s">
        <v>1310</v>
      </c>
      <c r="D3059" s="5">
        <v>1.04</v>
      </c>
    </row>
    <row r="3060" spans="1:4">
      <c r="A3060" s="3">
        <v>913180240</v>
      </c>
      <c r="B3060" s="4" t="s">
        <v>2473</v>
      </c>
      <c r="C3060" s="3" t="s">
        <v>1310</v>
      </c>
      <c r="D3060" s="5">
        <v>1.17</v>
      </c>
    </row>
    <row r="3061" spans="1:4">
      <c r="A3061" s="3">
        <v>913190240</v>
      </c>
      <c r="B3061" s="4" t="s">
        <v>2474</v>
      </c>
      <c r="C3061" s="3" t="s">
        <v>1088</v>
      </c>
      <c r="D3061" s="5">
        <v>3.35</v>
      </c>
    </row>
    <row r="3062" spans="1:4">
      <c r="A3062" s="3">
        <v>913191241</v>
      </c>
      <c r="B3062" s="4" t="s">
        <v>2474</v>
      </c>
      <c r="C3062" s="3" t="s">
        <v>1088</v>
      </c>
      <c r="D3062" s="5">
        <v>3.11</v>
      </c>
    </row>
    <row r="3063" spans="1:4">
      <c r="A3063" s="3">
        <v>913200240</v>
      </c>
      <c r="B3063" s="4" t="s">
        <v>2475</v>
      </c>
      <c r="C3063" s="3" t="s">
        <v>7</v>
      </c>
      <c r="D3063" s="5">
        <v>6.38</v>
      </c>
    </row>
    <row r="3064" spans="1:4">
      <c r="A3064" s="3">
        <v>913210240</v>
      </c>
      <c r="B3064" s="4" t="s">
        <v>2476</v>
      </c>
      <c r="C3064" s="3" t="s">
        <v>1148</v>
      </c>
      <c r="D3064" s="5">
        <v>3.01</v>
      </c>
    </row>
    <row r="3065" spans="1:4">
      <c r="A3065" s="3">
        <v>913220240</v>
      </c>
      <c r="B3065" s="4" t="s">
        <v>2477</v>
      </c>
      <c r="C3065" s="3" t="s">
        <v>1310</v>
      </c>
      <c r="D3065" s="5">
        <v>0.77</v>
      </c>
    </row>
    <row r="3066" spans="1:4">
      <c r="A3066" s="3">
        <v>913240240</v>
      </c>
      <c r="B3066" s="4" t="s">
        <v>2478</v>
      </c>
      <c r="C3066" s="3" t="s">
        <v>1148</v>
      </c>
      <c r="D3066" s="5">
        <v>6.05</v>
      </c>
    </row>
    <row r="3067" spans="1:4">
      <c r="A3067" s="3">
        <v>913260240</v>
      </c>
      <c r="B3067" s="4" t="s">
        <v>2479</v>
      </c>
      <c r="C3067" s="3" t="s">
        <v>1148</v>
      </c>
      <c r="D3067" s="5">
        <v>0.63</v>
      </c>
    </row>
    <row r="3068" spans="1:4">
      <c r="A3068" s="3">
        <v>913270240</v>
      </c>
      <c r="B3068" s="4" t="s">
        <v>2480</v>
      </c>
      <c r="C3068" s="3" t="s">
        <v>1310</v>
      </c>
      <c r="D3068" s="5">
        <v>2.72</v>
      </c>
    </row>
    <row r="3069" spans="1:4">
      <c r="A3069" s="3">
        <v>913280240</v>
      </c>
      <c r="B3069" s="4" t="s">
        <v>2481</v>
      </c>
      <c r="C3069" s="3" t="s">
        <v>7</v>
      </c>
      <c r="D3069" s="5">
        <v>8.9499999999999993</v>
      </c>
    </row>
    <row r="3070" spans="1:4">
      <c r="A3070" s="3">
        <v>913290240</v>
      </c>
      <c r="B3070" s="4" t="s">
        <v>2482</v>
      </c>
      <c r="C3070" s="3" t="s">
        <v>7</v>
      </c>
      <c r="D3070" s="5">
        <v>4.4400000000000004</v>
      </c>
    </row>
    <row r="3071" spans="1:4">
      <c r="A3071" s="3">
        <v>913320240</v>
      </c>
      <c r="B3071" s="4" t="s">
        <v>2483</v>
      </c>
      <c r="C3071" s="3" t="s">
        <v>1310</v>
      </c>
      <c r="D3071" s="5">
        <v>0.5</v>
      </c>
    </row>
    <row r="3072" spans="1:4">
      <c r="A3072" s="3">
        <v>913380240</v>
      </c>
      <c r="B3072" s="4" t="s">
        <v>2484</v>
      </c>
      <c r="C3072" s="3" t="s">
        <v>1166</v>
      </c>
      <c r="D3072" s="5">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PLANILLA PEDIDO</vt:lpstr>
      <vt:lpstr>TARIFA MASTER</vt:lpstr>
      <vt:lpstr> LAMINA PERFILES</vt:lpstr>
      <vt:lpstr>TUBULAR 58 X 58</vt:lpstr>
      <vt:lpstr> CIELORRASO EXT</vt:lpstr>
      <vt:lpstr>PESOS</vt:lpstr>
      <vt:lpstr>'TARIFA MASTER'!Área_de_impresión</vt:lpstr>
      <vt:lpstr>'TARIFA MASTER'!Títulos_a_imprimir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dc:creator>
  <cp:lastModifiedBy>Soledad Sedano</cp:lastModifiedBy>
  <cp:lastPrinted>2025-10-06T11:53:33Z</cp:lastPrinted>
  <dcterms:created xsi:type="dcterms:W3CDTF">2005-02-09T12:29:15Z</dcterms:created>
  <dcterms:modified xsi:type="dcterms:W3CDTF">2026-05-06T13:27:00Z</dcterms:modified>
</cp:coreProperties>
</file>