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vedues-my.sharepoint.com/personal/idielam_upv_edu_es/Documents/"/>
    </mc:Choice>
  </mc:AlternateContent>
  <xr:revisionPtr revIDLastSave="325" documentId="8_{E435F5DA-B8CD-4735-B597-D7D297675D77}" xr6:coauthVersionLast="47" xr6:coauthVersionMax="47" xr10:uidLastSave="{C1105D5F-3683-4D61-91B5-E4BD6346BCBC}"/>
  <bookViews>
    <workbookView xWindow="-28920" yWindow="7080" windowWidth="29040" windowHeight="16440" activeTab="1" xr2:uid="{4FD23AD7-F1F5-4FD7-A7FA-D3795C781CA5}"/>
  </bookViews>
  <sheets>
    <sheet name="Enunciado" sheetId="3" r:id="rId1"/>
    <sheet name="Camino crítico" sheetId="7" r:id="rId2"/>
    <sheet name="D Gantt" sheetId="8" r:id="rId3"/>
    <sheet name="Camino crítico replanificado" sheetId="9" r:id="rId4"/>
    <sheet name="D Gantt replanificado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2" i="7" l="1"/>
  <c r="R18" i="7"/>
  <c r="T18" i="7"/>
  <c r="H6" i="7"/>
  <c r="M6" i="9"/>
  <c r="G18" i="9"/>
  <c r="L16" i="9" s="1"/>
  <c r="O16" i="9" s="1"/>
  <c r="H6" i="9"/>
  <c r="K4" i="9" s="1"/>
  <c r="N4" i="9" s="1"/>
  <c r="Q4" i="9" s="1"/>
  <c r="T4" i="9" s="1"/>
  <c r="W4" i="9" s="1"/>
  <c r="Z4" i="9" s="1"/>
  <c r="Z5" i="7"/>
  <c r="W6" i="7"/>
  <c r="X23" i="7"/>
  <c r="AC20" i="7"/>
  <c r="AF20" i="7" s="1"/>
  <c r="AF21" i="7" s="1"/>
  <c r="Z25" i="7"/>
  <c r="AE14" i="7"/>
  <c r="X25" i="7"/>
  <c r="AC14" i="7"/>
  <c r="AC13" i="7"/>
  <c r="X24" i="7"/>
  <c r="AA24" i="7"/>
  <c r="AF13" i="7"/>
  <c r="AA23" i="7"/>
  <c r="AF12" i="7"/>
  <c r="AC12" i="7"/>
  <c r="AA17" i="7"/>
  <c r="X17" i="7"/>
  <c r="Z10" i="7"/>
  <c r="W10" i="7"/>
  <c r="U16" i="7"/>
  <c r="Z4" i="7"/>
  <c r="W4" i="7"/>
  <c r="T4" i="7"/>
  <c r="Q4" i="7"/>
  <c r="T10" i="7"/>
  <c r="R16" i="7" s="1"/>
  <c r="Q10" i="7"/>
  <c r="O16" i="7"/>
  <c r="L16" i="7"/>
  <c r="G18" i="7"/>
  <c r="N10" i="7"/>
  <c r="K10" i="7"/>
  <c r="N4" i="7"/>
  <c r="K4" i="7"/>
  <c r="G16" i="3"/>
  <c r="D43" i="3"/>
  <c r="D42" i="3"/>
  <c r="D41" i="3"/>
  <c r="D40" i="3"/>
  <c r="D39" i="3"/>
  <c r="K10" i="9" l="1"/>
  <c r="N10" i="9" s="1"/>
  <c r="Q10" i="9"/>
  <c r="T10" i="9" s="1"/>
  <c r="R16" i="9" s="1"/>
  <c r="U16" i="9" s="1"/>
  <c r="W10" i="9" s="1"/>
  <c r="Z10" i="9" s="1"/>
  <c r="AC21" i="7"/>
  <c r="AA18" i="7" s="1"/>
  <c r="AC22" i="7"/>
  <c r="G13" i="3"/>
  <c r="D37" i="3" s="1"/>
  <c r="G20" i="3"/>
  <c r="G19" i="3"/>
  <c r="G18" i="3"/>
  <c r="G17" i="3"/>
  <c r="G15" i="3"/>
  <c r="G14" i="3"/>
  <c r="G12" i="3"/>
  <c r="G10" i="3"/>
  <c r="G11" i="3"/>
  <c r="G7" i="3"/>
  <c r="D35" i="3" s="1"/>
  <c r="G9" i="3"/>
  <c r="D36" i="3" s="1"/>
  <c r="G8" i="3"/>
  <c r="AC12" i="9" l="1"/>
  <c r="AF12" i="9" s="1"/>
  <c r="AF13" i="9" s="1"/>
  <c r="X17" i="9"/>
  <c r="AA17" i="9" s="1"/>
  <c r="X19" i="7"/>
  <c r="Z19" i="7" s="1"/>
  <c r="X18" i="7"/>
  <c r="Z11" i="7" s="1"/>
  <c r="X23" i="9" l="1"/>
  <c r="AA23" i="9" s="1"/>
  <c r="AA24" i="9" s="1"/>
  <c r="AC20" i="9"/>
  <c r="AF20" i="9" s="1"/>
  <c r="AF21" i="9" s="1"/>
  <c r="AC14" i="9"/>
  <c r="AE14" i="9" s="1"/>
  <c r="AC13" i="9"/>
  <c r="W12" i="7"/>
  <c r="Y12" i="7" s="1"/>
  <c r="W11" i="7"/>
  <c r="AC21" i="9" l="1"/>
  <c r="AC22" i="9"/>
  <c r="AE22" i="9" s="1"/>
  <c r="X25" i="9"/>
  <c r="Z25" i="9" s="1"/>
  <c r="X24" i="9"/>
  <c r="U17" i="7"/>
  <c r="AA18" i="9" l="1"/>
  <c r="Y6" i="7"/>
  <c r="W5" i="7"/>
  <c r="T5" i="7" s="1"/>
  <c r="R17" i="7"/>
  <c r="X18" i="9" l="1"/>
  <c r="Z11" i="9" s="1"/>
  <c r="X19" i="9"/>
  <c r="Z19" i="9" s="1"/>
  <c r="O17" i="7"/>
  <c r="T11" i="7"/>
  <c r="Q6" i="7"/>
  <c r="S6" i="7" s="1"/>
  <c r="Q5" i="7"/>
  <c r="W11" i="9" l="1"/>
  <c r="W12" i="9"/>
  <c r="Y12" i="9" s="1"/>
  <c r="Q11" i="7"/>
  <c r="N11" i="7" s="1"/>
  <c r="Q12" i="7"/>
  <c r="S12" i="7" s="1"/>
  <c r="L17" i="7"/>
  <c r="G19" i="7" s="1"/>
  <c r="L18" i="7"/>
  <c r="N18" i="7" s="1"/>
  <c r="U17" i="9" l="1"/>
  <c r="Z5" i="9"/>
  <c r="D20" i="7"/>
  <c r="F20" i="7" s="1"/>
  <c r="D19" i="7"/>
  <c r="K11" i="7"/>
  <c r="K12" i="7"/>
  <c r="M12" i="7" s="1"/>
  <c r="N5" i="7"/>
  <c r="W6" i="9" l="1"/>
  <c r="Y6" i="9" s="1"/>
  <c r="W5" i="9"/>
  <c r="T5" i="9" s="1"/>
  <c r="R18" i="9"/>
  <c r="T18" i="9" s="1"/>
  <c r="R17" i="9"/>
  <c r="K6" i="7"/>
  <c r="M6" i="7" s="1"/>
  <c r="K5" i="7"/>
  <c r="H7" i="7" s="1"/>
  <c r="T11" i="9" l="1"/>
  <c r="O17" i="9"/>
  <c r="Q6" i="9"/>
  <c r="S6" i="9" s="1"/>
  <c r="Q5" i="9"/>
  <c r="E7" i="7"/>
  <c r="E8" i="7"/>
  <c r="G8" i="7" s="1"/>
  <c r="L18" i="9" l="1"/>
  <c r="N18" i="9" s="1"/>
  <c r="L17" i="9"/>
  <c r="G19" i="9" s="1"/>
  <c r="Q11" i="9"/>
  <c r="N11" i="9" s="1"/>
  <c r="Q12" i="9"/>
  <c r="S12" i="9" s="1"/>
  <c r="K11" i="9" l="1"/>
  <c r="K12" i="9"/>
  <c r="M12" i="9" s="1"/>
  <c r="D19" i="9"/>
  <c r="D20" i="9"/>
  <c r="F20" i="9" s="1"/>
  <c r="N5" i="9"/>
  <c r="K6" i="9" l="1"/>
  <c r="K5" i="9"/>
  <c r="H7" i="9" s="1"/>
  <c r="E8" i="9" l="1"/>
  <c r="G8" i="9" s="1"/>
  <c r="E7" i="9"/>
</calcChain>
</file>

<file path=xl/sharedStrings.xml><?xml version="1.0" encoding="utf-8"?>
<sst xmlns="http://schemas.openxmlformats.org/spreadsheetml/2006/main" count="119" uniqueCount="43">
  <si>
    <t>A</t>
  </si>
  <si>
    <t>F</t>
  </si>
  <si>
    <t>H</t>
  </si>
  <si>
    <t>E</t>
  </si>
  <si>
    <t>K</t>
  </si>
  <si>
    <t>J</t>
  </si>
  <si>
    <t>C</t>
  </si>
  <si>
    <t>I</t>
  </si>
  <si>
    <t>L</t>
  </si>
  <si>
    <t>DNI</t>
  </si>
  <si>
    <t>B</t>
  </si>
  <si>
    <t>D</t>
  </si>
  <si>
    <t>G</t>
  </si>
  <si>
    <t>Tarea</t>
  </si>
  <si>
    <t>Predecesora</t>
  </si>
  <si>
    <t>-</t>
  </si>
  <si>
    <t>Inserta tu DNI en esta celda (sin letra):</t>
  </si>
  <si>
    <t>NOTA:Las duraciones de las tareas tomarán valores a partir de los dígitos de tu DNI</t>
  </si>
  <si>
    <t>(10% nota)</t>
  </si>
  <si>
    <t>M</t>
  </si>
  <si>
    <t>N</t>
  </si>
  <si>
    <t>C,D</t>
  </si>
  <si>
    <t>F,G</t>
  </si>
  <si>
    <t>H,I</t>
  </si>
  <si>
    <t>K,L</t>
  </si>
  <si>
    <t>(30% nota)</t>
  </si>
  <si>
    <t>Duración (sem.)</t>
  </si>
  <si>
    <t>(15% nota)</t>
  </si>
  <si>
    <t>(30 % nota)</t>
  </si>
  <si>
    <t>Nueva duración (sem.)</t>
  </si>
  <si>
    <t>Máxima reducción (sem.)</t>
  </si>
  <si>
    <t xml:space="preserve">     mientras que en otras (tareas H,J,K,M y N) el tiempo se puede reducir (respecto a la duración inicialmente planificada) introduciendo más recursos.</t>
  </si>
  <si>
    <t xml:space="preserve">     En la siguiente tabla se muestra el cambio en la previsión de la duración de las tareas (A, C y G), así como las reducciones máximas en las tareas (H,J,K,M y N):</t>
  </si>
  <si>
    <r>
      <t xml:space="preserve">a) </t>
    </r>
    <r>
      <rPr>
        <b/>
        <sz val="11"/>
        <color theme="1"/>
        <rFont val="Arial"/>
        <family val="2"/>
      </rPr>
      <t>Dibuja el diagrama de precedencias</t>
    </r>
    <r>
      <rPr>
        <sz val="11"/>
        <color theme="1"/>
        <rFont val="Arial"/>
        <family val="2"/>
      </rPr>
      <t xml:space="preserve"> sobre el esquema proporcionado en la hoja "Camino crítico"</t>
    </r>
  </si>
  <si>
    <r>
      <t>c)</t>
    </r>
    <r>
      <rPr>
        <b/>
        <sz val="11"/>
        <color theme="1"/>
        <rFont val="Arial"/>
        <family val="2"/>
      </rPr>
      <t xml:space="preserve"> Identifica el camino</t>
    </r>
    <r>
      <rPr>
        <sz val="11"/>
        <color theme="1"/>
        <rFont val="Arial"/>
        <family val="2"/>
      </rPr>
      <t xml:space="preserve"> (o caminos) crítico (enmarca cada tarea en color ROJO)</t>
    </r>
  </si>
  <si>
    <t xml:space="preserve">     En la semana 20 de ejecución del proyecto nos damos cuenta que algunas de las tareas planificadas se han atrasado (tareas A,C y G)</t>
  </si>
  <si>
    <r>
      <t>e)</t>
    </r>
    <r>
      <rPr>
        <b/>
        <sz val="11"/>
        <color theme="1"/>
        <rFont val="Arial"/>
        <family val="2"/>
      </rPr>
      <t xml:space="preserve"> Supongamos que el proyecto ya ha empezado, y que estamos en la semana 20 del proyecto (15% nota)</t>
    </r>
  </si>
  <si>
    <r>
      <t xml:space="preserve">    </t>
    </r>
    <r>
      <rPr>
        <b/>
        <sz val="11"/>
        <color theme="1"/>
        <rFont val="Arial"/>
        <family val="2"/>
      </rPr>
      <t xml:space="preserve">NOTA: </t>
    </r>
    <r>
      <rPr>
        <sz val="11"/>
        <color theme="1"/>
        <rFont val="Arial"/>
        <family val="2"/>
      </rPr>
      <t xml:space="preserve">Dependiendo de los datos </t>
    </r>
    <r>
      <rPr>
        <u/>
        <sz val="11"/>
        <color theme="1"/>
        <rFont val="Arial"/>
        <family val="2"/>
      </rPr>
      <t>puede haber más de una solución válida o incluso no haberla</t>
    </r>
    <r>
      <rPr>
        <sz val="11"/>
        <color theme="1"/>
        <rFont val="Arial"/>
        <family val="2"/>
      </rPr>
      <t>.</t>
    </r>
  </si>
  <si>
    <r>
      <t xml:space="preserve">   </t>
    </r>
    <r>
      <rPr>
        <b/>
        <sz val="11"/>
        <color theme="1"/>
        <rFont val="Arial"/>
        <family val="2"/>
      </rPr>
      <t xml:space="preserve"> SE PIDE:</t>
    </r>
    <r>
      <rPr>
        <sz val="11"/>
        <color theme="1"/>
        <rFont val="Arial"/>
        <family val="2"/>
      </rPr>
      <t xml:space="preserve"> utilizar las reducciones adecuadas de las tareas H,J,K,M y N (sin exceder el máximo posible) </t>
    </r>
    <r>
      <rPr>
        <u/>
        <sz val="11"/>
        <color theme="1"/>
        <rFont val="Arial"/>
        <family val="2"/>
      </rPr>
      <t>para que la duración total del proyecto sea la misma</t>
    </r>
  </si>
  <si>
    <r>
      <t xml:space="preserve">    Crea el nuevo camino crítico en la hoja </t>
    </r>
    <r>
      <rPr>
        <u/>
        <sz val="11"/>
        <color theme="1"/>
        <rFont val="Arial"/>
        <family val="2"/>
      </rPr>
      <t>"camino crítico replanificado"</t>
    </r>
    <r>
      <rPr>
        <sz val="11"/>
        <color theme="1"/>
        <rFont val="Arial"/>
        <family val="2"/>
      </rPr>
      <t xml:space="preserve"> y el nuevo diagrama de gantt en la hoja </t>
    </r>
    <r>
      <rPr>
        <u/>
        <sz val="11"/>
        <color theme="1"/>
        <rFont val="Arial"/>
        <family val="2"/>
      </rPr>
      <t>"D Gantt replanificado"</t>
    </r>
    <r>
      <rPr>
        <sz val="11"/>
        <color theme="1"/>
        <rFont val="Arial"/>
        <family val="2"/>
      </rPr>
      <t>.</t>
    </r>
  </si>
  <si>
    <r>
      <t xml:space="preserve">d) </t>
    </r>
    <r>
      <rPr>
        <b/>
        <sz val="11"/>
        <color theme="1"/>
        <rFont val="Arial"/>
        <family val="2"/>
      </rPr>
      <t>Dibuja el diagrama de Gantt</t>
    </r>
    <r>
      <rPr>
        <sz val="11"/>
        <color theme="1"/>
        <rFont val="Arial"/>
        <family val="2"/>
      </rPr>
      <t xml:space="preserve"> sobre la hoja </t>
    </r>
    <r>
      <rPr>
        <u/>
        <sz val="11"/>
        <color theme="1"/>
        <rFont val="Arial"/>
        <family val="2"/>
      </rPr>
      <t>"D Gantt"</t>
    </r>
  </si>
  <si>
    <r>
      <t>b)</t>
    </r>
    <r>
      <rPr>
        <b/>
        <sz val="11"/>
        <color theme="1"/>
        <rFont val="Arial"/>
        <family val="2"/>
      </rPr>
      <t xml:space="preserve"> Calcula las fechas</t>
    </r>
    <r>
      <rPr>
        <sz val="11"/>
        <color theme="1"/>
        <rFont val="Arial"/>
        <family val="2"/>
      </rPr>
      <t xml:space="preserve"> de inicio y fin temprano y tardío, el máximo tiempo disponible y la holgura total de cada tarea en la hoja </t>
    </r>
    <r>
      <rPr>
        <u/>
        <sz val="11"/>
        <color theme="1"/>
        <rFont val="Arial"/>
        <family val="2"/>
      </rPr>
      <t>"Camino crítico"</t>
    </r>
  </si>
  <si>
    <r>
      <t xml:space="preserve">    </t>
    </r>
    <r>
      <rPr>
        <b/>
        <sz val="11"/>
        <color theme="1"/>
        <rFont val="Arial"/>
        <family val="2"/>
      </rPr>
      <t xml:space="preserve">NOTA: </t>
    </r>
    <r>
      <rPr>
        <sz val="11"/>
        <color theme="1"/>
        <rFont val="Arial"/>
        <family val="2"/>
      </rPr>
      <t>No tiene solución. Ni aplicando todas las reducciones se puede disminuir de 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</si>
</sst>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C00000"/>
      </left>
      <right/>
      <top style="thick">
        <color rgb="FFC00000"/>
      </top>
      <bottom style="medium">
        <color indexed="64"/>
      </bottom>
      <diagonal/>
    </border>
    <border>
      <left/>
      <right style="medium">
        <color indexed="64"/>
      </right>
      <top style="thick">
        <color rgb="FFC00000"/>
      </top>
      <bottom style="medium">
        <color indexed="64"/>
      </bottom>
      <diagonal/>
    </border>
    <border>
      <left style="medium">
        <color indexed="64"/>
      </left>
      <right/>
      <top style="thick">
        <color rgb="FFC00000"/>
      </top>
      <bottom style="medium">
        <color indexed="64"/>
      </bottom>
      <diagonal/>
    </border>
    <border>
      <left/>
      <right style="thick">
        <color rgb="FFC00000"/>
      </right>
      <top style="thick">
        <color rgb="FFC00000"/>
      </top>
      <bottom style="medium">
        <color indexed="64"/>
      </bottom>
      <diagonal/>
    </border>
    <border>
      <left style="thick">
        <color rgb="FFC00000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C00000"/>
      </right>
      <top/>
      <bottom style="medium">
        <color indexed="64"/>
      </bottom>
      <diagonal/>
    </border>
    <border>
      <left style="thick">
        <color rgb="FFC00000"/>
      </left>
      <right/>
      <top style="medium">
        <color indexed="64"/>
      </top>
      <bottom style="thick">
        <color rgb="FFC00000"/>
      </bottom>
      <diagonal/>
    </border>
    <border>
      <left/>
      <right style="medium">
        <color indexed="64"/>
      </right>
      <top style="medium">
        <color indexed="64"/>
      </top>
      <bottom style="thick">
        <color rgb="FFC00000"/>
      </bottom>
      <diagonal/>
    </border>
    <border>
      <left style="medium">
        <color indexed="64"/>
      </left>
      <right/>
      <top style="medium">
        <color indexed="64"/>
      </top>
      <bottom style="thick">
        <color rgb="FFC00000"/>
      </bottom>
      <diagonal/>
    </border>
    <border>
      <left/>
      <right style="thick">
        <color rgb="FFC00000"/>
      </right>
      <top style="medium">
        <color indexed="64"/>
      </top>
      <bottom style="thick">
        <color rgb="FFC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2" fillId="0" borderId="9" xfId="0" applyFont="1" applyBorder="1"/>
    <xf numFmtId="0" fontId="3" fillId="0" borderId="0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/>
    <xf numFmtId="1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2" fillId="0" borderId="0" xfId="0" applyNumberFormat="1" applyFont="1" applyAlignment="1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1" fontId="2" fillId="0" borderId="0" xfId="0" applyNumberFormat="1" applyFont="1" applyAlignment="1">
      <alignment horizontal="left"/>
    </xf>
    <xf numFmtId="1" fontId="1" fillId="0" borderId="21" xfId="0" applyNumberFormat="1" applyFont="1" applyBorder="1" applyAlignment="1">
      <alignment horizontal="center" vertical="top" wrapText="1"/>
    </xf>
    <xf numFmtId="1" fontId="1" fillId="0" borderId="23" xfId="0" applyNumberFormat="1" applyFont="1" applyBorder="1" applyAlignment="1">
      <alignment horizontal="center" vertical="top" wrapText="1"/>
    </xf>
    <xf numFmtId="1" fontId="1" fillId="0" borderId="24" xfId="0" applyNumberFormat="1" applyFont="1" applyBorder="1" applyAlignment="1">
      <alignment horizontal="center" vertical="top" wrapText="1"/>
    </xf>
    <xf numFmtId="1" fontId="2" fillId="0" borderId="29" xfId="0" applyNumberFormat="1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14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/>
    <xf numFmtId="1" fontId="5" fillId="0" borderId="0" xfId="0" applyNumberFormat="1" applyFont="1" applyAlignment="1">
      <alignment horizontal="center"/>
    </xf>
    <xf numFmtId="0" fontId="6" fillId="0" borderId="0" xfId="0" applyFont="1"/>
    <xf numFmtId="0" fontId="1" fillId="0" borderId="34" xfId="0" applyFont="1" applyBorder="1" applyAlignment="1">
      <alignment horizontal="center" vertical="top" wrapText="1"/>
    </xf>
    <xf numFmtId="1" fontId="1" fillId="0" borderId="35" xfId="0" applyNumberFormat="1" applyFont="1" applyBorder="1" applyAlignment="1">
      <alignment horizontal="center" vertical="top" wrapText="1"/>
    </xf>
    <xf numFmtId="1" fontId="1" fillId="0" borderId="34" xfId="0" applyNumberFormat="1" applyFont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" fontId="1" fillId="0" borderId="19" xfId="0" applyNumberFormat="1" applyFont="1" applyBorder="1" applyAlignment="1">
      <alignment horizontal="center" vertical="top" wrapText="1"/>
    </xf>
    <xf numFmtId="1" fontId="1" fillId="0" borderId="22" xfId="0" applyNumberFormat="1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1" fontId="1" fillId="0" borderId="32" xfId="0" applyNumberFormat="1" applyFont="1" applyBorder="1" applyAlignment="1">
      <alignment horizontal="center" vertical="top" wrapText="1"/>
    </xf>
    <xf numFmtId="1" fontId="1" fillId="0" borderId="33" xfId="0" applyNumberFormat="1" applyFont="1" applyBorder="1" applyAlignment="1">
      <alignment horizontal="center" vertical="top" wrapText="1"/>
    </xf>
    <xf numFmtId="1" fontId="1" fillId="0" borderId="36" xfId="0" applyNumberFormat="1" applyFont="1" applyBorder="1" applyAlignment="1">
      <alignment horizontal="center" vertical="top" wrapText="1"/>
    </xf>
    <xf numFmtId="1" fontId="1" fillId="0" borderId="37" xfId="0" applyNumberFormat="1" applyFont="1" applyBorder="1" applyAlignment="1">
      <alignment horizontal="center" vertical="top" wrapText="1"/>
    </xf>
    <xf numFmtId="1" fontId="1" fillId="2" borderId="38" xfId="0" applyNumberFormat="1" applyFont="1" applyFill="1" applyBorder="1" applyAlignment="1">
      <alignment horizontal="center" vertical="top" wrapText="1"/>
    </xf>
    <xf numFmtId="1" fontId="1" fillId="2" borderId="39" xfId="0" applyNumberFormat="1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1" fontId="1" fillId="0" borderId="25" xfId="0" applyNumberFormat="1" applyFont="1" applyBorder="1" applyAlignment="1">
      <alignment horizontal="center" vertical="top" wrapText="1"/>
    </xf>
    <xf numFmtId="1" fontId="1" fillId="0" borderId="26" xfId="0" applyNumberFormat="1" applyFont="1" applyBorder="1" applyAlignment="1">
      <alignment horizontal="center" vertical="top" wrapText="1"/>
    </xf>
    <xf numFmtId="1" fontId="1" fillId="2" borderId="27" xfId="0" applyNumberFormat="1" applyFont="1" applyFill="1" applyBorder="1" applyAlignment="1">
      <alignment horizontal="center" vertical="top" wrapText="1"/>
    </xf>
    <xf numFmtId="1" fontId="1" fillId="2" borderId="28" xfId="0" applyNumberFormat="1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" fontId="1" fillId="0" borderId="12" xfId="0" applyNumberFormat="1" applyFont="1" applyBorder="1" applyAlignment="1">
      <alignment horizontal="center" vertical="top" wrapText="1"/>
    </xf>
    <xf numFmtId="1" fontId="1" fillId="0" borderId="13" xfId="0" applyNumberFormat="1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3</xdr:row>
      <xdr:rowOff>160020</xdr:rowOff>
    </xdr:from>
    <xdr:to>
      <xdr:col>10</xdr:col>
      <xdr:colOff>15240</xdr:colOff>
      <xdr:row>5</xdr:row>
      <xdr:rowOff>144780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V="1">
          <a:off x="2613660" y="685800"/>
          <a:ext cx="67818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7</xdr:row>
      <xdr:rowOff>0</xdr:rowOff>
    </xdr:from>
    <xdr:to>
      <xdr:col>10</xdr:col>
      <xdr:colOff>22860</xdr:colOff>
      <xdr:row>10</xdr:row>
      <xdr:rowOff>38100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2636520" y="1226820"/>
          <a:ext cx="662940" cy="563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15</xdr:row>
      <xdr:rowOff>114300</xdr:rowOff>
    </xdr:from>
    <xdr:to>
      <xdr:col>11</xdr:col>
      <xdr:colOff>7620</xdr:colOff>
      <xdr:row>18</xdr:row>
      <xdr:rowOff>30480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2308860" y="2743200"/>
          <a:ext cx="1303020" cy="4419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3</xdr:row>
      <xdr:rowOff>91440</xdr:rowOff>
    </xdr:from>
    <xdr:to>
      <xdr:col>16</xdr:col>
      <xdr:colOff>0</xdr:colOff>
      <xdr:row>4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4602480" y="61722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4</xdr:row>
      <xdr:rowOff>121920</xdr:rowOff>
    </xdr:from>
    <xdr:to>
      <xdr:col>15</xdr:col>
      <xdr:colOff>320040</xdr:colOff>
      <xdr:row>9</xdr:row>
      <xdr:rowOff>38100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4594860" y="822960"/>
          <a:ext cx="640080" cy="792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10</xdr:row>
      <xdr:rowOff>15240</xdr:rowOff>
    </xdr:from>
    <xdr:to>
      <xdr:col>16</xdr:col>
      <xdr:colOff>7620</xdr:colOff>
      <xdr:row>10</xdr:row>
      <xdr:rowOff>99060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V="1">
          <a:off x="4610100" y="176784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15</xdr:row>
      <xdr:rowOff>167640</xdr:rowOff>
    </xdr:from>
    <xdr:to>
      <xdr:col>17</xdr:col>
      <xdr:colOff>15240</xdr:colOff>
      <xdr:row>16</xdr:row>
      <xdr:rowOff>60960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4282440" y="2796540"/>
          <a:ext cx="647700" cy="685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3</xdr:row>
      <xdr:rowOff>144780</xdr:rowOff>
    </xdr:from>
    <xdr:to>
      <xdr:col>21</xdr:col>
      <xdr:colOff>320040</xdr:colOff>
      <xdr:row>4</xdr:row>
      <xdr:rowOff>53340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V="1">
          <a:off x="6560820" y="67056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12</xdr:row>
      <xdr:rowOff>15240</xdr:rowOff>
    </xdr:from>
    <xdr:to>
      <xdr:col>18</xdr:col>
      <xdr:colOff>281940</xdr:colOff>
      <xdr:row>14</xdr:row>
      <xdr:rowOff>15240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5775960" y="2118360"/>
          <a:ext cx="403860" cy="3505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297180</xdr:colOff>
      <xdr:row>6</xdr:row>
      <xdr:rowOff>0</xdr:rowOff>
    </xdr:from>
    <xdr:to>
      <xdr:col>24</xdr:col>
      <xdr:colOff>30480</xdr:colOff>
      <xdr:row>8</xdr:row>
      <xdr:rowOff>15240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7833360" y="1051560"/>
          <a:ext cx="60960" cy="3657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320040</xdr:colOff>
      <xdr:row>12</xdr:row>
      <xdr:rowOff>7620</xdr:rowOff>
    </xdr:from>
    <xdr:to>
      <xdr:col>23</xdr:col>
      <xdr:colOff>76200</xdr:colOff>
      <xdr:row>16</xdr:row>
      <xdr:rowOff>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flipV="1">
          <a:off x="6873240" y="2110740"/>
          <a:ext cx="739140" cy="6934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7620</xdr:rowOff>
    </xdr:from>
    <xdr:to>
      <xdr:col>24</xdr:col>
      <xdr:colOff>312420</xdr:colOff>
      <xdr:row>15</xdr:row>
      <xdr:rowOff>22860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7894320" y="2110740"/>
          <a:ext cx="281940" cy="5410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9</xdr:row>
      <xdr:rowOff>114300</xdr:rowOff>
    </xdr:from>
    <xdr:to>
      <xdr:col>28</xdr:col>
      <xdr:colOff>15240</xdr:colOff>
      <xdr:row>12</xdr:row>
      <xdr:rowOff>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8542020" y="1691640"/>
          <a:ext cx="647700" cy="411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281940</xdr:colOff>
      <xdr:row>19</xdr:row>
      <xdr:rowOff>0</xdr:rowOff>
    </xdr:from>
    <xdr:to>
      <xdr:col>25</xdr:col>
      <xdr:colOff>15240</xdr:colOff>
      <xdr:row>21</xdr:row>
      <xdr:rowOff>15240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8145780" y="3329940"/>
          <a:ext cx="60960" cy="3657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16</xdr:row>
      <xdr:rowOff>7620</xdr:rowOff>
    </xdr:from>
    <xdr:to>
      <xdr:col>28</xdr:col>
      <xdr:colOff>297180</xdr:colOff>
      <xdr:row>17</xdr:row>
      <xdr:rowOff>160020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8854440" y="2811780"/>
          <a:ext cx="617220" cy="3276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14</xdr:row>
      <xdr:rowOff>7620</xdr:rowOff>
    </xdr:from>
    <xdr:to>
      <xdr:col>29</xdr:col>
      <xdr:colOff>259080</xdr:colOff>
      <xdr:row>17</xdr:row>
      <xdr:rowOff>167640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9738360" y="2461260"/>
          <a:ext cx="22860" cy="685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3</xdr:row>
      <xdr:rowOff>160020</xdr:rowOff>
    </xdr:from>
    <xdr:to>
      <xdr:col>10</xdr:col>
      <xdr:colOff>15240</xdr:colOff>
      <xdr:row>5</xdr:row>
      <xdr:rowOff>144780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V="1">
          <a:off x="3665220" y="685800"/>
          <a:ext cx="67818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7</xdr:row>
      <xdr:rowOff>0</xdr:rowOff>
    </xdr:from>
    <xdr:to>
      <xdr:col>10</xdr:col>
      <xdr:colOff>22860</xdr:colOff>
      <xdr:row>10</xdr:row>
      <xdr:rowOff>38100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688080" y="1226820"/>
          <a:ext cx="662940" cy="563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15</xdr:row>
      <xdr:rowOff>114300</xdr:rowOff>
    </xdr:from>
    <xdr:to>
      <xdr:col>11</xdr:col>
      <xdr:colOff>7620</xdr:colOff>
      <xdr:row>18</xdr:row>
      <xdr:rowOff>30480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V="1">
          <a:off x="3360420" y="2743200"/>
          <a:ext cx="1303020" cy="4419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3</xdr:row>
      <xdr:rowOff>91440</xdr:rowOff>
    </xdr:from>
    <xdr:to>
      <xdr:col>16</xdr:col>
      <xdr:colOff>0</xdr:colOff>
      <xdr:row>4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5654040" y="61722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4</xdr:row>
      <xdr:rowOff>121920</xdr:rowOff>
    </xdr:from>
    <xdr:to>
      <xdr:col>15</xdr:col>
      <xdr:colOff>320040</xdr:colOff>
      <xdr:row>9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5646420" y="822960"/>
          <a:ext cx="640080" cy="792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10</xdr:row>
      <xdr:rowOff>15240</xdr:rowOff>
    </xdr:from>
    <xdr:to>
      <xdr:col>16</xdr:col>
      <xdr:colOff>7620</xdr:colOff>
      <xdr:row>10</xdr:row>
      <xdr:rowOff>99060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5661660" y="176784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15</xdr:row>
      <xdr:rowOff>167640</xdr:rowOff>
    </xdr:from>
    <xdr:to>
      <xdr:col>17</xdr:col>
      <xdr:colOff>15240</xdr:colOff>
      <xdr:row>16</xdr:row>
      <xdr:rowOff>60960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5989320" y="2796540"/>
          <a:ext cx="647700" cy="685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3</xdr:row>
      <xdr:rowOff>144780</xdr:rowOff>
    </xdr:from>
    <xdr:to>
      <xdr:col>21</xdr:col>
      <xdr:colOff>320040</xdr:colOff>
      <xdr:row>4</xdr:row>
      <xdr:rowOff>53340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7612380" y="67056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12</xdr:row>
      <xdr:rowOff>15240</xdr:rowOff>
    </xdr:from>
    <xdr:to>
      <xdr:col>18</xdr:col>
      <xdr:colOff>281940</xdr:colOff>
      <xdr:row>14</xdr:row>
      <xdr:rowOff>15240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6827520" y="2118360"/>
          <a:ext cx="403860" cy="3505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297180</xdr:colOff>
      <xdr:row>6</xdr:row>
      <xdr:rowOff>0</xdr:rowOff>
    </xdr:from>
    <xdr:to>
      <xdr:col>24</xdr:col>
      <xdr:colOff>30480</xdr:colOff>
      <xdr:row>8</xdr:row>
      <xdr:rowOff>15240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8884920" y="1051560"/>
          <a:ext cx="60960" cy="3657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320040</xdr:colOff>
      <xdr:row>12</xdr:row>
      <xdr:rowOff>7620</xdr:rowOff>
    </xdr:from>
    <xdr:to>
      <xdr:col>23</xdr:col>
      <xdr:colOff>76200</xdr:colOff>
      <xdr:row>16</xdr:row>
      <xdr:rowOff>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924800" y="2110740"/>
          <a:ext cx="739140" cy="6934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7620</xdr:rowOff>
    </xdr:from>
    <xdr:to>
      <xdr:col>24</xdr:col>
      <xdr:colOff>312420</xdr:colOff>
      <xdr:row>15</xdr:row>
      <xdr:rowOff>22860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8945880" y="2110740"/>
          <a:ext cx="281940" cy="5410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9</xdr:row>
      <xdr:rowOff>114300</xdr:rowOff>
    </xdr:from>
    <xdr:to>
      <xdr:col>28</xdr:col>
      <xdr:colOff>15240</xdr:colOff>
      <xdr:row>12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9593580" y="1691640"/>
          <a:ext cx="647700" cy="411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281940</xdr:colOff>
      <xdr:row>19</xdr:row>
      <xdr:rowOff>0</xdr:rowOff>
    </xdr:from>
    <xdr:to>
      <xdr:col>25</xdr:col>
      <xdr:colOff>15240</xdr:colOff>
      <xdr:row>21</xdr:row>
      <xdr:rowOff>15240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9197340" y="3329940"/>
          <a:ext cx="60960" cy="3657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16</xdr:row>
      <xdr:rowOff>7620</xdr:rowOff>
    </xdr:from>
    <xdr:to>
      <xdr:col>28</xdr:col>
      <xdr:colOff>297180</xdr:colOff>
      <xdr:row>17</xdr:row>
      <xdr:rowOff>160020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9906000" y="2811780"/>
          <a:ext cx="617220" cy="3276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14</xdr:row>
      <xdr:rowOff>7620</xdr:rowOff>
    </xdr:from>
    <xdr:to>
      <xdr:col>29</xdr:col>
      <xdr:colOff>259080</xdr:colOff>
      <xdr:row>17</xdr:row>
      <xdr:rowOff>167640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10789920" y="2461260"/>
          <a:ext cx="22860" cy="685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3</xdr:row>
      <xdr:rowOff>160020</xdr:rowOff>
    </xdr:from>
    <xdr:to>
      <xdr:col>10</xdr:col>
      <xdr:colOff>15240</xdr:colOff>
      <xdr:row>5</xdr:row>
      <xdr:rowOff>144780</xdr:rowOff>
    </xdr:to>
    <xdr:cxnSp macro="">
      <xdr:nvCxnSpPr>
        <xdr:cNvPr id="18" name="Conector recto de flecha 14">
          <a:extLst>
            <a:ext uri="{FF2B5EF4-FFF2-40B4-BE49-F238E27FC236}">
              <a16:creationId xmlns:a16="http://schemas.microsoft.com/office/drawing/2014/main" id="{FA8E51E4-6644-4B86-9FD6-8401790DBF55}"/>
            </a:ext>
          </a:extLst>
        </xdr:cNvPr>
        <xdr:cNvCxnSpPr/>
      </xdr:nvCxnSpPr>
      <xdr:spPr>
        <a:xfrm flipV="1">
          <a:off x="3539490" y="674370"/>
          <a:ext cx="647700" cy="3276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7</xdr:row>
      <xdr:rowOff>0</xdr:rowOff>
    </xdr:from>
    <xdr:to>
      <xdr:col>10</xdr:col>
      <xdr:colOff>22860</xdr:colOff>
      <xdr:row>10</xdr:row>
      <xdr:rowOff>38100</xdr:rowOff>
    </xdr:to>
    <xdr:cxnSp macro="">
      <xdr:nvCxnSpPr>
        <xdr:cNvPr id="19" name="Conector recto de flecha 15">
          <a:extLst>
            <a:ext uri="{FF2B5EF4-FFF2-40B4-BE49-F238E27FC236}">
              <a16:creationId xmlns:a16="http://schemas.microsoft.com/office/drawing/2014/main" id="{5FE45004-E1A2-4BDE-9E55-6B8BE675E6E6}"/>
            </a:ext>
          </a:extLst>
        </xdr:cNvPr>
        <xdr:cNvCxnSpPr/>
      </xdr:nvCxnSpPr>
      <xdr:spPr>
        <a:xfrm>
          <a:off x="3558540" y="1200150"/>
          <a:ext cx="636270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15</xdr:row>
      <xdr:rowOff>114300</xdr:rowOff>
    </xdr:from>
    <xdr:to>
      <xdr:col>11</xdr:col>
      <xdr:colOff>7620</xdr:colOff>
      <xdr:row>18</xdr:row>
      <xdr:rowOff>30480</xdr:rowOff>
    </xdr:to>
    <xdr:cxnSp macro="">
      <xdr:nvCxnSpPr>
        <xdr:cNvPr id="20" name="Conector recto de flecha 17">
          <a:extLst>
            <a:ext uri="{FF2B5EF4-FFF2-40B4-BE49-F238E27FC236}">
              <a16:creationId xmlns:a16="http://schemas.microsoft.com/office/drawing/2014/main" id="{82053B4D-A3C3-46E0-92FC-4EF110A63025}"/>
            </a:ext>
          </a:extLst>
        </xdr:cNvPr>
        <xdr:cNvCxnSpPr/>
      </xdr:nvCxnSpPr>
      <xdr:spPr>
        <a:xfrm flipV="1">
          <a:off x="3244215" y="2686050"/>
          <a:ext cx="1249680" cy="4305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3</xdr:row>
      <xdr:rowOff>91440</xdr:rowOff>
    </xdr:from>
    <xdr:to>
      <xdr:col>16</xdr:col>
      <xdr:colOff>0</xdr:colOff>
      <xdr:row>4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47A10E9C-7E16-4FF9-9B9F-2351F013CA1F}"/>
            </a:ext>
          </a:extLst>
        </xdr:cNvPr>
        <xdr:cNvCxnSpPr/>
      </xdr:nvCxnSpPr>
      <xdr:spPr>
        <a:xfrm flipV="1">
          <a:off x="5444490" y="605790"/>
          <a:ext cx="613410" cy="800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4</xdr:row>
      <xdr:rowOff>121920</xdr:rowOff>
    </xdr:from>
    <xdr:to>
      <xdr:col>15</xdr:col>
      <xdr:colOff>320040</xdr:colOff>
      <xdr:row>9</xdr:row>
      <xdr:rowOff>38100</xdr:rowOff>
    </xdr:to>
    <xdr:cxnSp macro="">
      <xdr:nvCxnSpPr>
        <xdr:cNvPr id="22" name="Conector recto de flecha 23">
          <a:extLst>
            <a:ext uri="{FF2B5EF4-FFF2-40B4-BE49-F238E27FC236}">
              <a16:creationId xmlns:a16="http://schemas.microsoft.com/office/drawing/2014/main" id="{04E51AD7-2A1D-4589-94DC-7866CEE5148A}"/>
            </a:ext>
          </a:extLst>
        </xdr:cNvPr>
        <xdr:cNvCxnSpPr/>
      </xdr:nvCxnSpPr>
      <xdr:spPr>
        <a:xfrm>
          <a:off x="5436870" y="807720"/>
          <a:ext cx="617220" cy="7734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10</xdr:row>
      <xdr:rowOff>15240</xdr:rowOff>
    </xdr:from>
    <xdr:to>
      <xdr:col>16</xdr:col>
      <xdr:colOff>7620</xdr:colOff>
      <xdr:row>10</xdr:row>
      <xdr:rowOff>99060</xdr:rowOff>
    </xdr:to>
    <xdr:cxnSp macro="">
      <xdr:nvCxnSpPr>
        <xdr:cNvPr id="23" name="Conector recto de flecha 26">
          <a:extLst>
            <a:ext uri="{FF2B5EF4-FFF2-40B4-BE49-F238E27FC236}">
              <a16:creationId xmlns:a16="http://schemas.microsoft.com/office/drawing/2014/main" id="{8EC75201-2F85-4795-AB29-449F00A6E3A4}"/>
            </a:ext>
          </a:extLst>
        </xdr:cNvPr>
        <xdr:cNvCxnSpPr/>
      </xdr:nvCxnSpPr>
      <xdr:spPr>
        <a:xfrm flipV="1">
          <a:off x="5452110" y="1729740"/>
          <a:ext cx="61341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15</xdr:row>
      <xdr:rowOff>167640</xdr:rowOff>
    </xdr:from>
    <xdr:to>
      <xdr:col>17</xdr:col>
      <xdr:colOff>15240</xdr:colOff>
      <xdr:row>16</xdr:row>
      <xdr:rowOff>60960</xdr:rowOff>
    </xdr:to>
    <xdr:cxnSp macro="">
      <xdr:nvCxnSpPr>
        <xdr:cNvPr id="24" name="Conector recto de flecha 29">
          <a:extLst>
            <a:ext uri="{FF2B5EF4-FFF2-40B4-BE49-F238E27FC236}">
              <a16:creationId xmlns:a16="http://schemas.microsoft.com/office/drawing/2014/main" id="{9CF7D5C6-68BD-4381-9D12-EB659A770D62}"/>
            </a:ext>
          </a:extLst>
        </xdr:cNvPr>
        <xdr:cNvCxnSpPr/>
      </xdr:nvCxnSpPr>
      <xdr:spPr>
        <a:xfrm>
          <a:off x="5766435" y="2739390"/>
          <a:ext cx="621030" cy="647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3</xdr:row>
      <xdr:rowOff>144780</xdr:rowOff>
    </xdr:from>
    <xdr:to>
      <xdr:col>21</xdr:col>
      <xdr:colOff>320040</xdr:colOff>
      <xdr:row>4</xdr:row>
      <xdr:rowOff>53340</xdr:rowOff>
    </xdr:to>
    <xdr:cxnSp macro="">
      <xdr:nvCxnSpPr>
        <xdr:cNvPr id="25" name="Conector recto de flecha 36">
          <a:extLst>
            <a:ext uri="{FF2B5EF4-FFF2-40B4-BE49-F238E27FC236}">
              <a16:creationId xmlns:a16="http://schemas.microsoft.com/office/drawing/2014/main" id="{F6CB4F0C-04A0-47CF-9A08-59CAD933242C}"/>
            </a:ext>
          </a:extLst>
        </xdr:cNvPr>
        <xdr:cNvCxnSpPr/>
      </xdr:nvCxnSpPr>
      <xdr:spPr>
        <a:xfrm flipV="1">
          <a:off x="7322820" y="659130"/>
          <a:ext cx="617220" cy="800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12</xdr:row>
      <xdr:rowOff>15240</xdr:rowOff>
    </xdr:from>
    <xdr:to>
      <xdr:col>18</xdr:col>
      <xdr:colOff>281940</xdr:colOff>
      <xdr:row>14</xdr:row>
      <xdr:rowOff>15240</xdr:rowOff>
    </xdr:to>
    <xdr:cxnSp macro="">
      <xdr:nvCxnSpPr>
        <xdr:cNvPr id="26" name="Conector recto de flecha 39">
          <a:extLst>
            <a:ext uri="{FF2B5EF4-FFF2-40B4-BE49-F238E27FC236}">
              <a16:creationId xmlns:a16="http://schemas.microsoft.com/office/drawing/2014/main" id="{A3694C14-F20B-443B-8570-A5B9982D37F0}"/>
            </a:ext>
          </a:extLst>
        </xdr:cNvPr>
        <xdr:cNvCxnSpPr/>
      </xdr:nvCxnSpPr>
      <xdr:spPr>
        <a:xfrm>
          <a:off x="6577965" y="2072640"/>
          <a:ext cx="390525" cy="342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297180</xdr:colOff>
      <xdr:row>6</xdr:row>
      <xdr:rowOff>0</xdr:rowOff>
    </xdr:from>
    <xdr:to>
      <xdr:col>24</xdr:col>
      <xdr:colOff>30480</xdr:colOff>
      <xdr:row>8</xdr:row>
      <xdr:rowOff>15240</xdr:rowOff>
    </xdr:to>
    <xdr:cxnSp macro="">
      <xdr:nvCxnSpPr>
        <xdr:cNvPr id="27" name="Conector recto de flecha 44">
          <a:extLst>
            <a:ext uri="{FF2B5EF4-FFF2-40B4-BE49-F238E27FC236}">
              <a16:creationId xmlns:a16="http://schemas.microsoft.com/office/drawing/2014/main" id="{C315BA32-DC08-4770-A606-F26F8391A930}"/>
            </a:ext>
          </a:extLst>
        </xdr:cNvPr>
        <xdr:cNvCxnSpPr/>
      </xdr:nvCxnSpPr>
      <xdr:spPr>
        <a:xfrm>
          <a:off x="8555355" y="1028700"/>
          <a:ext cx="47625" cy="358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320040</xdr:colOff>
      <xdr:row>12</xdr:row>
      <xdr:rowOff>7620</xdr:rowOff>
    </xdr:from>
    <xdr:to>
      <xdr:col>23</xdr:col>
      <xdr:colOff>76200</xdr:colOff>
      <xdr:row>16</xdr:row>
      <xdr:rowOff>0</xdr:rowOff>
    </xdr:to>
    <xdr:cxnSp macro="">
      <xdr:nvCxnSpPr>
        <xdr:cNvPr id="28" name="Conector recto de flecha 47">
          <a:extLst>
            <a:ext uri="{FF2B5EF4-FFF2-40B4-BE49-F238E27FC236}">
              <a16:creationId xmlns:a16="http://schemas.microsoft.com/office/drawing/2014/main" id="{1545379C-034B-4B26-8738-AE57ACB5C1E3}"/>
            </a:ext>
          </a:extLst>
        </xdr:cNvPr>
        <xdr:cNvCxnSpPr/>
      </xdr:nvCxnSpPr>
      <xdr:spPr>
        <a:xfrm flipV="1">
          <a:off x="7625715" y="2065020"/>
          <a:ext cx="708660" cy="6781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7620</xdr:rowOff>
    </xdr:from>
    <xdr:to>
      <xdr:col>24</xdr:col>
      <xdr:colOff>312420</xdr:colOff>
      <xdr:row>15</xdr:row>
      <xdr:rowOff>22860</xdr:rowOff>
    </xdr:to>
    <xdr:cxnSp macro="">
      <xdr:nvCxnSpPr>
        <xdr:cNvPr id="29" name="Conector recto de flecha 49">
          <a:extLst>
            <a:ext uri="{FF2B5EF4-FFF2-40B4-BE49-F238E27FC236}">
              <a16:creationId xmlns:a16="http://schemas.microsoft.com/office/drawing/2014/main" id="{907B00F9-C49F-4E66-B492-7837343DF7A6}"/>
            </a:ext>
          </a:extLst>
        </xdr:cNvPr>
        <xdr:cNvCxnSpPr/>
      </xdr:nvCxnSpPr>
      <xdr:spPr>
        <a:xfrm>
          <a:off x="8602980" y="2065020"/>
          <a:ext cx="281940" cy="52959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9</xdr:row>
      <xdr:rowOff>114300</xdr:rowOff>
    </xdr:from>
    <xdr:to>
      <xdr:col>28</xdr:col>
      <xdr:colOff>15240</xdr:colOff>
      <xdr:row>12</xdr:row>
      <xdr:rowOff>0</xdr:rowOff>
    </xdr:to>
    <xdr:cxnSp macro="">
      <xdr:nvCxnSpPr>
        <xdr:cNvPr id="30" name="Conector recto de flecha 51">
          <a:extLst>
            <a:ext uri="{FF2B5EF4-FFF2-40B4-BE49-F238E27FC236}">
              <a16:creationId xmlns:a16="http://schemas.microsoft.com/office/drawing/2014/main" id="{25CEF5F8-CFD2-46E6-889E-DBDBFEC4CDEA}"/>
            </a:ext>
          </a:extLst>
        </xdr:cNvPr>
        <xdr:cNvCxnSpPr/>
      </xdr:nvCxnSpPr>
      <xdr:spPr>
        <a:xfrm>
          <a:off x="9224010" y="1657350"/>
          <a:ext cx="621030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281940</xdr:colOff>
      <xdr:row>19</xdr:row>
      <xdr:rowOff>0</xdr:rowOff>
    </xdr:from>
    <xdr:to>
      <xdr:col>25</xdr:col>
      <xdr:colOff>15240</xdr:colOff>
      <xdr:row>21</xdr:row>
      <xdr:rowOff>15240</xdr:rowOff>
    </xdr:to>
    <xdr:cxnSp macro="">
      <xdr:nvCxnSpPr>
        <xdr:cNvPr id="31" name="Conector recto de flecha 53">
          <a:extLst>
            <a:ext uri="{FF2B5EF4-FFF2-40B4-BE49-F238E27FC236}">
              <a16:creationId xmlns:a16="http://schemas.microsoft.com/office/drawing/2014/main" id="{9DD40C56-B3FE-4614-8A2C-C11D56776977}"/>
            </a:ext>
          </a:extLst>
        </xdr:cNvPr>
        <xdr:cNvCxnSpPr/>
      </xdr:nvCxnSpPr>
      <xdr:spPr>
        <a:xfrm>
          <a:off x="8854440" y="3257550"/>
          <a:ext cx="47625" cy="358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16</xdr:row>
      <xdr:rowOff>7620</xdr:rowOff>
    </xdr:from>
    <xdr:to>
      <xdr:col>28</xdr:col>
      <xdr:colOff>297180</xdr:colOff>
      <xdr:row>17</xdr:row>
      <xdr:rowOff>160020</xdr:rowOff>
    </xdr:to>
    <xdr:cxnSp macro="">
      <xdr:nvCxnSpPr>
        <xdr:cNvPr id="32" name="Conector recto de flecha 54">
          <a:extLst>
            <a:ext uri="{FF2B5EF4-FFF2-40B4-BE49-F238E27FC236}">
              <a16:creationId xmlns:a16="http://schemas.microsoft.com/office/drawing/2014/main" id="{5A5A5553-A20D-468D-BC24-4AB4210926D3}"/>
            </a:ext>
          </a:extLst>
        </xdr:cNvPr>
        <xdr:cNvCxnSpPr/>
      </xdr:nvCxnSpPr>
      <xdr:spPr>
        <a:xfrm>
          <a:off x="9523095" y="2750820"/>
          <a:ext cx="603885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14</xdr:row>
      <xdr:rowOff>7620</xdr:rowOff>
    </xdr:from>
    <xdr:to>
      <xdr:col>29</xdr:col>
      <xdr:colOff>259080</xdr:colOff>
      <xdr:row>17</xdr:row>
      <xdr:rowOff>167640</xdr:rowOff>
    </xdr:to>
    <xdr:cxnSp macro="">
      <xdr:nvCxnSpPr>
        <xdr:cNvPr id="33" name="Conector recto de flecha 56">
          <a:extLst>
            <a:ext uri="{FF2B5EF4-FFF2-40B4-BE49-F238E27FC236}">
              <a16:creationId xmlns:a16="http://schemas.microsoft.com/office/drawing/2014/main" id="{4211FCB2-165A-4A02-9E72-5E9CEF2511A4}"/>
            </a:ext>
          </a:extLst>
        </xdr:cNvPr>
        <xdr:cNvCxnSpPr/>
      </xdr:nvCxnSpPr>
      <xdr:spPr>
        <a:xfrm>
          <a:off x="10380345" y="2407920"/>
          <a:ext cx="22860" cy="6743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7"/>
  <sheetViews>
    <sheetView topLeftCell="A7" workbookViewId="0"/>
  </sheetViews>
  <sheetFormatPr baseColWidth="10" defaultColWidth="11.44140625" defaultRowHeight="13.8" x14ac:dyDescent="0.25"/>
  <cols>
    <col min="1" max="1" width="3.88671875" style="6" customWidth="1"/>
    <col min="2" max="2" width="11.44140625" style="4"/>
    <col min="3" max="3" width="13.5546875" style="5" bestFit="1" customWidth="1"/>
    <col min="4" max="4" width="23.33203125" style="4" customWidth="1"/>
    <col min="5" max="5" width="15.6640625" style="4" customWidth="1"/>
    <col min="6" max="6" width="11.44140625" style="6"/>
    <col min="7" max="7" width="14.6640625" style="6" customWidth="1"/>
    <col min="8" max="16384" width="11.44140625" style="6"/>
  </cols>
  <sheetData>
    <row r="2" spans="2:8" ht="14.4" thickBot="1" x14ac:dyDescent="0.3">
      <c r="B2" s="7" t="s">
        <v>16</v>
      </c>
      <c r="E2" s="7" t="s">
        <v>17</v>
      </c>
    </row>
    <row r="3" spans="2:8" ht="14.4" thickBot="1" x14ac:dyDescent="0.3">
      <c r="B3" s="8" t="s">
        <v>9</v>
      </c>
      <c r="C3" s="38">
        <v>21793872</v>
      </c>
    </row>
    <row r="6" spans="2:8" x14ac:dyDescent="0.25">
      <c r="C6" s="23"/>
      <c r="D6" s="9"/>
      <c r="E6" s="24"/>
      <c r="F6" s="25" t="s">
        <v>13</v>
      </c>
      <c r="G6" s="9" t="s">
        <v>26</v>
      </c>
      <c r="H6" s="9" t="s">
        <v>14</v>
      </c>
    </row>
    <row r="7" spans="2:8" x14ac:dyDescent="0.25">
      <c r="C7" s="29"/>
      <c r="D7" s="22"/>
      <c r="E7" s="22"/>
      <c r="F7" s="26" t="s">
        <v>0</v>
      </c>
      <c r="G7" s="11">
        <f>INT((5-MID(C$3,1,1))/2)+6</f>
        <v>7</v>
      </c>
      <c r="H7" s="10" t="s">
        <v>15</v>
      </c>
    </row>
    <row r="8" spans="2:8" x14ac:dyDescent="0.25">
      <c r="C8" s="29"/>
      <c r="D8" s="22"/>
      <c r="E8" s="22"/>
      <c r="F8" s="27" t="s">
        <v>10</v>
      </c>
      <c r="G8" s="11">
        <f>INT((5-MID(C$3,2,1))/2)+4</f>
        <v>6</v>
      </c>
      <c r="H8" s="11" t="s">
        <v>15</v>
      </c>
    </row>
    <row r="9" spans="2:8" x14ac:dyDescent="0.25">
      <c r="C9" s="29"/>
      <c r="D9" s="22"/>
      <c r="E9" s="22"/>
      <c r="F9" s="27" t="s">
        <v>6</v>
      </c>
      <c r="G9" s="11">
        <f>INT((5-MID(C$3,3,1))/2)+5</f>
        <v>4</v>
      </c>
      <c r="H9" s="11" t="s">
        <v>0</v>
      </c>
    </row>
    <row r="10" spans="2:8" x14ac:dyDescent="0.25">
      <c r="C10" s="29"/>
      <c r="D10" s="22"/>
      <c r="E10" s="22"/>
      <c r="F10" s="27" t="s">
        <v>11</v>
      </c>
      <c r="G10" s="11">
        <f>INT((5-MID(C$3,4,1))/2)+3</f>
        <v>1</v>
      </c>
      <c r="H10" s="11" t="s">
        <v>0</v>
      </c>
    </row>
    <row r="11" spans="2:8" x14ac:dyDescent="0.25">
      <c r="C11" s="29"/>
      <c r="D11" s="22"/>
      <c r="E11" s="22"/>
      <c r="F11" s="27" t="s">
        <v>3</v>
      </c>
      <c r="G11" s="11">
        <f>INT((5-MID(C$3,5,1))/3)+6</f>
        <v>6</v>
      </c>
      <c r="H11" s="11" t="s">
        <v>6</v>
      </c>
    </row>
    <row r="12" spans="2:8" x14ac:dyDescent="0.25">
      <c r="C12" s="29"/>
      <c r="D12" s="22"/>
      <c r="E12" s="22"/>
      <c r="F12" s="27" t="s">
        <v>1</v>
      </c>
      <c r="G12" s="11">
        <f>INT((5-MID(C$3,6,1)))+6</f>
        <v>3</v>
      </c>
      <c r="H12" s="11" t="s">
        <v>21</v>
      </c>
    </row>
    <row r="13" spans="2:8" x14ac:dyDescent="0.25">
      <c r="C13" s="29"/>
      <c r="D13" s="22"/>
      <c r="E13" s="22"/>
      <c r="F13" s="27" t="s">
        <v>12</v>
      </c>
      <c r="G13" s="11">
        <f>INT(MID(C$3,7,1)/2)+13</f>
        <v>16</v>
      </c>
      <c r="H13" s="11" t="s">
        <v>10</v>
      </c>
    </row>
    <row r="14" spans="2:8" x14ac:dyDescent="0.25">
      <c r="C14" s="29"/>
      <c r="D14" s="22"/>
      <c r="E14" s="22"/>
      <c r="F14" s="27" t="s">
        <v>2</v>
      </c>
      <c r="G14" s="11">
        <f>INT((5-MID(C$3,8,1))/3)+4</f>
        <v>5</v>
      </c>
      <c r="H14" s="11" t="s">
        <v>3</v>
      </c>
    </row>
    <row r="15" spans="2:8" x14ac:dyDescent="0.25">
      <c r="C15" s="29"/>
      <c r="D15" s="22"/>
      <c r="E15" s="22"/>
      <c r="F15" s="27" t="s">
        <v>7</v>
      </c>
      <c r="G15" s="11">
        <f>INT((5-MID(C$3,2,1))/2)+3</f>
        <v>5</v>
      </c>
      <c r="H15" s="11" t="s">
        <v>22</v>
      </c>
    </row>
    <row r="16" spans="2:8" x14ac:dyDescent="0.25">
      <c r="C16" s="29"/>
      <c r="D16" s="22"/>
      <c r="E16" s="22"/>
      <c r="F16" s="27" t="s">
        <v>5</v>
      </c>
      <c r="G16" s="11">
        <f>INT((5-MID(C$3,3,1))/2)+3</f>
        <v>2</v>
      </c>
      <c r="H16" s="11" t="s">
        <v>23</v>
      </c>
    </row>
    <row r="17" spans="2:13" x14ac:dyDescent="0.25">
      <c r="C17" s="29"/>
      <c r="D17" s="22"/>
      <c r="E17" s="22"/>
      <c r="F17" s="27" t="s">
        <v>4</v>
      </c>
      <c r="G17" s="11">
        <f>INT((5-MID(C$3,4,1))/2)+6</f>
        <v>4</v>
      </c>
      <c r="H17" s="11" t="s">
        <v>5</v>
      </c>
    </row>
    <row r="18" spans="2:13" x14ac:dyDescent="0.25">
      <c r="C18" s="29"/>
      <c r="D18" s="22"/>
      <c r="E18" s="22"/>
      <c r="F18" s="27" t="s">
        <v>8</v>
      </c>
      <c r="G18" s="11">
        <f>INT((5-MID(C$3,5,1))/2)+4</f>
        <v>5</v>
      </c>
      <c r="H18" s="11" t="s">
        <v>5</v>
      </c>
    </row>
    <row r="19" spans="2:13" x14ac:dyDescent="0.25">
      <c r="C19" s="29"/>
      <c r="D19" s="22"/>
      <c r="E19" s="22"/>
      <c r="F19" s="27" t="s">
        <v>19</v>
      </c>
      <c r="G19" s="11">
        <f>INT((5-MID(C$3,6,1))/2)+5</f>
        <v>3</v>
      </c>
      <c r="H19" s="11" t="s">
        <v>4</v>
      </c>
    </row>
    <row r="20" spans="2:13" x14ac:dyDescent="0.25">
      <c r="C20" s="29"/>
      <c r="D20" s="22"/>
      <c r="E20" s="22"/>
      <c r="F20" s="28" t="s">
        <v>20</v>
      </c>
      <c r="G20" s="12">
        <f>INT(MID(C$3,8,1)/3)+2</f>
        <v>2</v>
      </c>
      <c r="H20" s="12" t="s">
        <v>24</v>
      </c>
    </row>
    <row r="22" spans="2:13" x14ac:dyDescent="0.25">
      <c r="B22" s="7" t="s">
        <v>33</v>
      </c>
      <c r="J22" s="48" t="s">
        <v>27</v>
      </c>
    </row>
    <row r="24" spans="2:13" x14ac:dyDescent="0.25">
      <c r="B24" s="22" t="s">
        <v>41</v>
      </c>
      <c r="M24" s="48" t="s">
        <v>28</v>
      </c>
    </row>
    <row r="25" spans="2:13" x14ac:dyDescent="0.25">
      <c r="B25" s="22"/>
    </row>
    <row r="26" spans="2:13" x14ac:dyDescent="0.25">
      <c r="B26" s="22" t="s">
        <v>34</v>
      </c>
      <c r="G26" s="48" t="s">
        <v>18</v>
      </c>
    </row>
    <row r="27" spans="2:13" x14ac:dyDescent="0.25">
      <c r="B27" s="22"/>
    </row>
    <row r="28" spans="2:13" x14ac:dyDescent="0.25">
      <c r="B28" s="22" t="s">
        <v>40</v>
      </c>
      <c r="F28" s="48" t="s">
        <v>25</v>
      </c>
    </row>
    <row r="30" spans="2:13" x14ac:dyDescent="0.25">
      <c r="B30" s="7" t="s">
        <v>36</v>
      </c>
      <c r="H30" s="48"/>
    </row>
    <row r="31" spans="2:13" x14ac:dyDescent="0.25">
      <c r="B31" s="7" t="s">
        <v>35</v>
      </c>
    </row>
    <row r="32" spans="2:13" x14ac:dyDescent="0.25">
      <c r="B32" s="7" t="s">
        <v>31</v>
      </c>
    </row>
    <row r="33" spans="2:5" x14ac:dyDescent="0.25">
      <c r="B33" s="7" t="s">
        <v>32</v>
      </c>
      <c r="C33" s="34"/>
    </row>
    <row r="34" spans="2:5" x14ac:dyDescent="0.25">
      <c r="C34" s="25" t="s">
        <v>13</v>
      </c>
      <c r="D34" s="9" t="s">
        <v>29</v>
      </c>
    </row>
    <row r="35" spans="2:5" x14ac:dyDescent="0.25">
      <c r="C35" s="26" t="s">
        <v>0</v>
      </c>
      <c r="D35" s="11">
        <f>G7+1</f>
        <v>8</v>
      </c>
    </row>
    <row r="36" spans="2:5" x14ac:dyDescent="0.25">
      <c r="C36" s="27" t="s">
        <v>6</v>
      </c>
      <c r="D36" s="11">
        <f>G9+1</f>
        <v>5</v>
      </c>
    </row>
    <row r="37" spans="2:5" x14ac:dyDescent="0.25">
      <c r="C37" s="27" t="s">
        <v>12</v>
      </c>
      <c r="D37" s="11">
        <f>G13+5</f>
        <v>21</v>
      </c>
    </row>
    <row r="38" spans="2:5" x14ac:dyDescent="0.25">
      <c r="C38" s="25" t="s">
        <v>13</v>
      </c>
      <c r="D38" s="9" t="s">
        <v>30</v>
      </c>
    </row>
    <row r="39" spans="2:5" x14ac:dyDescent="0.25">
      <c r="C39" s="27" t="s">
        <v>2</v>
      </c>
      <c r="D39" s="11" t="str">
        <f>" -1"</f>
        <v xml:space="preserve"> -1</v>
      </c>
      <c r="E39" s="7"/>
    </row>
    <row r="40" spans="2:5" x14ac:dyDescent="0.25">
      <c r="C40" s="27" t="s">
        <v>5</v>
      </c>
      <c r="D40" s="11" t="str">
        <f>"-1"</f>
        <v>-1</v>
      </c>
      <c r="E40" s="7"/>
    </row>
    <row r="41" spans="2:5" x14ac:dyDescent="0.25">
      <c r="C41" s="27" t="s">
        <v>4</v>
      </c>
      <c r="D41" s="11" t="str">
        <f>"-3"</f>
        <v>-3</v>
      </c>
      <c r="E41" s="7"/>
    </row>
    <row r="42" spans="2:5" x14ac:dyDescent="0.25">
      <c r="C42" s="27" t="s">
        <v>19</v>
      </c>
      <c r="D42" s="11" t="str">
        <f>"-1"</f>
        <v>-1</v>
      </c>
      <c r="E42" s="7"/>
    </row>
    <row r="43" spans="2:5" x14ac:dyDescent="0.25">
      <c r="C43" s="27" t="s">
        <v>20</v>
      </c>
      <c r="D43" s="11" t="str">
        <f>"-1"</f>
        <v>-1</v>
      </c>
      <c r="E43" s="7"/>
    </row>
    <row r="45" spans="2:5" x14ac:dyDescent="0.25">
      <c r="B45" s="7" t="s">
        <v>38</v>
      </c>
    </row>
    <row r="46" spans="2:5" x14ac:dyDescent="0.25">
      <c r="B46" s="7" t="s">
        <v>39</v>
      </c>
    </row>
    <row r="47" spans="2:5" x14ac:dyDescent="0.25">
      <c r="B47" s="7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1"/>
  <sheetViews>
    <sheetView tabSelected="1" zoomScale="130" zoomScaleNormal="130" workbookViewId="0">
      <selection activeCell="AE22" sqref="AE22:AF22"/>
    </sheetView>
  </sheetViews>
  <sheetFormatPr baseColWidth="10" defaultColWidth="11.44140625" defaultRowHeight="14.4" x14ac:dyDescent="0.3"/>
  <cols>
    <col min="1" max="1" width="9" customWidth="1"/>
    <col min="2" max="2" width="15.88671875" customWidth="1"/>
    <col min="3" max="32" width="4.6640625" customWidth="1"/>
  </cols>
  <sheetData>
    <row r="1" spans="1:32" ht="13.95" customHeight="1" x14ac:dyDescent="0.3"/>
    <row r="2" spans="1:32" ht="13.95" customHeight="1" thickBot="1" x14ac:dyDescent="0.35">
      <c r="J2" s="1"/>
      <c r="K2" s="13"/>
      <c r="L2" s="13"/>
      <c r="M2" s="1"/>
      <c r="N2" s="1"/>
      <c r="O2" s="1"/>
      <c r="P2" s="1"/>
      <c r="Q2" s="30"/>
      <c r="R2" s="30"/>
      <c r="S2" s="30"/>
      <c r="T2" s="30"/>
      <c r="U2" s="1"/>
      <c r="V2" s="1"/>
      <c r="W2" s="30"/>
      <c r="X2" s="1"/>
      <c r="Y2" s="1"/>
      <c r="Z2" s="30"/>
      <c r="AA2" s="1"/>
    </row>
    <row r="3" spans="1:32" ht="13.95" customHeight="1" thickTop="1" thickBot="1" x14ac:dyDescent="0.35">
      <c r="A3" s="27"/>
      <c r="B3" s="11"/>
      <c r="C3" s="1"/>
      <c r="D3" s="1"/>
      <c r="E3" s="1"/>
      <c r="F3" s="1"/>
      <c r="G3" s="1"/>
      <c r="H3" s="1"/>
      <c r="I3" s="1"/>
      <c r="J3" s="1"/>
      <c r="K3" s="73" t="s">
        <v>6</v>
      </c>
      <c r="L3" s="74"/>
      <c r="M3" s="75">
        <v>4</v>
      </c>
      <c r="N3" s="76"/>
      <c r="O3" s="1"/>
      <c r="P3" s="1"/>
      <c r="Q3" s="67" t="s">
        <v>3</v>
      </c>
      <c r="R3" s="68"/>
      <c r="S3" s="57">
        <v>6</v>
      </c>
      <c r="T3" s="58"/>
      <c r="U3" s="1"/>
      <c r="V3" s="1"/>
      <c r="W3" s="67" t="s">
        <v>2</v>
      </c>
      <c r="X3" s="68"/>
      <c r="Y3" s="57">
        <v>5</v>
      </c>
      <c r="Z3" s="58"/>
      <c r="AA3" s="1"/>
      <c r="AB3" s="1"/>
      <c r="AC3" s="1"/>
      <c r="AD3" s="1"/>
      <c r="AE3" s="1"/>
      <c r="AF3" s="1"/>
    </row>
    <row r="4" spans="1:32" ht="13.95" customHeight="1" thickBot="1" x14ac:dyDescent="0.35">
      <c r="A4" s="42"/>
      <c r="B4" s="43"/>
      <c r="C4" s="1"/>
      <c r="D4" s="1"/>
      <c r="E4" s="1"/>
      <c r="F4" s="1"/>
      <c r="G4" s="1"/>
      <c r="H4" s="1"/>
      <c r="I4" s="1"/>
      <c r="J4" s="1"/>
      <c r="K4" s="14">
        <f>H6</f>
        <v>7</v>
      </c>
      <c r="L4" s="13"/>
      <c r="M4" s="15"/>
      <c r="N4" s="37">
        <f>K4+M3</f>
        <v>11</v>
      </c>
      <c r="O4" s="1"/>
      <c r="P4" s="1"/>
      <c r="Q4" s="36">
        <f>N4</f>
        <v>11</v>
      </c>
      <c r="R4" s="30"/>
      <c r="S4" s="15"/>
      <c r="T4" s="37">
        <f>Q4+S3</f>
        <v>17</v>
      </c>
      <c r="U4" s="1"/>
      <c r="V4" s="1"/>
      <c r="W4" s="36">
        <f>T4</f>
        <v>17</v>
      </c>
      <c r="X4" s="30"/>
      <c r="Y4" s="15"/>
      <c r="Z4" s="37">
        <f>W4+Y3</f>
        <v>22</v>
      </c>
      <c r="AA4" s="1"/>
      <c r="AB4" s="1"/>
      <c r="AC4" s="1"/>
      <c r="AD4" s="1"/>
      <c r="AE4" s="1"/>
      <c r="AF4" s="1"/>
    </row>
    <row r="5" spans="1:32" ht="13.95" customHeight="1" thickTop="1" thickBot="1" x14ac:dyDescent="0.35">
      <c r="A5" s="42"/>
      <c r="B5" s="43"/>
      <c r="C5" s="1"/>
      <c r="D5" s="1"/>
      <c r="E5" s="67" t="s">
        <v>0</v>
      </c>
      <c r="F5" s="68"/>
      <c r="G5" s="57">
        <v>7</v>
      </c>
      <c r="H5" s="58"/>
      <c r="I5" s="13"/>
      <c r="J5" s="1"/>
      <c r="K5" s="35">
        <f>N5-M3</f>
        <v>12</v>
      </c>
      <c r="L5" s="3"/>
      <c r="M5" s="2"/>
      <c r="N5" s="16">
        <f>MIN(Q5,Q11)</f>
        <v>16</v>
      </c>
      <c r="O5" s="1"/>
      <c r="P5" s="1"/>
      <c r="Q5" s="35">
        <f>T5-S3</f>
        <v>16</v>
      </c>
      <c r="R5" s="3"/>
      <c r="S5" s="2"/>
      <c r="T5" s="37">
        <f>W5</f>
        <v>22</v>
      </c>
      <c r="U5" s="1"/>
      <c r="V5" s="1"/>
      <c r="W5" s="35">
        <f>Z5-Y3</f>
        <v>22</v>
      </c>
      <c r="X5" s="3"/>
      <c r="Y5" s="2"/>
      <c r="Z5" s="37">
        <f>W11</f>
        <v>27</v>
      </c>
      <c r="AA5" s="1"/>
      <c r="AB5" s="1"/>
      <c r="AC5" s="1"/>
      <c r="AD5" s="1"/>
      <c r="AE5" s="1"/>
      <c r="AF5" s="1"/>
    </row>
    <row r="6" spans="1:32" ht="13.95" customHeight="1" thickBot="1" x14ac:dyDescent="0.35">
      <c r="A6" s="42"/>
      <c r="B6" s="43"/>
      <c r="C6" s="1"/>
      <c r="D6" s="1"/>
      <c r="E6" s="36">
        <v>0</v>
      </c>
      <c r="F6" s="30"/>
      <c r="G6" s="15"/>
      <c r="H6" s="37">
        <f>E6+G5</f>
        <v>7</v>
      </c>
      <c r="I6" s="1"/>
      <c r="J6" s="1"/>
      <c r="K6" s="69">
        <f>N5-K4</f>
        <v>9</v>
      </c>
      <c r="L6" s="70"/>
      <c r="M6" s="71">
        <f>K6-M3</f>
        <v>5</v>
      </c>
      <c r="N6" s="72"/>
      <c r="O6" s="13"/>
      <c r="P6" s="30"/>
      <c r="Q6" s="69">
        <f>T5-Q4</f>
        <v>11</v>
      </c>
      <c r="R6" s="70"/>
      <c r="S6" s="71">
        <f>Q6-S3</f>
        <v>5</v>
      </c>
      <c r="T6" s="72"/>
      <c r="U6" s="13"/>
      <c r="V6" s="1"/>
      <c r="W6" s="69">
        <f>Z5-W4</f>
        <v>10</v>
      </c>
      <c r="X6" s="70"/>
      <c r="Y6" s="71">
        <f>W6-Y3</f>
        <v>5</v>
      </c>
      <c r="Z6" s="72"/>
      <c r="AA6" s="1"/>
      <c r="AB6" s="1"/>
      <c r="AC6" s="1"/>
      <c r="AD6" s="1"/>
      <c r="AE6" s="1"/>
      <c r="AF6" s="1"/>
    </row>
    <row r="7" spans="1:32" ht="13.95" customHeight="1" thickBot="1" x14ac:dyDescent="0.35">
      <c r="A7" s="42"/>
      <c r="B7" s="43"/>
      <c r="C7" s="1"/>
      <c r="D7" s="1"/>
      <c r="E7" s="35">
        <f>H7-G5</f>
        <v>5</v>
      </c>
      <c r="F7" s="3"/>
      <c r="G7" s="2"/>
      <c r="H7" s="37">
        <f>MIN(K5,K11)</f>
        <v>12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3"/>
      <c r="W7" s="13"/>
      <c r="X7" s="1"/>
      <c r="Y7" s="1"/>
      <c r="Z7" s="13"/>
      <c r="AA7" s="1"/>
      <c r="AB7" s="1"/>
      <c r="AC7" s="1"/>
      <c r="AD7" s="1"/>
      <c r="AE7" s="1"/>
      <c r="AF7" s="1"/>
    </row>
    <row r="8" spans="1:32" ht="13.95" customHeight="1" thickBot="1" x14ac:dyDescent="0.35">
      <c r="A8" s="44"/>
      <c r="B8" s="44"/>
      <c r="C8" s="1"/>
      <c r="D8" s="1"/>
      <c r="E8" s="69">
        <f>H7-E6</f>
        <v>12</v>
      </c>
      <c r="F8" s="70"/>
      <c r="G8" s="71">
        <f>E8-G5</f>
        <v>5</v>
      </c>
      <c r="H8" s="72"/>
      <c r="I8" s="13"/>
      <c r="J8" s="1"/>
      <c r="K8" s="1"/>
      <c r="L8" s="1"/>
      <c r="M8" s="1"/>
      <c r="N8" s="1"/>
      <c r="O8" s="1"/>
      <c r="P8" s="13"/>
      <c r="Q8" s="30"/>
      <c r="R8" s="30"/>
      <c r="S8" s="30"/>
      <c r="T8" s="30"/>
      <c r="U8" s="1"/>
      <c r="V8" s="13"/>
      <c r="W8" s="30"/>
      <c r="X8" s="1"/>
      <c r="Y8" s="1"/>
      <c r="Z8" s="30"/>
      <c r="AA8" s="1"/>
      <c r="AB8" s="1"/>
      <c r="AC8" s="1"/>
      <c r="AD8" s="1"/>
      <c r="AE8" s="1"/>
      <c r="AF8" s="1"/>
    </row>
    <row r="9" spans="1:32" ht="13.95" customHeight="1" thickTop="1" thickBot="1" x14ac:dyDescent="0.35">
      <c r="A9" s="44"/>
      <c r="B9" s="44"/>
      <c r="C9" s="1"/>
      <c r="D9" s="1"/>
      <c r="E9" s="13"/>
      <c r="F9" s="13"/>
      <c r="G9" s="1"/>
      <c r="H9" s="1"/>
      <c r="I9" s="1"/>
      <c r="J9" s="30"/>
      <c r="K9" s="67" t="s">
        <v>11</v>
      </c>
      <c r="L9" s="68"/>
      <c r="M9" s="57">
        <v>1</v>
      </c>
      <c r="N9" s="58"/>
      <c r="O9" s="13"/>
      <c r="P9" s="1"/>
      <c r="Q9" s="67" t="s">
        <v>1</v>
      </c>
      <c r="R9" s="68"/>
      <c r="S9" s="77">
        <v>3</v>
      </c>
      <c r="T9" s="78"/>
      <c r="U9" s="1"/>
      <c r="V9" s="30"/>
      <c r="W9" s="59" t="s">
        <v>5</v>
      </c>
      <c r="X9" s="60"/>
      <c r="Y9" s="61">
        <v>2</v>
      </c>
      <c r="Z9" s="62"/>
      <c r="AA9" s="1"/>
      <c r="AB9" s="1"/>
      <c r="AC9" s="1"/>
      <c r="AD9" s="1"/>
      <c r="AE9" s="1"/>
      <c r="AF9" s="1"/>
    </row>
    <row r="10" spans="1:32" ht="13.95" customHeight="1" thickBot="1" x14ac:dyDescent="0.35">
      <c r="A10" s="44"/>
      <c r="B10" s="44"/>
      <c r="H10" s="1"/>
      <c r="I10" s="1"/>
      <c r="J10" s="1"/>
      <c r="K10" s="36">
        <f>H6</f>
        <v>7</v>
      </c>
      <c r="L10" s="30"/>
      <c r="M10" s="15"/>
      <c r="N10" s="37">
        <f>K10+M9</f>
        <v>8</v>
      </c>
      <c r="O10" s="1"/>
      <c r="P10" s="1"/>
      <c r="Q10" s="36">
        <f>MAX(N10,N4)</f>
        <v>11</v>
      </c>
      <c r="R10" s="30"/>
      <c r="S10" s="15"/>
      <c r="T10" s="37">
        <f>Q10+S9</f>
        <v>14</v>
      </c>
      <c r="U10" s="13"/>
      <c r="V10" s="30"/>
      <c r="W10" s="51">
        <f>MAX(U16,Z4)</f>
        <v>27</v>
      </c>
      <c r="X10" s="30"/>
      <c r="Y10" s="15"/>
      <c r="Z10" s="50">
        <f>W10+Y9</f>
        <v>29</v>
      </c>
      <c r="AA10" s="1"/>
      <c r="AB10" s="1"/>
      <c r="AC10" s="1"/>
      <c r="AD10" s="1"/>
      <c r="AE10" s="1"/>
      <c r="AF10" s="1"/>
    </row>
    <row r="11" spans="1:32" ht="13.95" customHeight="1" thickTop="1" thickBot="1" x14ac:dyDescent="0.35">
      <c r="A11" s="44"/>
      <c r="B11" s="44"/>
      <c r="H11" s="1"/>
      <c r="I11" s="1"/>
      <c r="J11" s="1"/>
      <c r="K11" s="35">
        <f>N11-M9</f>
        <v>18</v>
      </c>
      <c r="L11" s="3"/>
      <c r="M11" s="2"/>
      <c r="N11" s="37">
        <f>Q11</f>
        <v>19</v>
      </c>
      <c r="O11" s="1"/>
      <c r="P11" s="1"/>
      <c r="Q11" s="35">
        <f>T11-S9</f>
        <v>19</v>
      </c>
      <c r="R11" s="3"/>
      <c r="S11" s="2"/>
      <c r="T11" s="37">
        <f>R17</f>
        <v>22</v>
      </c>
      <c r="U11" s="13"/>
      <c r="V11" s="30"/>
      <c r="W11" s="51">
        <f>Z11-Y9</f>
        <v>27</v>
      </c>
      <c r="X11" s="3"/>
      <c r="Y11" s="2"/>
      <c r="Z11" s="50">
        <f>MIN(AC13,X18)</f>
        <v>29</v>
      </c>
      <c r="AA11" s="1"/>
      <c r="AB11" s="30"/>
      <c r="AC11" s="59" t="s">
        <v>8</v>
      </c>
      <c r="AD11" s="60"/>
      <c r="AE11" s="61">
        <v>5</v>
      </c>
      <c r="AF11" s="62"/>
    </row>
    <row r="12" spans="1:32" ht="13.95" customHeight="1" thickBot="1" x14ac:dyDescent="0.35">
      <c r="A12" s="44"/>
      <c r="B12" s="44"/>
      <c r="H12" s="1"/>
      <c r="I12" s="1"/>
      <c r="J12" s="30"/>
      <c r="K12" s="69">
        <f>N11-K10</f>
        <v>12</v>
      </c>
      <c r="L12" s="70"/>
      <c r="M12" s="71">
        <f>K12-M9</f>
        <v>11</v>
      </c>
      <c r="N12" s="72"/>
      <c r="O12" s="13"/>
      <c r="P12" s="1"/>
      <c r="Q12" s="69">
        <f>T11-Q10</f>
        <v>11</v>
      </c>
      <c r="R12" s="70"/>
      <c r="S12" s="71">
        <f>Q12-S9</f>
        <v>8</v>
      </c>
      <c r="T12" s="72"/>
      <c r="U12" s="13"/>
      <c r="V12" s="30"/>
      <c r="W12" s="63">
        <f>Z11-W10</f>
        <v>2</v>
      </c>
      <c r="X12" s="64"/>
      <c r="Y12" s="65">
        <f>W12-Y9</f>
        <v>0</v>
      </c>
      <c r="Z12" s="66"/>
      <c r="AA12" s="1"/>
      <c r="AB12" s="1"/>
      <c r="AC12" s="51">
        <f>Z10</f>
        <v>29</v>
      </c>
      <c r="AD12" s="30"/>
      <c r="AE12" s="15"/>
      <c r="AF12" s="50">
        <f>AC12+AE11</f>
        <v>34</v>
      </c>
    </row>
    <row r="13" spans="1:32" ht="13.95" customHeight="1" thickTop="1" thickBot="1" x14ac:dyDescent="0.35">
      <c r="A13" s="44"/>
      <c r="B13" s="44"/>
      <c r="H13" s="1"/>
      <c r="I13" s="1"/>
      <c r="J13" s="1"/>
      <c r="K13" s="13"/>
      <c r="L13" s="13"/>
      <c r="M13" s="1"/>
      <c r="N13" s="1"/>
      <c r="O13" s="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"/>
      <c r="AB13" s="1"/>
      <c r="AC13" s="51">
        <f>AF13-AE11</f>
        <v>29</v>
      </c>
      <c r="AD13" s="3"/>
      <c r="AE13" s="2"/>
      <c r="AF13" s="50">
        <f>AF12</f>
        <v>34</v>
      </c>
    </row>
    <row r="14" spans="1:32" ht="13.95" customHeight="1" thickBot="1" x14ac:dyDescent="0.35">
      <c r="A14" s="44"/>
      <c r="B14" s="44"/>
      <c r="H14" s="1"/>
      <c r="K14" s="1"/>
      <c r="L14" s="30"/>
      <c r="M14" s="30"/>
      <c r="N14" s="30"/>
      <c r="O14" s="30"/>
      <c r="P14" s="13"/>
      <c r="Q14" s="13"/>
      <c r="R14" s="30"/>
      <c r="S14" s="30"/>
      <c r="T14" s="30"/>
      <c r="U14" s="30"/>
      <c r="V14" s="1"/>
      <c r="AB14" s="30"/>
      <c r="AC14" s="63">
        <f>AF13-AC12</f>
        <v>5</v>
      </c>
      <c r="AD14" s="64"/>
      <c r="AE14" s="65">
        <f>AC14-AE11</f>
        <v>0</v>
      </c>
      <c r="AF14" s="66"/>
    </row>
    <row r="15" spans="1:32" ht="13.95" customHeight="1" thickTop="1" thickBot="1" x14ac:dyDescent="0.35">
      <c r="A15" s="44"/>
      <c r="B15" s="44"/>
      <c r="H15" s="1"/>
      <c r="K15" s="1"/>
      <c r="L15" s="59" t="s">
        <v>12</v>
      </c>
      <c r="M15" s="60"/>
      <c r="N15" s="61">
        <v>16</v>
      </c>
      <c r="O15" s="62"/>
      <c r="P15" s="1"/>
      <c r="Q15" s="30"/>
      <c r="R15" s="59" t="s">
        <v>7</v>
      </c>
      <c r="S15" s="60"/>
      <c r="T15" s="61">
        <v>5</v>
      </c>
      <c r="U15" s="62"/>
      <c r="V15" s="1"/>
      <c r="W15" s="1"/>
      <c r="X15" s="1"/>
      <c r="Y15" s="1"/>
      <c r="Z15" s="1"/>
      <c r="AA15" s="30"/>
      <c r="AB15" s="1"/>
      <c r="AC15" s="1"/>
      <c r="AD15" s="1"/>
      <c r="AE15" s="1"/>
      <c r="AF15" s="1"/>
    </row>
    <row r="16" spans="1:32" ht="13.95" customHeight="1" thickTop="1" thickBot="1" x14ac:dyDescent="0.35">
      <c r="A16" s="44"/>
      <c r="B16" s="44"/>
      <c r="C16" s="1"/>
      <c r="D16" s="1"/>
      <c r="E16" s="1"/>
      <c r="F16" s="13"/>
      <c r="G16" s="13"/>
      <c r="H16" s="1"/>
      <c r="K16" s="1"/>
      <c r="L16" s="51">
        <f>G18</f>
        <v>6</v>
      </c>
      <c r="M16" s="30"/>
      <c r="N16" s="15"/>
      <c r="O16" s="50">
        <f>L16+N15</f>
        <v>22</v>
      </c>
      <c r="P16" s="1"/>
      <c r="Q16" s="1"/>
      <c r="R16" s="51">
        <f>MAX(O16,T10)</f>
        <v>22</v>
      </c>
      <c r="S16" s="30"/>
      <c r="T16" s="15"/>
      <c r="U16" s="50">
        <f>R16+T15</f>
        <v>27</v>
      </c>
      <c r="V16" s="1"/>
      <c r="X16" s="59" t="s">
        <v>4</v>
      </c>
      <c r="Y16" s="60"/>
      <c r="Z16" s="61">
        <v>4</v>
      </c>
      <c r="AA16" s="62"/>
      <c r="AB16" s="1"/>
      <c r="AC16" s="1"/>
      <c r="AD16" s="1"/>
      <c r="AE16" s="1"/>
      <c r="AF16" s="1"/>
    </row>
    <row r="17" spans="1:33" ht="13.95" customHeight="1" thickTop="1" thickBot="1" x14ac:dyDescent="0.35">
      <c r="A17" s="44"/>
      <c r="B17" s="44"/>
      <c r="C17" s="1"/>
      <c r="D17" s="59" t="s">
        <v>10</v>
      </c>
      <c r="E17" s="60"/>
      <c r="F17" s="61">
        <v>6</v>
      </c>
      <c r="G17" s="62"/>
      <c r="H17" s="1"/>
      <c r="K17" s="1"/>
      <c r="L17" s="51">
        <f>O17-N15</f>
        <v>6</v>
      </c>
      <c r="M17" s="3"/>
      <c r="N17" s="2"/>
      <c r="O17" s="50">
        <f>R17</f>
        <v>22</v>
      </c>
      <c r="P17" s="13"/>
      <c r="Q17" s="1"/>
      <c r="R17" s="51">
        <f>U17-T15</f>
        <v>22</v>
      </c>
      <c r="S17" s="3"/>
      <c r="T17" s="2"/>
      <c r="U17" s="50">
        <f>W11</f>
        <v>27</v>
      </c>
      <c r="V17" s="13"/>
      <c r="X17" s="51">
        <f>Z10</f>
        <v>29</v>
      </c>
      <c r="Y17" s="30"/>
      <c r="Z17" s="15"/>
      <c r="AA17" s="50">
        <f>X17+Z16</f>
        <v>33</v>
      </c>
      <c r="AB17" s="1"/>
      <c r="AC17" s="1"/>
      <c r="AD17" s="1"/>
      <c r="AE17" s="1"/>
      <c r="AF17" s="1"/>
    </row>
    <row r="18" spans="1:33" ht="13.95" customHeight="1" thickBot="1" x14ac:dyDescent="0.35">
      <c r="A18" s="27"/>
      <c r="B18" s="11"/>
      <c r="C18" s="1"/>
      <c r="D18" s="49">
        <v>0</v>
      </c>
      <c r="E18" s="30"/>
      <c r="F18" s="15"/>
      <c r="G18" s="50">
        <f>D18+F17</f>
        <v>6</v>
      </c>
      <c r="H18" s="1"/>
      <c r="K18" s="30"/>
      <c r="L18" s="63">
        <f>O17-L16</f>
        <v>16</v>
      </c>
      <c r="M18" s="64"/>
      <c r="N18" s="65">
        <f>L18-N15</f>
        <v>0</v>
      </c>
      <c r="O18" s="66"/>
      <c r="Q18" s="30"/>
      <c r="R18" s="63">
        <f>U17-R16</f>
        <v>5</v>
      </c>
      <c r="S18" s="64"/>
      <c r="T18" s="65">
        <f>R18-T15</f>
        <v>0</v>
      </c>
      <c r="U18" s="66"/>
      <c r="V18" s="13"/>
      <c r="X18" s="51">
        <f>AA18-Z16</f>
        <v>29</v>
      </c>
      <c r="Y18" s="3"/>
      <c r="Z18" s="2"/>
      <c r="AA18" s="50">
        <f>MIN(AC21,X24)</f>
        <v>33</v>
      </c>
      <c r="AB18" s="1"/>
      <c r="AC18" s="1"/>
      <c r="AD18" s="1"/>
      <c r="AE18" s="1"/>
      <c r="AF18" s="30"/>
      <c r="AG18" s="1"/>
    </row>
    <row r="19" spans="1:33" ht="13.95" customHeight="1" thickTop="1" thickBot="1" x14ac:dyDescent="0.35">
      <c r="A19" s="27"/>
      <c r="B19" s="11"/>
      <c r="C19" s="1"/>
      <c r="D19" s="51">
        <f>G19-F17</f>
        <v>0</v>
      </c>
      <c r="E19" s="3"/>
      <c r="F19" s="2"/>
      <c r="G19" s="50">
        <f>L17</f>
        <v>6</v>
      </c>
      <c r="H19" s="1"/>
      <c r="K19" s="31"/>
      <c r="L19" s="30"/>
      <c r="M19" s="30"/>
      <c r="N19" s="30"/>
      <c r="O19" s="30"/>
      <c r="Q19" s="13"/>
      <c r="R19" s="13"/>
      <c r="S19" s="13"/>
      <c r="T19" s="13"/>
      <c r="U19" s="13"/>
      <c r="X19" s="63">
        <f>AA18-X17</f>
        <v>4</v>
      </c>
      <c r="Y19" s="64"/>
      <c r="Z19" s="65">
        <f>X19-Z16</f>
        <v>0</v>
      </c>
      <c r="AA19" s="66"/>
      <c r="AC19" s="59" t="s">
        <v>20</v>
      </c>
      <c r="AD19" s="60"/>
      <c r="AE19" s="61">
        <v>2</v>
      </c>
      <c r="AF19" s="62"/>
      <c r="AG19" s="1"/>
    </row>
    <row r="20" spans="1:33" ht="13.95" customHeight="1" thickBot="1" x14ac:dyDescent="0.35">
      <c r="A20" s="27"/>
      <c r="B20" s="11"/>
      <c r="C20" s="1"/>
      <c r="D20" s="63">
        <f>G19-D18</f>
        <v>6</v>
      </c>
      <c r="E20" s="64"/>
      <c r="F20" s="65">
        <f>D20-F17</f>
        <v>0</v>
      </c>
      <c r="G20" s="66"/>
      <c r="H20" s="1"/>
      <c r="X20" s="13"/>
      <c r="Y20" s="1"/>
      <c r="Z20" s="1"/>
      <c r="AA20" s="13"/>
      <c r="AC20" s="51">
        <f>MAX(AA17,AF12)</f>
        <v>34</v>
      </c>
      <c r="AD20" s="30"/>
      <c r="AE20" s="15"/>
      <c r="AF20" s="50">
        <f>AC20+AE19</f>
        <v>36</v>
      </c>
      <c r="AG20" s="1"/>
    </row>
    <row r="21" spans="1:33" ht="13.95" customHeight="1" thickTop="1" thickBot="1" x14ac:dyDescent="0.35">
      <c r="A21" s="27"/>
      <c r="B21" s="11"/>
      <c r="C21" s="1"/>
      <c r="D21" s="1"/>
      <c r="E21" s="1"/>
      <c r="F21" s="13"/>
      <c r="G21" s="13"/>
      <c r="H21" s="1"/>
      <c r="J21" s="13"/>
      <c r="K21" s="13"/>
      <c r="L21" s="1"/>
      <c r="M21" s="1"/>
      <c r="W21" s="1"/>
      <c r="X21" s="1"/>
      <c r="Y21" s="1"/>
      <c r="Z21" s="1"/>
      <c r="AA21" s="30"/>
      <c r="AC21" s="51">
        <f>AF21-AE19</f>
        <v>34</v>
      </c>
      <c r="AD21" s="3"/>
      <c r="AE21" s="2"/>
      <c r="AF21" s="50">
        <f>AF20</f>
        <v>36</v>
      </c>
      <c r="AG21" s="1"/>
    </row>
    <row r="22" spans="1:33" ht="13.95" customHeight="1" thickTop="1" thickBot="1" x14ac:dyDescent="0.35">
      <c r="A22" s="27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X22" s="59" t="s">
        <v>19</v>
      </c>
      <c r="Y22" s="60"/>
      <c r="Z22" s="61">
        <v>3</v>
      </c>
      <c r="AA22" s="62"/>
      <c r="AC22" s="63">
        <f>AF21-AC20</f>
        <v>2</v>
      </c>
      <c r="AD22" s="64"/>
      <c r="AE22" s="65">
        <f>AC22-AE19</f>
        <v>0</v>
      </c>
      <c r="AF22" s="66"/>
      <c r="AG22" s="1"/>
    </row>
    <row r="23" spans="1:33" ht="13.95" customHeight="1" thickBot="1" x14ac:dyDescent="0.35">
      <c r="A23" s="27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X23" s="51">
        <f>AA17</f>
        <v>33</v>
      </c>
      <c r="Y23" s="30"/>
      <c r="Z23" s="15"/>
      <c r="AA23" s="50">
        <f>X23+Z22</f>
        <v>36</v>
      </c>
      <c r="AC23" s="13"/>
      <c r="AD23" s="1"/>
      <c r="AE23" s="1"/>
      <c r="AF23" s="13"/>
      <c r="AG23" s="1"/>
    </row>
    <row r="24" spans="1:33" ht="13.95" customHeight="1" thickBot="1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3"/>
      <c r="X24" s="51">
        <f>AA24-Z22</f>
        <v>33</v>
      </c>
      <c r="Y24" s="3"/>
      <c r="Z24" s="2"/>
      <c r="AA24" s="50">
        <f>AA23</f>
        <v>36</v>
      </c>
      <c r="AB24" s="1"/>
      <c r="AC24" s="1"/>
      <c r="AD24" s="1"/>
      <c r="AE24" s="1"/>
      <c r="AF24" s="1"/>
    </row>
    <row r="25" spans="1:33" ht="13.95" customHeight="1" thickBot="1" x14ac:dyDescent="0.35">
      <c r="X25" s="63">
        <f>AA24-X23</f>
        <v>3</v>
      </c>
      <c r="Y25" s="64"/>
      <c r="Z25" s="65">
        <f>X25-Z22</f>
        <v>0</v>
      </c>
      <c r="AA25" s="66"/>
      <c r="AB25" s="1"/>
    </row>
    <row r="26" spans="1:33" ht="13.95" customHeight="1" thickTop="1" x14ac:dyDescent="0.3">
      <c r="X26" s="13"/>
      <c r="Y26" s="1"/>
      <c r="Z26" s="1"/>
      <c r="AA26" s="13"/>
      <c r="AB26" s="1"/>
    </row>
    <row r="27" spans="1:33" ht="13.95" customHeight="1" x14ac:dyDescent="0.3"/>
    <row r="28" spans="1:33" ht="13.95" customHeight="1" x14ac:dyDescent="0.3"/>
    <row r="29" spans="1:33" ht="13.95" customHeight="1" x14ac:dyDescent="0.3"/>
    <row r="30" spans="1:33" ht="13.95" customHeight="1" x14ac:dyDescent="0.3"/>
    <row r="31" spans="1:33" ht="13.95" customHeight="1" x14ac:dyDescent="0.3"/>
    <row r="32" spans="1:33" ht="13.95" customHeight="1" x14ac:dyDescent="0.3"/>
    <row r="33" ht="13.95" customHeight="1" x14ac:dyDescent="0.3"/>
    <row r="34" ht="13.95" customHeight="1" x14ac:dyDescent="0.3"/>
    <row r="35" ht="13.95" customHeight="1" x14ac:dyDescent="0.3"/>
    <row r="36" ht="13.95" customHeight="1" x14ac:dyDescent="0.3"/>
    <row r="37" ht="13.95" customHeight="1" x14ac:dyDescent="0.3"/>
    <row r="38" ht="13.95" customHeight="1" x14ac:dyDescent="0.3"/>
    <row r="39" ht="13.95" customHeight="1" x14ac:dyDescent="0.3"/>
    <row r="40" ht="13.95" customHeight="1" x14ac:dyDescent="0.3"/>
    <row r="41" ht="13.95" customHeight="1" x14ac:dyDescent="0.3"/>
    <row r="42" ht="13.95" customHeight="1" x14ac:dyDescent="0.3"/>
    <row r="43" ht="13.95" customHeight="1" x14ac:dyDescent="0.3"/>
    <row r="44" ht="13.95" customHeight="1" x14ac:dyDescent="0.3"/>
    <row r="45" ht="13.95" customHeight="1" x14ac:dyDescent="0.3"/>
    <row r="46" ht="13.95" customHeight="1" x14ac:dyDescent="0.3"/>
    <row r="47" ht="13.95" customHeight="1" x14ac:dyDescent="0.3"/>
    <row r="48" ht="13.95" customHeight="1" x14ac:dyDescent="0.3"/>
    <row r="49" ht="13.95" customHeight="1" x14ac:dyDescent="0.3"/>
    <row r="50" ht="13.95" customHeight="1" x14ac:dyDescent="0.3"/>
    <row r="51" ht="13.95" customHeight="1" x14ac:dyDescent="0.3"/>
    <row r="52" ht="13.95" customHeight="1" x14ac:dyDescent="0.3"/>
    <row r="53" ht="13.95" customHeight="1" x14ac:dyDescent="0.3"/>
    <row r="54" ht="13.95" customHeight="1" x14ac:dyDescent="0.3"/>
    <row r="55" ht="13.95" customHeight="1" x14ac:dyDescent="0.3"/>
    <row r="56" ht="13.95" customHeight="1" x14ac:dyDescent="0.3"/>
    <row r="57" ht="13.95" customHeight="1" x14ac:dyDescent="0.3"/>
    <row r="58" ht="13.95" customHeight="1" x14ac:dyDescent="0.3"/>
    <row r="59" ht="13.95" customHeight="1" x14ac:dyDescent="0.3"/>
    <row r="60" ht="13.95" customHeight="1" x14ac:dyDescent="0.3"/>
    <row r="61" ht="13.95" customHeight="1" x14ac:dyDescent="0.3"/>
    <row r="62" ht="13.95" customHeight="1" x14ac:dyDescent="0.3"/>
    <row r="63" ht="13.95" customHeight="1" x14ac:dyDescent="0.3"/>
    <row r="64" ht="13.95" customHeight="1" x14ac:dyDescent="0.3"/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  <row r="70" ht="13.95" customHeight="1" x14ac:dyDescent="0.3"/>
    <row r="71" ht="13.95" customHeight="1" x14ac:dyDescent="0.3"/>
    <row r="72" ht="13.95" customHeight="1" x14ac:dyDescent="0.3"/>
    <row r="73" ht="13.95" customHeight="1" x14ac:dyDescent="0.3"/>
    <row r="74" ht="13.95" customHeight="1" x14ac:dyDescent="0.3"/>
    <row r="75" ht="13.95" customHeight="1" x14ac:dyDescent="0.3"/>
    <row r="76" ht="13.95" customHeight="1" x14ac:dyDescent="0.3"/>
    <row r="77" ht="13.95" customHeight="1" x14ac:dyDescent="0.3"/>
    <row r="78" ht="13.95" customHeight="1" x14ac:dyDescent="0.3"/>
    <row r="79" ht="13.95" customHeight="1" x14ac:dyDescent="0.3"/>
    <row r="80" ht="13.95" customHeight="1" x14ac:dyDescent="0.3"/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  <row r="140" ht="13.95" customHeight="1" x14ac:dyDescent="0.3"/>
    <row r="141" ht="13.95" customHeight="1" x14ac:dyDescent="0.3"/>
    <row r="142" ht="13.95" customHeight="1" x14ac:dyDescent="0.3"/>
    <row r="143" ht="13.95" customHeight="1" x14ac:dyDescent="0.3"/>
    <row r="144" ht="13.95" customHeight="1" x14ac:dyDescent="0.3"/>
    <row r="145" ht="13.95" customHeight="1" x14ac:dyDescent="0.3"/>
    <row r="146" ht="13.95" customHeight="1" x14ac:dyDescent="0.3"/>
    <row r="147" ht="13.95" customHeight="1" x14ac:dyDescent="0.3"/>
    <row r="148" ht="13.95" customHeight="1" x14ac:dyDescent="0.3"/>
    <row r="149" ht="13.95" customHeight="1" x14ac:dyDescent="0.3"/>
    <row r="150" ht="13.95" customHeight="1" x14ac:dyDescent="0.3"/>
    <row r="151" ht="13.95" customHeight="1" x14ac:dyDescent="0.3"/>
  </sheetData>
  <mergeCells count="56">
    <mergeCell ref="Z22:AA22"/>
    <mergeCell ref="X25:Y25"/>
    <mergeCell ref="Z25:AA25"/>
    <mergeCell ref="AE22:AF22"/>
    <mergeCell ref="AC22:AD22"/>
    <mergeCell ref="X22:Y22"/>
    <mergeCell ref="AC11:AD11"/>
    <mergeCell ref="AE11:AF11"/>
    <mergeCell ref="K12:L12"/>
    <mergeCell ref="M12:N12"/>
    <mergeCell ref="W3:X3"/>
    <mergeCell ref="Y3:Z3"/>
    <mergeCell ref="Q12:R12"/>
    <mergeCell ref="S12:T12"/>
    <mergeCell ref="W6:X6"/>
    <mergeCell ref="Y6:Z6"/>
    <mergeCell ref="Y9:Z9"/>
    <mergeCell ref="K3:L3"/>
    <mergeCell ref="M3:N3"/>
    <mergeCell ref="K6:L6"/>
    <mergeCell ref="M6:N6"/>
    <mergeCell ref="W9:X9"/>
    <mergeCell ref="AC14:AD14"/>
    <mergeCell ref="AE14:AF14"/>
    <mergeCell ref="AE19:AF19"/>
    <mergeCell ref="L18:M18"/>
    <mergeCell ref="R18:S18"/>
    <mergeCell ref="N18:O18"/>
    <mergeCell ref="X19:Y19"/>
    <mergeCell ref="Z19:AA19"/>
    <mergeCell ref="AC19:AD19"/>
    <mergeCell ref="T18:U18"/>
    <mergeCell ref="Z16:AA16"/>
    <mergeCell ref="D20:E20"/>
    <mergeCell ref="F20:G20"/>
    <mergeCell ref="L15:M15"/>
    <mergeCell ref="N15:O15"/>
    <mergeCell ref="Q3:R3"/>
    <mergeCell ref="M9:N9"/>
    <mergeCell ref="Q6:R6"/>
    <mergeCell ref="D17:E17"/>
    <mergeCell ref="F17:G17"/>
    <mergeCell ref="Q9:R9"/>
    <mergeCell ref="E5:F5"/>
    <mergeCell ref="G5:H5"/>
    <mergeCell ref="E8:F8"/>
    <mergeCell ref="G8:H8"/>
    <mergeCell ref="K9:L9"/>
    <mergeCell ref="S3:T3"/>
    <mergeCell ref="R15:S15"/>
    <mergeCell ref="T15:U15"/>
    <mergeCell ref="X16:Y16"/>
    <mergeCell ref="W12:X12"/>
    <mergeCell ref="Y12:Z12"/>
    <mergeCell ref="S6:T6"/>
    <mergeCell ref="S9:T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T30"/>
  <sheetViews>
    <sheetView workbookViewId="0">
      <selection activeCell="L17" sqref="L17"/>
    </sheetView>
  </sheetViews>
  <sheetFormatPr baseColWidth="10" defaultColWidth="3.33203125" defaultRowHeight="13.8" x14ac:dyDescent="0.25"/>
  <cols>
    <col min="1" max="2" width="3.33203125" style="6"/>
    <col min="3" max="53" width="3.33203125" style="20"/>
    <col min="54" max="16384" width="3.33203125" style="6"/>
  </cols>
  <sheetData>
    <row r="1" spans="2:86" x14ac:dyDescent="0.25">
      <c r="C1" s="19"/>
    </row>
    <row r="2" spans="2:86" x14ac:dyDescent="0.25">
      <c r="B2" s="6" t="s">
        <v>0</v>
      </c>
      <c r="C2" s="54">
        <v>1</v>
      </c>
      <c r="D2" s="55"/>
      <c r="E2" s="55"/>
      <c r="F2" s="55"/>
      <c r="G2" s="55"/>
      <c r="H2" s="55"/>
      <c r="I2" s="55">
        <v>7</v>
      </c>
      <c r="J2" s="56"/>
      <c r="K2" s="56"/>
      <c r="L2" s="56"/>
      <c r="M2" s="56"/>
      <c r="N2" s="56">
        <v>12</v>
      </c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</row>
    <row r="3" spans="2:86" x14ac:dyDescent="0.25">
      <c r="C3" s="39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</row>
    <row r="4" spans="2:86" x14ac:dyDescent="0.25">
      <c r="B4" s="6" t="s">
        <v>10</v>
      </c>
      <c r="C4" s="52">
        <v>1</v>
      </c>
      <c r="D4" s="53"/>
      <c r="E4" s="53"/>
      <c r="F4" s="53"/>
      <c r="G4" s="53"/>
      <c r="H4" s="53">
        <v>6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</row>
    <row r="5" spans="2:86" x14ac:dyDescent="0.25"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</row>
    <row r="6" spans="2:86" x14ac:dyDescent="0.25">
      <c r="B6" s="6" t="s">
        <v>6</v>
      </c>
      <c r="C6" s="39"/>
      <c r="D6" s="40"/>
      <c r="E6" s="40"/>
      <c r="F6" s="40"/>
      <c r="G6" s="40"/>
      <c r="H6" s="40"/>
      <c r="I6" s="40"/>
      <c r="J6" s="55">
        <v>8</v>
      </c>
      <c r="K6" s="55"/>
      <c r="L6" s="55"/>
      <c r="M6" s="55">
        <v>11</v>
      </c>
      <c r="N6" s="56"/>
      <c r="O6" s="56"/>
      <c r="P6" s="56"/>
      <c r="Q6" s="56"/>
      <c r="R6" s="56">
        <v>16</v>
      </c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</row>
    <row r="7" spans="2:86" x14ac:dyDescent="0.25"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</row>
    <row r="8" spans="2:86" x14ac:dyDescent="0.25">
      <c r="B8" s="6" t="s">
        <v>11</v>
      </c>
      <c r="C8" s="39"/>
      <c r="D8" s="40"/>
      <c r="E8" s="40"/>
      <c r="F8" s="40"/>
      <c r="G8" s="40"/>
      <c r="H8" s="40"/>
      <c r="I8" s="40"/>
      <c r="J8" s="55">
        <v>8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>
        <v>19</v>
      </c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</row>
    <row r="9" spans="2:86" x14ac:dyDescent="0.25"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</row>
    <row r="10" spans="2:86" x14ac:dyDescent="0.25">
      <c r="B10" s="6" t="s">
        <v>3</v>
      </c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55">
        <v>12</v>
      </c>
      <c r="O10" s="55"/>
      <c r="P10" s="55"/>
      <c r="Q10" s="55"/>
      <c r="R10" s="55"/>
      <c r="S10" s="55">
        <v>17</v>
      </c>
      <c r="T10" s="56"/>
      <c r="U10" s="56"/>
      <c r="V10" s="56"/>
      <c r="W10" s="56"/>
      <c r="X10" s="56">
        <v>22</v>
      </c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</row>
    <row r="11" spans="2:86" x14ac:dyDescent="0.25"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</row>
    <row r="12" spans="2:86" x14ac:dyDescent="0.25">
      <c r="B12" s="6" t="s">
        <v>1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55">
        <v>12</v>
      </c>
      <c r="O12" s="55"/>
      <c r="P12" s="55">
        <v>14</v>
      </c>
      <c r="Q12" s="56"/>
      <c r="R12" s="56"/>
      <c r="S12" s="56"/>
      <c r="T12" s="56"/>
      <c r="U12" s="56"/>
      <c r="V12" s="56"/>
      <c r="W12" s="56"/>
      <c r="X12" s="56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</row>
    <row r="13" spans="2:86" x14ac:dyDescent="0.25"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</row>
    <row r="14" spans="2:86" x14ac:dyDescent="0.25">
      <c r="B14" s="6" t="s">
        <v>12</v>
      </c>
      <c r="C14" s="39"/>
      <c r="D14" s="40"/>
      <c r="E14" s="40"/>
      <c r="F14" s="40"/>
      <c r="G14" s="40"/>
      <c r="H14" s="40"/>
      <c r="I14" s="53">
        <v>7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>
        <v>22</v>
      </c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</row>
    <row r="15" spans="2:86" x14ac:dyDescent="0.25"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</row>
    <row r="16" spans="2:86" x14ac:dyDescent="0.25">
      <c r="B16" s="6" t="s">
        <v>2</v>
      </c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55">
        <v>18</v>
      </c>
      <c r="U16" s="55"/>
      <c r="V16" s="55"/>
      <c r="W16" s="55"/>
      <c r="X16" s="55">
        <v>22</v>
      </c>
      <c r="Y16" s="56"/>
      <c r="Z16" s="56"/>
      <c r="AA16" s="56"/>
      <c r="AB16" s="56"/>
      <c r="AC16" s="56">
        <v>27</v>
      </c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</row>
    <row r="17" spans="2:98" x14ac:dyDescent="0.25"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</row>
    <row r="18" spans="2:98" x14ac:dyDescent="0.25">
      <c r="B18" s="6" t="s">
        <v>7</v>
      </c>
      <c r="C18" s="39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53">
        <v>23</v>
      </c>
      <c r="Z18" s="53"/>
      <c r="AA18" s="53"/>
      <c r="AB18" s="53"/>
      <c r="AC18" s="53">
        <v>27</v>
      </c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</row>
    <row r="19" spans="2:98" x14ac:dyDescent="0.25">
      <c r="C19" s="39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</row>
    <row r="20" spans="2:98" x14ac:dyDescent="0.25">
      <c r="B20" s="6" t="s">
        <v>5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53">
        <v>28</v>
      </c>
      <c r="AE20" s="53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</row>
    <row r="21" spans="2:98" x14ac:dyDescent="0.25"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</row>
    <row r="22" spans="2:98" x14ac:dyDescent="0.25">
      <c r="B22" s="6" t="s">
        <v>4</v>
      </c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53">
        <v>30</v>
      </c>
      <c r="AG22" s="53"/>
      <c r="AH22" s="53"/>
      <c r="AI22" s="53">
        <v>33</v>
      </c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</row>
    <row r="23" spans="2:98" x14ac:dyDescent="0.25">
      <c r="C23" s="39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</row>
    <row r="24" spans="2:98" x14ac:dyDescent="0.25">
      <c r="B24" s="6" t="s">
        <v>8</v>
      </c>
      <c r="C24" s="39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53">
        <v>30</v>
      </c>
      <c r="AG24" s="53"/>
      <c r="AH24" s="53"/>
      <c r="AI24" s="53"/>
      <c r="AJ24" s="53">
        <v>34</v>
      </c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</row>
    <row r="25" spans="2:98" x14ac:dyDescent="0.25"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</row>
    <row r="26" spans="2:98" x14ac:dyDescent="0.25">
      <c r="B26" s="6" t="s">
        <v>19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53">
        <v>34</v>
      </c>
      <c r="AK26" s="53"/>
      <c r="AL26" s="53">
        <v>36</v>
      </c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</row>
    <row r="27" spans="2:98" x14ac:dyDescent="0.25"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</row>
    <row r="28" spans="2:98" x14ac:dyDescent="0.25">
      <c r="B28" s="6" t="s">
        <v>20</v>
      </c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53">
        <v>35</v>
      </c>
      <c r="AL28" s="53">
        <v>36</v>
      </c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</row>
    <row r="29" spans="2:98" x14ac:dyDescent="0.25">
      <c r="B29" s="17"/>
      <c r="C29" s="19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</row>
    <row r="30" spans="2:98" s="18" customFormat="1" ht="15.75" customHeight="1" x14ac:dyDescent="0.2">
      <c r="C30" s="32">
        <v>1</v>
      </c>
      <c r="D30" s="32">
        <v>2</v>
      </c>
      <c r="E30" s="32">
        <v>3</v>
      </c>
      <c r="F30" s="32">
        <v>4</v>
      </c>
      <c r="G30" s="32">
        <v>5</v>
      </c>
      <c r="H30" s="32">
        <v>6</v>
      </c>
      <c r="I30" s="32">
        <v>7</v>
      </c>
      <c r="J30" s="32">
        <v>8</v>
      </c>
      <c r="K30" s="32">
        <v>9</v>
      </c>
      <c r="L30" s="32">
        <v>10</v>
      </c>
      <c r="M30" s="32">
        <v>11</v>
      </c>
      <c r="N30" s="32">
        <v>12</v>
      </c>
      <c r="O30" s="32">
        <v>13</v>
      </c>
      <c r="P30" s="32">
        <v>14</v>
      </c>
      <c r="Q30" s="32">
        <v>15</v>
      </c>
      <c r="R30" s="32">
        <v>16</v>
      </c>
      <c r="S30" s="32">
        <v>17</v>
      </c>
      <c r="T30" s="32">
        <v>18</v>
      </c>
      <c r="U30" s="32">
        <v>19</v>
      </c>
      <c r="V30" s="32">
        <v>20</v>
      </c>
      <c r="W30" s="32">
        <v>21</v>
      </c>
      <c r="X30" s="32">
        <v>22</v>
      </c>
      <c r="Y30" s="32">
        <v>23</v>
      </c>
      <c r="Z30" s="32">
        <v>24</v>
      </c>
      <c r="AA30" s="32">
        <v>25</v>
      </c>
      <c r="AB30" s="32">
        <v>26</v>
      </c>
      <c r="AC30" s="32">
        <v>27</v>
      </c>
      <c r="AD30" s="32">
        <v>28</v>
      </c>
      <c r="AE30" s="32">
        <v>29</v>
      </c>
      <c r="AF30" s="32">
        <v>30</v>
      </c>
      <c r="AG30" s="32">
        <v>31</v>
      </c>
      <c r="AH30" s="32">
        <v>32</v>
      </c>
      <c r="AI30" s="32">
        <v>33</v>
      </c>
      <c r="AJ30" s="32">
        <v>34</v>
      </c>
      <c r="AK30" s="32">
        <v>35</v>
      </c>
      <c r="AL30" s="32">
        <v>36</v>
      </c>
      <c r="AM30" s="32">
        <v>37</v>
      </c>
      <c r="AN30" s="32">
        <v>38</v>
      </c>
      <c r="AO30" s="32">
        <v>39</v>
      </c>
      <c r="AP30" s="32">
        <v>40</v>
      </c>
      <c r="AQ30" s="32">
        <v>41</v>
      </c>
      <c r="AR30" s="32">
        <v>42</v>
      </c>
      <c r="AS30" s="32">
        <v>43</v>
      </c>
      <c r="AT30" s="32">
        <v>44</v>
      </c>
      <c r="AU30" s="32">
        <v>45</v>
      </c>
      <c r="AV30" s="32">
        <v>46</v>
      </c>
      <c r="AW30" s="32">
        <v>47</v>
      </c>
      <c r="AX30" s="32">
        <v>48</v>
      </c>
      <c r="AY30" s="32">
        <v>49</v>
      </c>
      <c r="AZ30" s="32">
        <v>50</v>
      </c>
      <c r="BA30" s="32">
        <v>51</v>
      </c>
      <c r="BB30" s="32">
        <v>52</v>
      </c>
      <c r="BC30" s="32">
        <v>53</v>
      </c>
      <c r="BD30" s="32">
        <v>54</v>
      </c>
      <c r="BE30" s="32">
        <v>55</v>
      </c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51"/>
  <sheetViews>
    <sheetView topLeftCell="C1" workbookViewId="0">
      <selection activeCell="AA37" sqref="AA37"/>
    </sheetView>
  </sheetViews>
  <sheetFormatPr baseColWidth="10" defaultColWidth="11.44140625" defaultRowHeight="14.4" x14ac:dyDescent="0.3"/>
  <cols>
    <col min="1" max="1" width="9" customWidth="1"/>
    <col min="2" max="2" width="15.88671875" customWidth="1"/>
    <col min="3" max="32" width="4.6640625" customWidth="1"/>
  </cols>
  <sheetData>
    <row r="1" spans="1:32" ht="13.95" customHeight="1" x14ac:dyDescent="0.3"/>
    <row r="2" spans="1:32" ht="13.95" customHeight="1" thickBot="1" x14ac:dyDescent="0.35">
      <c r="J2" s="1"/>
      <c r="K2" s="13"/>
      <c r="L2" s="13"/>
      <c r="M2" s="1"/>
      <c r="N2" s="1"/>
      <c r="O2" s="1"/>
      <c r="P2" s="1"/>
      <c r="Q2" s="30"/>
      <c r="R2" s="30"/>
      <c r="S2" s="30"/>
      <c r="T2" s="30"/>
      <c r="U2" s="1"/>
      <c r="V2" s="1"/>
      <c r="W2" s="30"/>
      <c r="X2" s="1"/>
      <c r="Y2" s="1"/>
      <c r="Z2" s="30"/>
      <c r="AA2" s="1"/>
    </row>
    <row r="3" spans="1:32" ht="13.95" customHeight="1" thickTop="1" thickBot="1" x14ac:dyDescent="0.35">
      <c r="A3" s="27"/>
      <c r="B3" s="11"/>
      <c r="C3" s="1"/>
      <c r="D3" s="1"/>
      <c r="E3" s="1"/>
      <c r="F3" s="1"/>
      <c r="G3" s="1"/>
      <c r="H3" s="1"/>
      <c r="I3" s="1"/>
      <c r="J3" s="1"/>
      <c r="K3" s="73" t="s">
        <v>6</v>
      </c>
      <c r="L3" s="74"/>
      <c r="M3" s="75">
        <v>5</v>
      </c>
      <c r="N3" s="76"/>
      <c r="O3" s="1"/>
      <c r="P3" s="1"/>
      <c r="Q3" s="67" t="s">
        <v>3</v>
      </c>
      <c r="R3" s="68"/>
      <c r="S3" s="57">
        <v>6</v>
      </c>
      <c r="T3" s="58"/>
      <c r="U3" s="1"/>
      <c r="V3" s="1"/>
      <c r="W3" s="67" t="s">
        <v>2</v>
      </c>
      <c r="X3" s="68"/>
      <c r="Y3" s="57">
        <v>4</v>
      </c>
      <c r="Z3" s="58"/>
      <c r="AA3" s="1"/>
      <c r="AB3" s="1"/>
      <c r="AC3" s="1"/>
      <c r="AD3" s="1"/>
      <c r="AE3" s="1"/>
      <c r="AF3" s="1"/>
    </row>
    <row r="4" spans="1:32" ht="13.95" customHeight="1" thickBot="1" x14ac:dyDescent="0.35">
      <c r="A4" s="42"/>
      <c r="B4" s="43"/>
      <c r="C4" s="1"/>
      <c r="D4" s="1"/>
      <c r="E4" s="1"/>
      <c r="F4" s="1"/>
      <c r="G4" s="1"/>
      <c r="H4" s="1"/>
      <c r="I4" s="1"/>
      <c r="J4" s="1"/>
      <c r="K4" s="14">
        <f>H6</f>
        <v>8</v>
      </c>
      <c r="L4" s="13"/>
      <c r="M4" s="15"/>
      <c r="N4" s="37">
        <f>K4+M3</f>
        <v>13</v>
      </c>
      <c r="O4" s="1"/>
      <c r="P4" s="1"/>
      <c r="Q4" s="36">
        <f>N4</f>
        <v>13</v>
      </c>
      <c r="R4" s="30"/>
      <c r="S4" s="15"/>
      <c r="T4" s="37">
        <f>Q4+S3</f>
        <v>19</v>
      </c>
      <c r="U4" s="1"/>
      <c r="V4" s="1"/>
      <c r="W4" s="36">
        <f>T4</f>
        <v>19</v>
      </c>
      <c r="X4" s="30"/>
      <c r="Y4" s="15"/>
      <c r="Z4" s="37">
        <f>W4+Y3</f>
        <v>23</v>
      </c>
      <c r="AA4" s="1"/>
      <c r="AB4" s="1"/>
      <c r="AC4" s="1"/>
      <c r="AD4" s="1"/>
      <c r="AE4" s="1"/>
      <c r="AF4" s="1"/>
    </row>
    <row r="5" spans="1:32" ht="13.95" customHeight="1" thickTop="1" thickBot="1" x14ac:dyDescent="0.35">
      <c r="A5" s="42"/>
      <c r="B5" s="43"/>
      <c r="C5" s="1"/>
      <c r="D5" s="1"/>
      <c r="E5" s="67" t="s">
        <v>0</v>
      </c>
      <c r="F5" s="68"/>
      <c r="G5" s="57">
        <v>8</v>
      </c>
      <c r="H5" s="58"/>
      <c r="I5" s="13"/>
      <c r="J5" s="1"/>
      <c r="K5" s="35">
        <f>N5-M3</f>
        <v>17</v>
      </c>
      <c r="L5" s="3"/>
      <c r="M5" s="2"/>
      <c r="N5" s="16">
        <f>MIN(Q5,Q11)</f>
        <v>22</v>
      </c>
      <c r="O5" s="1"/>
      <c r="P5" s="1"/>
      <c r="Q5" s="35">
        <f>T5-S3</f>
        <v>22</v>
      </c>
      <c r="R5" s="3"/>
      <c r="S5" s="2"/>
      <c r="T5" s="37">
        <f>W5</f>
        <v>28</v>
      </c>
      <c r="U5" s="1"/>
      <c r="V5" s="1"/>
      <c r="W5" s="35">
        <f>Z5-Y3</f>
        <v>28</v>
      </c>
      <c r="X5" s="3"/>
      <c r="Y5" s="2"/>
      <c r="Z5" s="37">
        <f>W11</f>
        <v>32</v>
      </c>
      <c r="AA5" s="1"/>
      <c r="AB5" s="1"/>
      <c r="AC5" s="1"/>
      <c r="AD5" s="1"/>
      <c r="AE5" s="1"/>
      <c r="AF5" s="1"/>
    </row>
    <row r="6" spans="1:32" ht="13.95" customHeight="1" thickBot="1" x14ac:dyDescent="0.35">
      <c r="A6" s="42"/>
      <c r="B6" s="43"/>
      <c r="C6" s="1"/>
      <c r="D6" s="1"/>
      <c r="E6" s="36">
        <v>0</v>
      </c>
      <c r="F6" s="30"/>
      <c r="G6" s="15"/>
      <c r="H6" s="37">
        <f>E6+G5</f>
        <v>8</v>
      </c>
      <c r="I6" s="1"/>
      <c r="J6" s="1"/>
      <c r="K6" s="69">
        <f>N5-K4</f>
        <v>14</v>
      </c>
      <c r="L6" s="70"/>
      <c r="M6" s="71">
        <f>K6-M3</f>
        <v>9</v>
      </c>
      <c r="N6" s="72"/>
      <c r="O6" s="13"/>
      <c r="P6" s="30"/>
      <c r="Q6" s="69">
        <f>T5-Q4</f>
        <v>15</v>
      </c>
      <c r="R6" s="70"/>
      <c r="S6" s="71">
        <f>Q6-S3</f>
        <v>9</v>
      </c>
      <c r="T6" s="72"/>
      <c r="U6" s="13"/>
      <c r="V6" s="1"/>
      <c r="W6" s="69">
        <f>Z5-W4</f>
        <v>13</v>
      </c>
      <c r="X6" s="70"/>
      <c r="Y6" s="71">
        <f>W6-Y3</f>
        <v>9</v>
      </c>
      <c r="Z6" s="72"/>
      <c r="AA6" s="1"/>
      <c r="AB6" s="1"/>
      <c r="AC6" s="1"/>
      <c r="AD6" s="1"/>
      <c r="AE6" s="1"/>
      <c r="AF6" s="1"/>
    </row>
    <row r="7" spans="1:32" ht="13.95" customHeight="1" thickBot="1" x14ac:dyDescent="0.35">
      <c r="A7" s="42"/>
      <c r="B7" s="43"/>
      <c r="C7" s="1"/>
      <c r="D7" s="1"/>
      <c r="E7" s="35">
        <f>H7-G5</f>
        <v>9</v>
      </c>
      <c r="F7" s="3"/>
      <c r="G7" s="2"/>
      <c r="H7" s="37">
        <f>MIN(K5,K11)</f>
        <v>17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3"/>
      <c r="W7" s="13"/>
      <c r="X7" s="1"/>
      <c r="Y7" s="1"/>
      <c r="Z7" s="13"/>
      <c r="AA7" s="1"/>
      <c r="AB7" s="1"/>
      <c r="AC7" s="1"/>
      <c r="AD7" s="1"/>
      <c r="AE7" s="1"/>
      <c r="AF7" s="1"/>
    </row>
    <row r="8" spans="1:32" ht="13.95" customHeight="1" thickBot="1" x14ac:dyDescent="0.35">
      <c r="A8" s="44"/>
      <c r="B8" s="44"/>
      <c r="C8" s="1"/>
      <c r="D8" s="1"/>
      <c r="E8" s="69">
        <f>H7-E6</f>
        <v>17</v>
      </c>
      <c r="F8" s="70"/>
      <c r="G8" s="71">
        <f>E8-G5</f>
        <v>9</v>
      </c>
      <c r="H8" s="72"/>
      <c r="I8" s="13"/>
      <c r="J8" s="1"/>
      <c r="K8" s="1"/>
      <c r="L8" s="1"/>
      <c r="M8" s="1"/>
      <c r="N8" s="1"/>
      <c r="O8" s="1"/>
      <c r="P8" s="13"/>
      <c r="Q8" s="30"/>
      <c r="R8" s="30"/>
      <c r="S8" s="30"/>
      <c r="T8" s="30"/>
      <c r="U8" s="1"/>
      <c r="V8" s="13"/>
      <c r="W8" s="30"/>
      <c r="X8" s="1"/>
      <c r="Y8" s="1"/>
      <c r="Z8" s="30"/>
      <c r="AA8" s="1"/>
      <c r="AB8" s="1"/>
      <c r="AC8" s="1"/>
      <c r="AD8" s="1"/>
      <c r="AE8" s="1"/>
      <c r="AF8" s="1"/>
    </row>
    <row r="9" spans="1:32" ht="13.95" customHeight="1" thickTop="1" thickBot="1" x14ac:dyDescent="0.35">
      <c r="A9" s="44"/>
      <c r="B9" s="44"/>
      <c r="C9" s="1"/>
      <c r="D9" s="1"/>
      <c r="E9" s="13"/>
      <c r="F9" s="13"/>
      <c r="G9" s="1"/>
      <c r="H9" s="1"/>
      <c r="I9" s="1"/>
      <c r="J9" s="30"/>
      <c r="K9" s="67" t="s">
        <v>11</v>
      </c>
      <c r="L9" s="68"/>
      <c r="M9" s="57">
        <v>1</v>
      </c>
      <c r="N9" s="58"/>
      <c r="O9" s="13"/>
      <c r="P9" s="1"/>
      <c r="Q9" s="67" t="s">
        <v>1</v>
      </c>
      <c r="R9" s="68"/>
      <c r="S9" s="77">
        <v>3</v>
      </c>
      <c r="T9" s="78"/>
      <c r="U9" s="1"/>
      <c r="V9" s="30"/>
      <c r="W9" s="59" t="s">
        <v>5</v>
      </c>
      <c r="X9" s="60"/>
      <c r="Y9" s="61">
        <v>1</v>
      </c>
      <c r="Z9" s="62"/>
      <c r="AA9" s="1"/>
      <c r="AB9" s="1"/>
      <c r="AC9" s="1"/>
      <c r="AD9" s="1"/>
      <c r="AE9" s="1"/>
      <c r="AF9" s="1"/>
    </row>
    <row r="10" spans="1:32" ht="13.95" customHeight="1" thickBot="1" x14ac:dyDescent="0.35">
      <c r="A10" s="44"/>
      <c r="B10" s="47"/>
      <c r="H10" s="1"/>
      <c r="I10" s="1"/>
      <c r="J10" s="1"/>
      <c r="K10" s="36">
        <f>H6</f>
        <v>8</v>
      </c>
      <c r="L10" s="30"/>
      <c r="M10" s="15"/>
      <c r="N10" s="37">
        <f>K10+M9</f>
        <v>9</v>
      </c>
      <c r="O10" s="1"/>
      <c r="P10" s="1"/>
      <c r="Q10" s="36">
        <f>MAX(N10,N4)</f>
        <v>13</v>
      </c>
      <c r="R10" s="30"/>
      <c r="S10" s="15"/>
      <c r="T10" s="37">
        <f>Q10+S9</f>
        <v>16</v>
      </c>
      <c r="U10" s="13"/>
      <c r="V10" s="30"/>
      <c r="W10" s="51">
        <f>MAX(U16,Z4)</f>
        <v>32</v>
      </c>
      <c r="X10" s="30"/>
      <c r="Y10" s="15"/>
      <c r="Z10" s="50">
        <f>W10+Y9</f>
        <v>33</v>
      </c>
      <c r="AA10" s="1"/>
      <c r="AB10" s="1"/>
      <c r="AC10" s="1"/>
      <c r="AD10" s="1"/>
      <c r="AE10" s="1"/>
      <c r="AF10" s="1"/>
    </row>
    <row r="11" spans="1:32" ht="13.95" customHeight="1" thickTop="1" thickBot="1" x14ac:dyDescent="0.35">
      <c r="A11" s="44"/>
      <c r="B11" s="47"/>
      <c r="H11" s="1"/>
      <c r="I11" s="1"/>
      <c r="J11" s="1"/>
      <c r="K11" s="35">
        <f>N11-M9</f>
        <v>23</v>
      </c>
      <c r="L11" s="3"/>
      <c r="M11" s="2"/>
      <c r="N11" s="37">
        <f>Q11</f>
        <v>24</v>
      </c>
      <c r="O11" s="1"/>
      <c r="P11" s="1"/>
      <c r="Q11" s="35">
        <f>T11-S9</f>
        <v>24</v>
      </c>
      <c r="R11" s="3"/>
      <c r="S11" s="2"/>
      <c r="T11" s="37">
        <f>R17</f>
        <v>27</v>
      </c>
      <c r="U11" s="13"/>
      <c r="V11" s="30"/>
      <c r="W11" s="51">
        <f>Z11-Y9</f>
        <v>32</v>
      </c>
      <c r="X11" s="3"/>
      <c r="Y11" s="2"/>
      <c r="Z11" s="50">
        <f>MIN(AC13,X18)</f>
        <v>33</v>
      </c>
      <c r="AA11" s="1"/>
      <c r="AB11" s="30"/>
      <c r="AC11" s="59" t="s">
        <v>8</v>
      </c>
      <c r="AD11" s="60"/>
      <c r="AE11" s="61">
        <v>5</v>
      </c>
      <c r="AF11" s="62"/>
    </row>
    <row r="12" spans="1:32" ht="13.95" customHeight="1" thickBot="1" x14ac:dyDescent="0.35">
      <c r="A12" s="44"/>
      <c r="B12" s="44"/>
      <c r="H12" s="1"/>
      <c r="I12" s="1"/>
      <c r="J12" s="30"/>
      <c r="K12" s="69">
        <f>N11-K10</f>
        <v>16</v>
      </c>
      <c r="L12" s="70"/>
      <c r="M12" s="71">
        <f>K12-M9</f>
        <v>15</v>
      </c>
      <c r="N12" s="72"/>
      <c r="O12" s="13"/>
      <c r="P12" s="1"/>
      <c r="Q12" s="69">
        <f>T11-Q10</f>
        <v>14</v>
      </c>
      <c r="R12" s="70"/>
      <c r="S12" s="71">
        <f>Q12-S9</f>
        <v>11</v>
      </c>
      <c r="T12" s="72"/>
      <c r="U12" s="13"/>
      <c r="V12" s="30"/>
      <c r="W12" s="63">
        <f>Z11-W10</f>
        <v>1</v>
      </c>
      <c r="X12" s="64"/>
      <c r="Y12" s="65">
        <f>W12-Y9</f>
        <v>0</v>
      </c>
      <c r="Z12" s="66"/>
      <c r="AA12" s="1"/>
      <c r="AB12" s="1"/>
      <c r="AC12" s="51">
        <f>Z10</f>
        <v>33</v>
      </c>
      <c r="AD12" s="30"/>
      <c r="AE12" s="15"/>
      <c r="AF12" s="50">
        <f>AC12+AE11</f>
        <v>38</v>
      </c>
    </row>
    <row r="13" spans="1:32" ht="13.95" customHeight="1" thickTop="1" thickBot="1" x14ac:dyDescent="0.35">
      <c r="A13" s="44"/>
      <c r="B13" s="47"/>
      <c r="H13" s="1"/>
      <c r="I13" s="1"/>
      <c r="J13" s="1"/>
      <c r="K13" s="13"/>
      <c r="L13" s="13"/>
      <c r="M13" s="1"/>
      <c r="N13" s="1"/>
      <c r="O13" s="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"/>
      <c r="AB13" s="1"/>
      <c r="AC13" s="51">
        <f>AF13-AE11</f>
        <v>33</v>
      </c>
      <c r="AD13" s="3"/>
      <c r="AE13" s="2"/>
      <c r="AF13" s="50">
        <f>AF12</f>
        <v>38</v>
      </c>
    </row>
    <row r="14" spans="1:32" ht="13.95" customHeight="1" thickBot="1" x14ac:dyDescent="0.35">
      <c r="A14" s="44"/>
      <c r="B14" s="44"/>
      <c r="H14" s="1"/>
      <c r="K14" s="1"/>
      <c r="L14" s="30"/>
      <c r="M14" s="30"/>
      <c r="N14" s="30"/>
      <c r="O14" s="30"/>
      <c r="P14" s="13"/>
      <c r="Q14" s="13"/>
      <c r="R14" s="30"/>
      <c r="S14" s="30"/>
      <c r="T14" s="30"/>
      <c r="U14" s="30"/>
      <c r="V14" s="1"/>
      <c r="AB14" s="30"/>
      <c r="AC14" s="63">
        <f>AF13-AC12</f>
        <v>5</v>
      </c>
      <c r="AD14" s="64"/>
      <c r="AE14" s="65">
        <f>AC14-AE11</f>
        <v>0</v>
      </c>
      <c r="AF14" s="66"/>
    </row>
    <row r="15" spans="1:32" ht="13.95" customHeight="1" thickTop="1" thickBot="1" x14ac:dyDescent="0.35">
      <c r="A15" s="44"/>
      <c r="B15" s="44"/>
      <c r="H15" s="1"/>
      <c r="K15" s="1"/>
      <c r="L15" s="59" t="s">
        <v>12</v>
      </c>
      <c r="M15" s="60"/>
      <c r="N15" s="61">
        <v>21</v>
      </c>
      <c r="O15" s="62"/>
      <c r="P15" s="1"/>
      <c r="Q15" s="30"/>
      <c r="R15" s="59" t="s">
        <v>7</v>
      </c>
      <c r="S15" s="60"/>
      <c r="T15" s="61">
        <v>5</v>
      </c>
      <c r="U15" s="62"/>
      <c r="V15" s="1"/>
      <c r="W15" s="1"/>
      <c r="X15" s="1"/>
      <c r="Y15" s="1"/>
      <c r="Z15" s="1"/>
      <c r="AA15" s="30"/>
      <c r="AB15" s="1"/>
      <c r="AC15" s="1"/>
      <c r="AD15" s="1"/>
      <c r="AE15" s="1"/>
      <c r="AF15" s="1"/>
    </row>
    <row r="16" spans="1:32" ht="13.95" customHeight="1" thickTop="1" thickBot="1" x14ac:dyDescent="0.35">
      <c r="A16" s="44"/>
      <c r="B16" s="47"/>
      <c r="C16" s="1"/>
      <c r="D16" s="1"/>
      <c r="E16" s="1"/>
      <c r="F16" s="13"/>
      <c r="G16" s="13"/>
      <c r="H16" s="1"/>
      <c r="K16" s="1"/>
      <c r="L16" s="51">
        <f>G18</f>
        <v>6</v>
      </c>
      <c r="M16" s="30"/>
      <c r="N16" s="15"/>
      <c r="O16" s="50">
        <f>L16+N15</f>
        <v>27</v>
      </c>
      <c r="P16" s="1"/>
      <c r="Q16" s="1"/>
      <c r="R16" s="51">
        <f>MAX(O16,T10)</f>
        <v>27</v>
      </c>
      <c r="S16" s="30"/>
      <c r="T16" s="15"/>
      <c r="U16" s="50">
        <f>R16+T15</f>
        <v>32</v>
      </c>
      <c r="V16" s="1"/>
      <c r="X16" s="59" t="s">
        <v>4</v>
      </c>
      <c r="Y16" s="60"/>
      <c r="Z16" s="61">
        <v>1</v>
      </c>
      <c r="AA16" s="62"/>
      <c r="AB16" s="1"/>
      <c r="AC16" s="1"/>
      <c r="AD16" s="1"/>
      <c r="AE16" s="1"/>
      <c r="AF16" s="1"/>
    </row>
    <row r="17" spans="1:33" ht="13.95" customHeight="1" thickTop="1" thickBot="1" x14ac:dyDescent="0.35">
      <c r="A17" s="44"/>
      <c r="B17" s="47"/>
      <c r="C17" s="1"/>
      <c r="D17" s="59" t="s">
        <v>10</v>
      </c>
      <c r="E17" s="60"/>
      <c r="F17" s="61">
        <v>6</v>
      </c>
      <c r="G17" s="62"/>
      <c r="H17" s="1"/>
      <c r="K17" s="1"/>
      <c r="L17" s="51">
        <f>O17-N15</f>
        <v>6</v>
      </c>
      <c r="M17" s="3"/>
      <c r="N17" s="2"/>
      <c r="O17" s="50">
        <f>R17</f>
        <v>27</v>
      </c>
      <c r="P17" s="13"/>
      <c r="Q17" s="1"/>
      <c r="R17" s="51">
        <f>U17-T15</f>
        <v>27</v>
      </c>
      <c r="S17" s="3"/>
      <c r="T17" s="2"/>
      <c r="U17" s="50">
        <f>W11</f>
        <v>32</v>
      </c>
      <c r="V17" s="13"/>
      <c r="X17" s="51">
        <f>Z10</f>
        <v>33</v>
      </c>
      <c r="Y17" s="30"/>
      <c r="Z17" s="15"/>
      <c r="AA17" s="50">
        <f>X17+Z16</f>
        <v>34</v>
      </c>
      <c r="AB17" s="1"/>
      <c r="AC17" s="1"/>
      <c r="AD17" s="1"/>
      <c r="AE17" s="1"/>
      <c r="AF17" s="1"/>
    </row>
    <row r="18" spans="1:33" ht="13.95" customHeight="1" thickBot="1" x14ac:dyDescent="0.35">
      <c r="A18" s="27"/>
      <c r="B18" s="11"/>
      <c r="C18" s="1"/>
      <c r="D18" s="49">
        <v>0</v>
      </c>
      <c r="E18" s="30"/>
      <c r="F18" s="15"/>
      <c r="G18" s="50">
        <f>D18+F17</f>
        <v>6</v>
      </c>
      <c r="H18" s="1"/>
      <c r="K18" s="30"/>
      <c r="L18" s="63">
        <f>O17-L16</f>
        <v>21</v>
      </c>
      <c r="M18" s="64"/>
      <c r="N18" s="65">
        <f>L18-N15</f>
        <v>0</v>
      </c>
      <c r="O18" s="66"/>
      <c r="Q18" s="30"/>
      <c r="R18" s="63">
        <f>U17-R16</f>
        <v>5</v>
      </c>
      <c r="S18" s="64"/>
      <c r="T18" s="65">
        <f>R18-T15</f>
        <v>0</v>
      </c>
      <c r="U18" s="66"/>
      <c r="V18" s="13"/>
      <c r="X18" s="51">
        <f>AA18-Z16</f>
        <v>33</v>
      </c>
      <c r="Y18" s="3"/>
      <c r="Z18" s="2"/>
      <c r="AA18" s="50">
        <f>MIN(AC21,X24)</f>
        <v>34</v>
      </c>
      <c r="AB18" s="1"/>
      <c r="AC18" s="1"/>
      <c r="AD18" s="1"/>
      <c r="AE18" s="1"/>
      <c r="AF18" s="30"/>
      <c r="AG18" s="1"/>
    </row>
    <row r="19" spans="1:33" ht="13.95" customHeight="1" thickTop="1" thickBot="1" x14ac:dyDescent="0.35">
      <c r="A19" s="27"/>
      <c r="B19" s="11"/>
      <c r="C19" s="1"/>
      <c r="D19" s="51">
        <f>G19-F17</f>
        <v>0</v>
      </c>
      <c r="E19" s="3"/>
      <c r="F19" s="2"/>
      <c r="G19" s="50">
        <f>L17</f>
        <v>6</v>
      </c>
      <c r="H19" s="1"/>
      <c r="K19" s="31"/>
      <c r="L19" s="30"/>
      <c r="M19" s="30"/>
      <c r="N19" s="30"/>
      <c r="O19" s="30"/>
      <c r="Q19" s="13"/>
      <c r="R19" s="13"/>
      <c r="S19" s="13"/>
      <c r="T19" s="13"/>
      <c r="U19" s="13"/>
      <c r="X19" s="63">
        <f>AA18-X17</f>
        <v>1</v>
      </c>
      <c r="Y19" s="64"/>
      <c r="Z19" s="65">
        <f>X19-Z16</f>
        <v>0</v>
      </c>
      <c r="AA19" s="66"/>
      <c r="AC19" s="59" t="s">
        <v>20</v>
      </c>
      <c r="AD19" s="60"/>
      <c r="AE19" s="61">
        <v>1</v>
      </c>
      <c r="AF19" s="62"/>
      <c r="AG19" s="1"/>
    </row>
    <row r="20" spans="1:33" ht="13.95" customHeight="1" thickBot="1" x14ac:dyDescent="0.35">
      <c r="A20" s="27"/>
      <c r="B20" s="11"/>
      <c r="C20" s="1"/>
      <c r="D20" s="63">
        <f>G19-D18</f>
        <v>6</v>
      </c>
      <c r="E20" s="64"/>
      <c r="F20" s="65">
        <f>D20-F17</f>
        <v>0</v>
      </c>
      <c r="G20" s="66"/>
      <c r="H20" s="1"/>
      <c r="X20" s="13"/>
      <c r="Y20" s="1"/>
      <c r="Z20" s="1"/>
      <c r="AA20" s="13"/>
      <c r="AC20" s="51">
        <f>MAX(AA17,AF12)</f>
        <v>38</v>
      </c>
      <c r="AD20" s="30"/>
      <c r="AE20" s="15"/>
      <c r="AF20" s="50">
        <f>AC20+AE19</f>
        <v>39</v>
      </c>
      <c r="AG20" s="1"/>
    </row>
    <row r="21" spans="1:33" ht="13.95" customHeight="1" thickTop="1" thickBot="1" x14ac:dyDescent="0.35">
      <c r="A21" s="27"/>
      <c r="B21" s="11"/>
      <c r="C21" s="1"/>
      <c r="D21" s="1"/>
      <c r="E21" s="1"/>
      <c r="F21" s="13"/>
      <c r="G21" s="13"/>
      <c r="H21" s="1"/>
      <c r="J21" s="13"/>
      <c r="K21" s="13"/>
      <c r="L21" s="1"/>
      <c r="M21" s="1"/>
      <c r="W21" s="1"/>
      <c r="X21" s="1"/>
      <c r="Y21" s="1"/>
      <c r="Z21" s="1"/>
      <c r="AA21" s="30"/>
      <c r="AC21" s="51">
        <f>AF21-AE19</f>
        <v>38</v>
      </c>
      <c r="AD21" s="3"/>
      <c r="AE21" s="2"/>
      <c r="AF21" s="50">
        <f>AF20</f>
        <v>39</v>
      </c>
      <c r="AG21" s="1"/>
    </row>
    <row r="22" spans="1:33" ht="13.95" customHeight="1" thickTop="1" thickBot="1" x14ac:dyDescent="0.35">
      <c r="A22" s="27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X22" s="59" t="s">
        <v>19</v>
      </c>
      <c r="Y22" s="60"/>
      <c r="Z22" s="61">
        <v>2</v>
      </c>
      <c r="AA22" s="62"/>
      <c r="AC22" s="63">
        <f>AF21-AC20</f>
        <v>1</v>
      </c>
      <c r="AD22" s="64"/>
      <c r="AE22" s="65">
        <f>AC22-AE19</f>
        <v>0</v>
      </c>
      <c r="AF22" s="66"/>
      <c r="AG22" s="1"/>
    </row>
    <row r="23" spans="1:33" ht="13.95" customHeight="1" thickBot="1" x14ac:dyDescent="0.35">
      <c r="A23" s="27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X23" s="51">
        <f>AA17</f>
        <v>34</v>
      </c>
      <c r="Y23" s="30"/>
      <c r="Z23" s="15"/>
      <c r="AA23" s="50">
        <f>X23+Z22</f>
        <v>36</v>
      </c>
      <c r="AC23" s="13"/>
      <c r="AD23" s="1"/>
      <c r="AE23" s="1"/>
      <c r="AF23" s="13"/>
      <c r="AG23" s="1"/>
    </row>
    <row r="24" spans="1:33" ht="13.95" customHeight="1" thickBot="1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3"/>
      <c r="X24" s="51">
        <f>AA24-Z22</f>
        <v>34</v>
      </c>
      <c r="Y24" s="3"/>
      <c r="Z24" s="2"/>
      <c r="AA24" s="50">
        <f>AA23</f>
        <v>36</v>
      </c>
      <c r="AB24" s="1"/>
      <c r="AC24" s="1"/>
      <c r="AD24" s="1"/>
      <c r="AE24" s="1"/>
      <c r="AF24" s="1"/>
    </row>
    <row r="25" spans="1:33" ht="13.95" customHeight="1" thickBot="1" x14ac:dyDescent="0.35">
      <c r="X25" s="63">
        <f>AA24-X23</f>
        <v>2</v>
      </c>
      <c r="Y25" s="64"/>
      <c r="Z25" s="65">
        <f>X25-Z22</f>
        <v>0</v>
      </c>
      <c r="AA25" s="66"/>
      <c r="AB25" s="1"/>
    </row>
    <row r="26" spans="1:33" ht="13.95" customHeight="1" thickTop="1" x14ac:dyDescent="0.3">
      <c r="X26" s="13"/>
      <c r="Y26" s="1"/>
      <c r="Z26" s="1"/>
      <c r="AA26" s="13"/>
      <c r="AB26" s="1"/>
    </row>
    <row r="27" spans="1:33" ht="13.95" customHeight="1" x14ac:dyDescent="0.3"/>
    <row r="28" spans="1:33" ht="13.95" customHeight="1" x14ac:dyDescent="0.3">
      <c r="D28" s="7" t="s">
        <v>42</v>
      </c>
    </row>
    <row r="29" spans="1:33" ht="13.95" customHeight="1" x14ac:dyDescent="0.3"/>
    <row r="30" spans="1:33" ht="13.95" customHeight="1" x14ac:dyDescent="0.3"/>
    <row r="31" spans="1:33" ht="13.95" customHeight="1" x14ac:dyDescent="0.3"/>
    <row r="32" spans="1:33" ht="13.95" customHeight="1" x14ac:dyDescent="0.3"/>
    <row r="33" ht="13.95" customHeight="1" x14ac:dyDescent="0.3"/>
    <row r="34" ht="13.95" customHeight="1" x14ac:dyDescent="0.3"/>
    <row r="35" ht="13.95" customHeight="1" x14ac:dyDescent="0.3"/>
    <row r="36" ht="13.95" customHeight="1" x14ac:dyDescent="0.3"/>
    <row r="37" ht="13.95" customHeight="1" x14ac:dyDescent="0.3"/>
    <row r="38" ht="13.95" customHeight="1" x14ac:dyDescent="0.3"/>
    <row r="39" ht="13.95" customHeight="1" x14ac:dyDescent="0.3"/>
    <row r="40" ht="13.95" customHeight="1" x14ac:dyDescent="0.3"/>
    <row r="41" ht="13.95" customHeight="1" x14ac:dyDescent="0.3"/>
    <row r="42" ht="13.95" customHeight="1" x14ac:dyDescent="0.3"/>
    <row r="43" ht="13.95" customHeight="1" x14ac:dyDescent="0.3"/>
    <row r="44" ht="13.95" customHeight="1" x14ac:dyDescent="0.3"/>
    <row r="45" ht="13.95" customHeight="1" x14ac:dyDescent="0.3"/>
    <row r="46" ht="13.95" customHeight="1" x14ac:dyDescent="0.3"/>
    <row r="47" ht="13.95" customHeight="1" x14ac:dyDescent="0.3"/>
    <row r="48" ht="13.95" customHeight="1" x14ac:dyDescent="0.3"/>
    <row r="49" ht="13.95" customHeight="1" x14ac:dyDescent="0.3"/>
    <row r="50" ht="13.95" customHeight="1" x14ac:dyDescent="0.3"/>
    <row r="51" ht="13.95" customHeight="1" x14ac:dyDescent="0.3"/>
    <row r="52" ht="13.95" customHeight="1" x14ac:dyDescent="0.3"/>
    <row r="53" ht="13.95" customHeight="1" x14ac:dyDescent="0.3"/>
    <row r="54" ht="13.95" customHeight="1" x14ac:dyDescent="0.3"/>
    <row r="55" ht="13.95" customHeight="1" x14ac:dyDescent="0.3"/>
    <row r="56" ht="13.95" customHeight="1" x14ac:dyDescent="0.3"/>
    <row r="57" ht="13.95" customHeight="1" x14ac:dyDescent="0.3"/>
    <row r="58" ht="13.95" customHeight="1" x14ac:dyDescent="0.3"/>
    <row r="59" ht="13.95" customHeight="1" x14ac:dyDescent="0.3"/>
    <row r="60" ht="13.95" customHeight="1" x14ac:dyDescent="0.3"/>
    <row r="61" ht="13.95" customHeight="1" x14ac:dyDescent="0.3"/>
    <row r="62" ht="13.95" customHeight="1" x14ac:dyDescent="0.3"/>
    <row r="63" ht="13.95" customHeight="1" x14ac:dyDescent="0.3"/>
    <row r="64" ht="13.95" customHeight="1" x14ac:dyDescent="0.3"/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  <row r="70" ht="13.95" customHeight="1" x14ac:dyDescent="0.3"/>
    <row r="71" ht="13.95" customHeight="1" x14ac:dyDescent="0.3"/>
    <row r="72" ht="13.95" customHeight="1" x14ac:dyDescent="0.3"/>
    <row r="73" ht="13.95" customHeight="1" x14ac:dyDescent="0.3"/>
    <row r="74" ht="13.95" customHeight="1" x14ac:dyDescent="0.3"/>
    <row r="75" ht="13.95" customHeight="1" x14ac:dyDescent="0.3"/>
    <row r="76" ht="13.95" customHeight="1" x14ac:dyDescent="0.3"/>
    <row r="77" ht="13.95" customHeight="1" x14ac:dyDescent="0.3"/>
    <row r="78" ht="13.95" customHeight="1" x14ac:dyDescent="0.3"/>
    <row r="79" ht="13.95" customHeight="1" x14ac:dyDescent="0.3"/>
    <row r="80" ht="13.95" customHeight="1" x14ac:dyDescent="0.3"/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  <row r="140" ht="13.95" customHeight="1" x14ac:dyDescent="0.3"/>
    <row r="141" ht="13.95" customHeight="1" x14ac:dyDescent="0.3"/>
    <row r="142" ht="13.95" customHeight="1" x14ac:dyDescent="0.3"/>
    <row r="143" ht="13.95" customHeight="1" x14ac:dyDescent="0.3"/>
    <row r="144" ht="13.95" customHeight="1" x14ac:dyDescent="0.3"/>
    <row r="145" ht="13.95" customHeight="1" x14ac:dyDescent="0.3"/>
    <row r="146" ht="13.95" customHeight="1" x14ac:dyDescent="0.3"/>
    <row r="147" ht="13.95" customHeight="1" x14ac:dyDescent="0.3"/>
    <row r="148" ht="13.95" customHeight="1" x14ac:dyDescent="0.3"/>
    <row r="149" ht="13.95" customHeight="1" x14ac:dyDescent="0.3"/>
    <row r="150" ht="13.95" customHeight="1" x14ac:dyDescent="0.3"/>
    <row r="151" ht="13.95" customHeight="1" x14ac:dyDescent="0.3"/>
  </sheetData>
  <mergeCells count="56">
    <mergeCell ref="L15:M15"/>
    <mergeCell ref="N15:O15"/>
    <mergeCell ref="R15:S15"/>
    <mergeCell ref="T15:U15"/>
    <mergeCell ref="X16:Y16"/>
    <mergeCell ref="E5:F5"/>
    <mergeCell ref="G5:H5"/>
    <mergeCell ref="Y6:Z6"/>
    <mergeCell ref="K3:L3"/>
    <mergeCell ref="M3:N3"/>
    <mergeCell ref="W3:X3"/>
    <mergeCell ref="Y3:Z3"/>
    <mergeCell ref="K6:L6"/>
    <mergeCell ref="M6:N6"/>
    <mergeCell ref="Q6:R6"/>
    <mergeCell ref="S6:T6"/>
    <mergeCell ref="W6:X6"/>
    <mergeCell ref="Q3:R3"/>
    <mergeCell ref="S3:T3"/>
    <mergeCell ref="Y9:Z9"/>
    <mergeCell ref="AC11:AD11"/>
    <mergeCell ref="AE11:AF11"/>
    <mergeCell ref="K12:L12"/>
    <mergeCell ref="M12:N12"/>
    <mergeCell ref="Q12:R12"/>
    <mergeCell ref="S12:T12"/>
    <mergeCell ref="W12:X12"/>
    <mergeCell ref="Y12:Z12"/>
    <mergeCell ref="Q9:R9"/>
    <mergeCell ref="S9:T9"/>
    <mergeCell ref="E8:F8"/>
    <mergeCell ref="G8:H8"/>
    <mergeCell ref="K9:L9"/>
    <mergeCell ref="M9:N9"/>
    <mergeCell ref="W9:X9"/>
    <mergeCell ref="D17:E17"/>
    <mergeCell ref="F17:G17"/>
    <mergeCell ref="AE19:AF19"/>
    <mergeCell ref="D20:E20"/>
    <mergeCell ref="F20:G20"/>
    <mergeCell ref="T18:U18"/>
    <mergeCell ref="X19:Y19"/>
    <mergeCell ref="Z19:AA19"/>
    <mergeCell ref="L18:M18"/>
    <mergeCell ref="N18:O18"/>
    <mergeCell ref="R18:S18"/>
    <mergeCell ref="AC19:AD19"/>
    <mergeCell ref="X25:Y25"/>
    <mergeCell ref="Z25:AA25"/>
    <mergeCell ref="AC14:AD14"/>
    <mergeCell ref="AE14:AF14"/>
    <mergeCell ref="Z16:AA16"/>
    <mergeCell ref="Z22:AA22"/>
    <mergeCell ref="AC22:AD22"/>
    <mergeCell ref="AE22:AF22"/>
    <mergeCell ref="X22:Y2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T33"/>
  <sheetViews>
    <sheetView workbookViewId="0">
      <selection activeCell="S2" sqref="S2"/>
    </sheetView>
  </sheetViews>
  <sheetFormatPr baseColWidth="10" defaultColWidth="3.33203125" defaultRowHeight="13.8" x14ac:dyDescent="0.25"/>
  <cols>
    <col min="1" max="2" width="3.33203125" style="6"/>
    <col min="3" max="53" width="3.33203125" style="20"/>
    <col min="54" max="16384" width="3.33203125" style="6"/>
  </cols>
  <sheetData>
    <row r="1" spans="2:86" x14ac:dyDescent="0.25">
      <c r="C1" s="19"/>
    </row>
    <row r="2" spans="2:86" x14ac:dyDescent="0.25">
      <c r="B2" s="6" t="s">
        <v>0</v>
      </c>
      <c r="C2" s="54">
        <v>0</v>
      </c>
      <c r="D2" s="55"/>
      <c r="E2" s="55"/>
      <c r="F2" s="55"/>
      <c r="G2" s="55"/>
      <c r="H2" s="55"/>
      <c r="I2" s="55"/>
      <c r="J2" s="55">
        <v>8</v>
      </c>
      <c r="K2" s="56"/>
      <c r="L2" s="56"/>
      <c r="M2" s="56"/>
      <c r="N2" s="56"/>
      <c r="O2" s="56"/>
      <c r="P2" s="56"/>
      <c r="Q2" s="56"/>
      <c r="R2" s="56"/>
      <c r="S2" s="56">
        <v>17</v>
      </c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</row>
    <row r="3" spans="2:86" x14ac:dyDescent="0.25">
      <c r="C3" s="39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</row>
    <row r="4" spans="2:86" x14ac:dyDescent="0.25">
      <c r="B4" s="6" t="s">
        <v>10</v>
      </c>
      <c r="C4" s="52">
        <v>0</v>
      </c>
      <c r="D4" s="53"/>
      <c r="E4" s="53"/>
      <c r="F4" s="53"/>
      <c r="G4" s="53"/>
      <c r="H4" s="53">
        <v>6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</row>
    <row r="5" spans="2:86" x14ac:dyDescent="0.25"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</row>
    <row r="6" spans="2:86" x14ac:dyDescent="0.25">
      <c r="B6" s="6" t="s">
        <v>6</v>
      </c>
      <c r="C6" s="39"/>
      <c r="D6" s="40"/>
      <c r="E6" s="40"/>
      <c r="F6" s="40"/>
      <c r="G6" s="40"/>
      <c r="H6" s="40"/>
      <c r="I6" s="40"/>
      <c r="J6" s="40"/>
      <c r="K6" s="55">
        <v>9</v>
      </c>
      <c r="L6" s="55"/>
      <c r="M6" s="55"/>
      <c r="N6" s="55"/>
      <c r="O6" s="55">
        <v>13</v>
      </c>
      <c r="P6" s="56"/>
      <c r="Q6" s="56"/>
      <c r="R6" s="56"/>
      <c r="S6" s="56"/>
      <c r="T6" s="56"/>
      <c r="U6" s="56"/>
      <c r="V6" s="56"/>
      <c r="W6" s="56"/>
      <c r="X6" s="56">
        <v>22</v>
      </c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</row>
    <row r="7" spans="2:86" x14ac:dyDescent="0.25"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</row>
    <row r="8" spans="2:86" x14ac:dyDescent="0.25">
      <c r="B8" s="6" t="s">
        <v>11</v>
      </c>
      <c r="C8" s="39"/>
      <c r="D8" s="40"/>
      <c r="E8" s="40"/>
      <c r="F8" s="40"/>
      <c r="G8" s="40"/>
      <c r="H8" s="40"/>
      <c r="I8" s="40"/>
      <c r="J8" s="40"/>
      <c r="K8" s="55">
        <v>9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>
        <v>24</v>
      </c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</row>
    <row r="9" spans="2:86" x14ac:dyDescent="0.25"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</row>
    <row r="10" spans="2:86" x14ac:dyDescent="0.25">
      <c r="B10" s="6" t="s">
        <v>3</v>
      </c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55">
        <v>14</v>
      </c>
      <c r="Q10" s="55"/>
      <c r="R10" s="55"/>
      <c r="S10" s="55"/>
      <c r="T10" s="55"/>
      <c r="U10" s="55">
        <v>19</v>
      </c>
      <c r="V10" s="56"/>
      <c r="W10" s="56"/>
      <c r="X10" s="56"/>
      <c r="Y10" s="56"/>
      <c r="Z10" s="56"/>
      <c r="AA10" s="56"/>
      <c r="AB10" s="56"/>
      <c r="AC10" s="56"/>
      <c r="AD10" s="56">
        <v>28</v>
      </c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</row>
    <row r="11" spans="2:86" x14ac:dyDescent="0.25"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</row>
    <row r="12" spans="2:86" x14ac:dyDescent="0.25">
      <c r="B12" s="6" t="s">
        <v>1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55">
        <v>14</v>
      </c>
      <c r="Q12" s="55"/>
      <c r="R12" s="55">
        <v>16</v>
      </c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>
        <v>27</v>
      </c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</row>
    <row r="13" spans="2:86" x14ac:dyDescent="0.25"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</row>
    <row r="14" spans="2:86" x14ac:dyDescent="0.25">
      <c r="B14" s="6" t="s">
        <v>12</v>
      </c>
      <c r="C14" s="39"/>
      <c r="D14" s="40"/>
      <c r="E14" s="40"/>
      <c r="F14" s="40"/>
      <c r="G14" s="40"/>
      <c r="H14" s="40"/>
      <c r="I14" s="53">
        <v>7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>
        <v>27</v>
      </c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</row>
    <row r="15" spans="2:86" x14ac:dyDescent="0.25"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</row>
    <row r="16" spans="2:86" x14ac:dyDescent="0.25">
      <c r="B16" s="6" t="s">
        <v>2</v>
      </c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55">
        <v>20</v>
      </c>
      <c r="W16" s="55"/>
      <c r="X16" s="55"/>
      <c r="Y16" s="55">
        <v>23</v>
      </c>
      <c r="Z16" s="56"/>
      <c r="AA16" s="56"/>
      <c r="AB16" s="56"/>
      <c r="AC16" s="56"/>
      <c r="AD16" s="56"/>
      <c r="AE16" s="56"/>
      <c r="AF16" s="56"/>
      <c r="AG16" s="56"/>
      <c r="AH16" s="56">
        <v>32</v>
      </c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</row>
    <row r="17" spans="2:98" x14ac:dyDescent="0.25"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</row>
    <row r="18" spans="2:98" x14ac:dyDescent="0.25">
      <c r="B18" s="6" t="s">
        <v>7</v>
      </c>
      <c r="C18" s="39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53">
        <v>28</v>
      </c>
      <c r="AE18" s="53"/>
      <c r="AF18" s="53"/>
      <c r="AG18" s="53"/>
      <c r="AH18" s="53">
        <v>32</v>
      </c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</row>
    <row r="19" spans="2:98" x14ac:dyDescent="0.25">
      <c r="C19" s="39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</row>
    <row r="20" spans="2:98" x14ac:dyDescent="0.25">
      <c r="B20" s="6" t="s">
        <v>5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53">
        <v>33</v>
      </c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</row>
    <row r="21" spans="2:98" x14ac:dyDescent="0.25"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</row>
    <row r="22" spans="2:98" x14ac:dyDescent="0.25">
      <c r="B22" s="6" t="s">
        <v>4</v>
      </c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53">
        <v>34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</row>
    <row r="23" spans="2:98" x14ac:dyDescent="0.25">
      <c r="C23" s="39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</row>
    <row r="24" spans="2:98" x14ac:dyDescent="0.25">
      <c r="B24" s="6" t="s">
        <v>8</v>
      </c>
      <c r="C24" s="39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53">
        <v>34</v>
      </c>
      <c r="AK24" s="53"/>
      <c r="AL24" s="53"/>
      <c r="AM24" s="53"/>
      <c r="AN24" s="53">
        <v>38</v>
      </c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</row>
    <row r="25" spans="2:98" x14ac:dyDescent="0.25"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</row>
    <row r="26" spans="2:98" x14ac:dyDescent="0.25">
      <c r="B26" s="6" t="s">
        <v>19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53">
        <v>35</v>
      </c>
      <c r="AL26" s="53">
        <v>36</v>
      </c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</row>
    <row r="27" spans="2:98" x14ac:dyDescent="0.25"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</row>
    <row r="28" spans="2:98" x14ac:dyDescent="0.25">
      <c r="B28" s="6" t="s">
        <v>20</v>
      </c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53">
        <v>39</v>
      </c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</row>
    <row r="29" spans="2:98" x14ac:dyDescent="0.25">
      <c r="B29" s="17"/>
      <c r="C29" s="19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</row>
    <row r="30" spans="2:98" s="18" customFormat="1" ht="15.75" customHeight="1" x14ac:dyDescent="0.2">
      <c r="C30" s="32">
        <v>1</v>
      </c>
      <c r="D30" s="32">
        <v>2</v>
      </c>
      <c r="E30" s="32">
        <v>3</v>
      </c>
      <c r="F30" s="32">
        <v>4</v>
      </c>
      <c r="G30" s="32">
        <v>5</v>
      </c>
      <c r="H30" s="32">
        <v>6</v>
      </c>
      <c r="I30" s="32">
        <v>7</v>
      </c>
      <c r="J30" s="32">
        <v>8</v>
      </c>
      <c r="K30" s="32">
        <v>9</v>
      </c>
      <c r="L30" s="32">
        <v>10</v>
      </c>
      <c r="M30" s="32">
        <v>11</v>
      </c>
      <c r="N30" s="32">
        <v>12</v>
      </c>
      <c r="O30" s="32">
        <v>13</v>
      </c>
      <c r="P30" s="32">
        <v>14</v>
      </c>
      <c r="Q30" s="32">
        <v>15</v>
      </c>
      <c r="R30" s="32">
        <v>16</v>
      </c>
      <c r="S30" s="32">
        <v>17</v>
      </c>
      <c r="T30" s="32">
        <v>18</v>
      </c>
      <c r="U30" s="32">
        <v>19</v>
      </c>
      <c r="V30" s="32">
        <v>20</v>
      </c>
      <c r="W30" s="32">
        <v>21</v>
      </c>
      <c r="X30" s="32">
        <v>22</v>
      </c>
      <c r="Y30" s="32">
        <v>23</v>
      </c>
      <c r="Z30" s="32">
        <v>24</v>
      </c>
      <c r="AA30" s="32">
        <v>25</v>
      </c>
      <c r="AB30" s="32">
        <v>26</v>
      </c>
      <c r="AC30" s="32">
        <v>27</v>
      </c>
      <c r="AD30" s="32">
        <v>28</v>
      </c>
      <c r="AE30" s="32">
        <v>29</v>
      </c>
      <c r="AF30" s="32">
        <v>30</v>
      </c>
      <c r="AG30" s="32">
        <v>31</v>
      </c>
      <c r="AH30" s="32">
        <v>32</v>
      </c>
      <c r="AI30" s="32">
        <v>33</v>
      </c>
      <c r="AJ30" s="32">
        <v>34</v>
      </c>
      <c r="AK30" s="32">
        <v>35</v>
      </c>
      <c r="AL30" s="32">
        <v>36</v>
      </c>
      <c r="AM30" s="32">
        <v>37</v>
      </c>
      <c r="AN30" s="32">
        <v>38</v>
      </c>
      <c r="AO30" s="32">
        <v>39</v>
      </c>
      <c r="AP30" s="32">
        <v>40</v>
      </c>
      <c r="AQ30" s="32">
        <v>41</v>
      </c>
      <c r="AR30" s="32">
        <v>42</v>
      </c>
      <c r="AS30" s="32">
        <v>43</v>
      </c>
      <c r="AT30" s="32">
        <v>44</v>
      </c>
      <c r="AU30" s="32">
        <v>45</v>
      </c>
      <c r="AV30" s="32">
        <v>46</v>
      </c>
      <c r="AW30" s="32">
        <v>47</v>
      </c>
      <c r="AX30" s="32">
        <v>48</v>
      </c>
      <c r="AY30" s="32">
        <v>49</v>
      </c>
      <c r="AZ30" s="32">
        <v>50</v>
      </c>
      <c r="BA30" s="32">
        <v>51</v>
      </c>
      <c r="BB30" s="32">
        <v>52</v>
      </c>
      <c r="BC30" s="32">
        <v>53</v>
      </c>
      <c r="BD30" s="32">
        <v>54</v>
      </c>
      <c r="BE30" s="32">
        <v>55</v>
      </c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3" spans="4:4" x14ac:dyDescent="0.25">
      <c r="D33" s="7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Enunciado</vt:lpstr>
      <vt:lpstr>Camino crítico</vt:lpstr>
      <vt:lpstr>D Gantt</vt:lpstr>
      <vt:lpstr>Camino crítico replanificado</vt:lpstr>
      <vt:lpstr>D Gantt replanificado</vt:lpstr>
    </vt:vector>
  </TitlesOfParts>
  <Company>UPV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anconpei</dc:creator>
  <cp:lastModifiedBy>Iñaki Diez Lambies</cp:lastModifiedBy>
  <dcterms:created xsi:type="dcterms:W3CDTF">2014-02-26T09:32:07Z</dcterms:created>
  <dcterms:modified xsi:type="dcterms:W3CDTF">2022-04-29T14:08:58Z</dcterms:modified>
</cp:coreProperties>
</file>