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797DE49-49A1-43D2-B231-B073DF6D152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4" r:id="rId1"/>
    <sheet name="Flights" sheetId="2" r:id="rId2"/>
    <sheet name="Flight Statistics" sheetId="5" r:id="rId3"/>
    <sheet name="Sheet 1" sheetId="6" r:id="rId4"/>
  </sheets>
  <definedNames>
    <definedName name="_xlnm.Print_Area" localSheetId="2">'Flight Statistics'!$A$1:$F$26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3" i="2"/>
  <c r="B11" i="5"/>
  <c r="B6" i="5"/>
  <c r="B7" i="5"/>
  <c r="B8" i="5"/>
  <c r="B9" i="5"/>
  <c r="B10" i="5"/>
  <c r="B5" i="5"/>
  <c r="B1" i="5"/>
  <c r="F45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J3" i="2"/>
  <c r="I3" i="2"/>
  <c r="H3" i="2"/>
  <c r="G3" i="2"/>
  <c r="G45" i="2" l="1"/>
  <c r="I45" i="2"/>
  <c r="J45" i="2"/>
  <c r="H45" i="2"/>
</calcChain>
</file>

<file path=xl/sharedStrings.xml><?xml version="1.0" encoding="utf-8"?>
<sst xmlns="http://schemas.openxmlformats.org/spreadsheetml/2006/main" count="220" uniqueCount="104">
  <si>
    <t>Sched. time</t>
  </si>
  <si>
    <t>Flight number</t>
  </si>
  <si>
    <t>Terminal</t>
  </si>
  <si>
    <t>VS201</t>
  </si>
  <si>
    <t>Terminal three</t>
  </si>
  <si>
    <t>BA016</t>
  </si>
  <si>
    <t>IB4750</t>
  </si>
  <si>
    <t>QF319</t>
  </si>
  <si>
    <t>BA028</t>
  </si>
  <si>
    <t>CX251</t>
  </si>
  <si>
    <t>QF3527</t>
  </si>
  <si>
    <t>Terminal four</t>
  </si>
  <si>
    <t>9W5433</t>
  </si>
  <si>
    <t>Terminal one</t>
  </si>
  <si>
    <t>AC5358</t>
  </si>
  <si>
    <t>BD4478</t>
  </si>
  <si>
    <t>LH9357</t>
  </si>
  <si>
    <t>UA958</t>
  </si>
  <si>
    <t>AA100</t>
  </si>
  <si>
    <t>AA6416</t>
  </si>
  <si>
    <t>BA106</t>
  </si>
  <si>
    <t>BA1511</t>
  </si>
  <si>
    <t>BD2510</t>
  </si>
  <si>
    <t>CAPE TOWN</t>
  </si>
  <si>
    <t>CX255</t>
  </si>
  <si>
    <t>GF6654</t>
  </si>
  <si>
    <t>IB4218</t>
  </si>
  <si>
    <t>IB7629</t>
  </si>
  <si>
    <t>LY8051</t>
  </si>
  <si>
    <t>SA220</t>
  </si>
  <si>
    <t>AA138</t>
  </si>
  <si>
    <t>CY1833</t>
  </si>
  <si>
    <t>AF3667</t>
  </si>
  <si>
    <t>BA1543</t>
  </si>
  <si>
    <t>DL1</t>
  </si>
  <si>
    <t>GF6686</t>
  </si>
  <si>
    <t>IB4208</t>
  </si>
  <si>
    <t>KL9082</t>
  </si>
  <si>
    <t>LY8045</t>
  </si>
  <si>
    <t>SA7670</t>
  </si>
  <si>
    <t>VS604</t>
  </si>
  <si>
    <t>AA6137</t>
  </si>
  <si>
    <t>BA116</t>
  </si>
  <si>
    <t>IB4686</t>
  </si>
  <si>
    <t>AY5788</t>
  </si>
  <si>
    <t>BA1545</t>
  </si>
  <si>
    <t>GF6886</t>
  </si>
  <si>
    <t>IB4188</t>
  </si>
  <si>
    <t>Destination</t>
  </si>
  <si>
    <t>BA595</t>
  </si>
  <si>
    <t xml:space="preserve"> 01:00</t>
  </si>
  <si>
    <t>Arrival (UK Time)</t>
  </si>
  <si>
    <t>First Class</t>
  </si>
  <si>
    <t>Business Class</t>
  </si>
  <si>
    <t>Coach</t>
  </si>
  <si>
    <t>Premium</t>
  </si>
  <si>
    <t>CITY</t>
  </si>
  <si>
    <t>NUMBER OF FLIGHTS</t>
  </si>
  <si>
    <t>Terminal two</t>
  </si>
  <si>
    <t>TERMINAL</t>
  </si>
  <si>
    <t>No. OF FLIGHTS BY CITY</t>
  </si>
  <si>
    <t>No. OF FLIGHTS BY TERMINAL</t>
  </si>
  <si>
    <t>Number of Passengers</t>
  </si>
  <si>
    <t>% of Passengers in each Section of Plane</t>
  </si>
  <si>
    <t>Staff</t>
  </si>
  <si>
    <t>Extra Staff Cutoff</t>
  </si>
  <si>
    <t>TOTALS</t>
  </si>
  <si>
    <t>No. OF PASSENGERS BY TERMINAL</t>
  </si>
  <si>
    <t>No in First Class</t>
  </si>
  <si>
    <t>No in Business Class</t>
  </si>
  <si>
    <t>No in Premium</t>
  </si>
  <si>
    <t>No in Coach</t>
  </si>
  <si>
    <t>Total Income</t>
  </si>
  <si>
    <t>VAT</t>
  </si>
  <si>
    <t>Income Excluding VAT</t>
  </si>
  <si>
    <t>Section Income</t>
  </si>
  <si>
    <t>Flight Security Details</t>
  </si>
  <si>
    <t>Votee Malik</t>
  </si>
  <si>
    <t>Security Staff</t>
  </si>
  <si>
    <t>Earnings</t>
  </si>
  <si>
    <t>Hourly Rate</t>
  </si>
  <si>
    <t>A</t>
  </si>
  <si>
    <t>B</t>
  </si>
  <si>
    <t>Hourly Rate Code</t>
  </si>
  <si>
    <t>Total</t>
  </si>
  <si>
    <t>Total Earnings by Code</t>
  </si>
  <si>
    <t>Sections</t>
  </si>
  <si>
    <t>Hours Flying</t>
  </si>
  <si>
    <t>Section Income (£)</t>
  </si>
  <si>
    <t>Totals</t>
  </si>
  <si>
    <t>Section Price (£)</t>
  </si>
  <si>
    <t>Total No in Section Traveling</t>
  </si>
  <si>
    <t>BOSTON</t>
  </si>
  <si>
    <t>ABU DHABI</t>
  </si>
  <si>
    <t>DENVER</t>
  </si>
  <si>
    <t>MELBOURNE</t>
  </si>
  <si>
    <t>SHANGHAI</t>
  </si>
  <si>
    <t>James, Herbert</t>
  </si>
  <si>
    <t>Gordon, Mike</t>
  </si>
  <si>
    <t>Fhoeg, Kat</t>
  </si>
  <si>
    <t>Votee, Malik</t>
  </si>
  <si>
    <t>Haertel, Stewart</t>
  </si>
  <si>
    <t>George, Beth</t>
  </si>
  <si>
    <t xml:space="preserve">Flights leaving Perth Airport on May 24th,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</si>
</sst>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_-;\-* #,##0_-;_-* &quot;-&quot;??_-;_-@_-"/>
    <numFmt numFmtId="166" formatCode="[$-F400]h:mm:ss\ AM/PM"/>
  </numFmts>
  <fonts count="12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4"/>
      <color rgb="FF00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0"/>
      <name val="Times New Roman"/>
      <family val="1"/>
    </font>
    <font>
      <sz val="10"/>
      <name val="Arial"/>
    </font>
    <font>
      <b/>
      <sz val="2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20" fontId="3" fillId="0" borderId="1" xfId="0" applyNumberFormat="1" applyFont="1" applyBorder="1"/>
    <xf numFmtId="20" fontId="3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5" fontId="3" fillId="0" borderId="1" xfId="1" applyNumberFormat="1" applyFont="1" applyBorder="1"/>
    <xf numFmtId="0" fontId="6" fillId="2" borderId="1" xfId="0" applyFont="1" applyFill="1" applyBorder="1" applyAlignment="1">
      <alignment horizontal="center" vertical="center"/>
    </xf>
    <xf numFmtId="165" fontId="3" fillId="0" borderId="3" xfId="1" applyNumberFormat="1" applyFont="1" applyBorder="1"/>
    <xf numFmtId="165" fontId="3" fillId="0" borderId="0" xfId="0" applyNumberFormat="1" applyFont="1"/>
    <xf numFmtId="9" fontId="3" fillId="0" borderId="0" xfId="0" applyNumberFormat="1" applyFont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9" fillId="0" borderId="0" xfId="0" applyFont="1"/>
    <xf numFmtId="0" fontId="9" fillId="3" borderId="0" xfId="0" applyFont="1" applyFill="1"/>
    <xf numFmtId="0" fontId="9" fillId="3" borderId="0" xfId="0" applyFont="1" applyFill="1" applyAlignment="1">
      <alignment vertical="center"/>
    </xf>
    <xf numFmtId="0" fontId="3" fillId="0" borderId="1" xfId="1" applyNumberFormat="1" applyFont="1" applyBorder="1"/>
    <xf numFmtId="0" fontId="3" fillId="0" borderId="1" xfId="2" applyNumberFormat="1" applyFont="1" applyBorder="1"/>
    <xf numFmtId="0" fontId="8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9" fontId="0" fillId="0" borderId="10" xfId="0" applyNumberFormat="1" applyBorder="1"/>
    <xf numFmtId="9" fontId="0" fillId="0" borderId="11" xfId="0" applyNumberFormat="1" applyBorder="1"/>
    <xf numFmtId="0" fontId="6" fillId="0" borderId="1" xfId="0" applyFont="1" applyBorder="1" applyAlignment="1">
      <alignment wrapText="1"/>
    </xf>
    <xf numFmtId="9" fontId="0" fillId="0" borderId="9" xfId="0" applyNumberFormat="1" applyBorder="1"/>
    <xf numFmtId="1" fontId="3" fillId="0" borderId="1" xfId="3" applyNumberFormat="1" applyFont="1" applyBorder="1"/>
    <xf numFmtId="166" fontId="3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Flights leaving Perth Airport on May 24th,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Flights!$F$2:$J$2</c:f>
              <c:strCache>
                <c:ptCount val="5"/>
                <c:pt idx="0">
                  <c:v>Number of Passengers</c:v>
                </c:pt>
                <c:pt idx="1">
                  <c:v>First Class</c:v>
                </c:pt>
                <c:pt idx="2">
                  <c:v>Business Class</c:v>
                </c:pt>
                <c:pt idx="3">
                  <c:v>Premium</c:v>
                </c:pt>
                <c:pt idx="4">
                  <c:v>Coach</c:v>
                </c:pt>
              </c:strCache>
            </c:strRef>
          </c:cat>
          <c:val>
            <c:numRef>
              <c:f>Flights!$F$45:$J$45</c:f>
              <c:numCache>
                <c:formatCode>_-* #,##0_-;\-* #,##0_-;_-* "-"??_-;_-@_-</c:formatCode>
                <c:ptCount val="5"/>
                <c:pt idx="0">
                  <c:v>11800</c:v>
                </c:pt>
                <c:pt idx="1">
                  <c:v>472.00000000000011</c:v>
                </c:pt>
                <c:pt idx="2">
                  <c:v>708</c:v>
                </c:pt>
                <c:pt idx="3">
                  <c:v>1770</c:v>
                </c:pt>
                <c:pt idx="4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B52-8F71-A97DEB9D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176528"/>
        <c:axId val="1150177008"/>
      </c:barChart>
      <c:catAx>
        <c:axId val="11501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Type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77008"/>
        <c:crosses val="autoZero"/>
        <c:auto val="1"/>
        <c:lblAlgn val="ctr"/>
        <c:lblOffset val="100"/>
        <c:noMultiLvlLbl val="0"/>
      </c:catAx>
      <c:valAx>
        <c:axId val="11501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247650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6953250" cy="348234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General Instructions:</a:t>
          </a:r>
        </a:p>
        <a:p>
          <a:pPr algn="l"/>
          <a:endParaRPr lang="en-GB" sz="1200" b="1"/>
        </a:p>
        <a:p>
          <a:pPr algn="l"/>
          <a:r>
            <a:rPr lang="en-GB" sz="1200" b="1"/>
            <a:t>Scenario</a:t>
          </a:r>
          <a:r>
            <a:rPr lang="en-GB" sz="1200" b="0"/>
            <a:t>:</a:t>
          </a:r>
          <a:r>
            <a:rPr lang="en-GB" sz="1200" b="0" baseline="0"/>
            <a:t>  Imagine that your boss just came to you and asked for a report on some flight statistics. Unfortunately the information that you have to report on is not fully ready. You have 60 minutes to work through the spreadsheet and create a required report.</a:t>
          </a:r>
        </a:p>
        <a:p>
          <a:pPr algn="l"/>
          <a:endParaRPr lang="en-GB" sz="1200" b="1" baseline="0"/>
        </a:p>
        <a:p>
          <a:pPr algn="l"/>
          <a:r>
            <a:rPr lang="en-GB" sz="1200" b="1" baseline="0"/>
            <a:t>The spreadsheet:</a:t>
          </a:r>
        </a:p>
        <a:p>
          <a:pPr algn="l"/>
          <a:r>
            <a:rPr lang="en-GB" sz="1200" b="0" baseline="0"/>
            <a:t>The Tab "Flights" contains information about all the flights leaving Perth Airport on Friday </a:t>
          </a:r>
          <a:br>
            <a:rPr lang="en-GB" sz="1200" b="0" baseline="0"/>
          </a:br>
          <a:r>
            <a:rPr lang="en-GB" sz="1200" b="0" baseline="0"/>
            <a:t>May 24th, 2019.  </a:t>
          </a:r>
        </a:p>
        <a:p>
          <a:pPr algn="l"/>
          <a:endParaRPr lang="en-GB" sz="1200" b="0" baseline="0"/>
        </a:p>
        <a:p>
          <a:pPr algn="l"/>
          <a:r>
            <a:rPr lang="en-GB" sz="1200" b="0" baseline="0"/>
            <a:t>The Tab "Flight Statistics" is designed to summarise the details on sheet Flights.</a:t>
          </a:r>
        </a:p>
        <a:p>
          <a:pPr algn="l"/>
          <a:endParaRPr lang="en-GB" sz="1200" b="0" baseline="0"/>
        </a:p>
        <a:p>
          <a:pPr algn="l"/>
          <a:r>
            <a:rPr lang="en-GB" sz="1200" b="0" baseline="0"/>
            <a:t>The Tab "Sheet 1" - contains information about Security Staff working in the Airport.</a:t>
          </a:r>
        </a:p>
        <a:p>
          <a:pPr algn="l"/>
          <a:endParaRPr lang="en-GB" sz="1200" b="0" baseline="0"/>
        </a:p>
        <a:p>
          <a:pPr algn="l"/>
          <a:endParaRPr lang="en-GB" sz="1200" b="0" baseline="0"/>
        </a:p>
        <a:p>
          <a:pPr algn="l"/>
          <a:r>
            <a:rPr lang="en-GB" sz="1200" b="1" baseline="0"/>
            <a:t>A)</a:t>
          </a:r>
          <a:r>
            <a:rPr lang="en-GB" sz="1200" b="0" baseline="0"/>
            <a:t>  Download the Spreadsheet and </a:t>
          </a:r>
          <a:r>
            <a:rPr lang="en-GB" sz="1200" b="1" baseline="0"/>
            <a:t>"Save As"   </a:t>
          </a:r>
          <a:r>
            <a:rPr lang="en-GB" sz="1200" b="0" baseline="0"/>
            <a:t>filename   </a:t>
          </a:r>
          <a:r>
            <a:rPr lang="en-GB" sz="1200" b="1" baseline="0"/>
            <a:t>STUDENT ID_your_name.xlsx </a:t>
          </a:r>
        </a:p>
        <a:p>
          <a:pPr algn="l"/>
          <a:r>
            <a:rPr lang="en-GB" sz="1200" b="1" baseline="0"/>
            <a:t>(ie 6520181111_vita_n.xlsx)  on the DESKTOP.</a:t>
          </a:r>
          <a:endParaRPr lang="en-GB" sz="1200" b="1"/>
        </a:p>
        <a:p>
          <a:pPr algn="l"/>
          <a:endParaRPr lang="en-GB" sz="1200" b="1"/>
        </a:p>
        <a:p>
          <a:pPr algn="l"/>
          <a:endParaRPr lang="en-GB" sz="1200" b="1"/>
        </a:p>
        <a:p>
          <a:pPr algn="l"/>
          <a:endParaRPr lang="en-GB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200">
            <a:effectLst/>
          </a:endParaRPr>
        </a:p>
        <a:p>
          <a:endParaRPr lang="en-GB" sz="1100" baseline="0"/>
        </a:p>
      </xdr:txBody>
    </xdr:sp>
    <xdr:clientData/>
  </xdr:twoCellAnchor>
  <xdr:twoCellAnchor>
    <xdr:from>
      <xdr:col>11</xdr:col>
      <xdr:colOff>476251</xdr:colOff>
      <xdr:row>0</xdr:row>
      <xdr:rowOff>126999</xdr:rowOff>
    </xdr:from>
    <xdr:to>
      <xdr:col>19</xdr:col>
      <xdr:colOff>84667</xdr:colOff>
      <xdr:row>6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181851" y="126999"/>
          <a:ext cx="4485216" cy="9855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SUBMISSION INSTRUCTIONS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Your completed report/spreadsheet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 ID_your_name.xlsx </a:t>
          </a:r>
          <a:endParaRPr lang="en-A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must be submitted via LMS.</a:t>
          </a:r>
          <a:endParaRPr lang="en-GB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457200</xdr:colOff>
      <xdr:row>13</xdr:row>
      <xdr:rowOff>133350</xdr:rowOff>
    </xdr:from>
    <xdr:to>
      <xdr:col>15</xdr:col>
      <xdr:colOff>542925</xdr:colOff>
      <xdr:row>15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772400" y="2266950"/>
          <a:ext cx="1914525" cy="2952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Logo in case you delete it</a:t>
          </a:r>
        </a:p>
      </xdr:txBody>
    </xdr:sp>
    <xdr:clientData/>
  </xdr:twoCellAnchor>
  <xdr:twoCellAnchor editAs="oneCell">
    <xdr:from>
      <xdr:col>12</xdr:col>
      <xdr:colOff>255271</xdr:colOff>
      <xdr:row>17</xdr:row>
      <xdr:rowOff>24765</xdr:rowOff>
    </xdr:from>
    <xdr:to>
      <xdr:col>17</xdr:col>
      <xdr:colOff>7621</xdr:colOff>
      <xdr:row>30</xdr:row>
      <xdr:rowOff>135255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9" t="14400" r="7300" b="16001"/>
        <a:stretch/>
      </xdr:blipFill>
      <xdr:spPr>
        <a:xfrm>
          <a:off x="7570471" y="2889885"/>
          <a:ext cx="2800350" cy="2289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6</xdr:row>
      <xdr:rowOff>120650</xdr:rowOff>
    </xdr:from>
    <xdr:to>
      <xdr:col>22</xdr:col>
      <xdr:colOff>441325</xdr:colOff>
      <xdr:row>35</xdr:row>
      <xdr:rowOff>111125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328650" y="1746250"/>
          <a:ext cx="3654425" cy="51466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INSTRUCTIONS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The number of passengers in each "Section" of the plane is a % of the total number of passengers. Here 2.5% are in First Class, 5% in Business... See Table in cells L2:O3.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r>
            <a:rPr lang="en-GB" sz="1100"/>
            <a:t>1) </a:t>
          </a:r>
          <a:r>
            <a:rPr lang="en-GB" sz="1100" b="1"/>
            <a:t>Cells  G3, H3, I3, J3 </a:t>
          </a:r>
          <a:r>
            <a:rPr lang="en-GB" sz="1100"/>
            <a:t>- Calculate the number of passengers in each Section</a:t>
          </a:r>
          <a:r>
            <a:rPr lang="en-GB" sz="1100" baseline="0"/>
            <a:t> u</a:t>
          </a:r>
          <a:r>
            <a:rPr lang="en-GB" sz="1100"/>
            <a:t>sing the Values in the "% of Passengers</a:t>
          </a:r>
          <a:r>
            <a:rPr lang="en-GB" sz="1100" baseline="0"/>
            <a:t> in each Section of Plane". </a:t>
          </a:r>
          <a:br>
            <a:rPr lang="en-GB" sz="1100" baseline="0"/>
          </a:br>
          <a:r>
            <a:rPr lang="en-GB" sz="1100" baseline="0"/>
            <a:t>Formula = Number of passengers   X   %.   </a:t>
          </a:r>
          <a:br>
            <a:rPr lang="en-GB" sz="1100" baseline="0"/>
          </a:br>
          <a:r>
            <a:rPr lang="en-GB" sz="1100" b="1" baseline="0"/>
            <a:t>Replicate</a:t>
          </a:r>
          <a:r>
            <a:rPr lang="en-GB" sz="1100" baseline="0"/>
            <a:t> this formula for all Flights.</a:t>
          </a:r>
        </a:p>
        <a:p>
          <a:endParaRPr lang="en-GB" sz="1100"/>
        </a:p>
        <a:p>
          <a:r>
            <a:rPr lang="en-GB" sz="1100"/>
            <a:t>2)  </a:t>
          </a:r>
          <a:r>
            <a:rPr lang="en-GB" sz="1100" b="1"/>
            <a:t>Cell K3: </a:t>
          </a:r>
          <a:r>
            <a:rPr lang="en-GB" sz="1100"/>
            <a:t>-  When a plane has more than 320 (cell N4) passengers to  "check in"</a:t>
          </a:r>
          <a:r>
            <a:rPr lang="en-GB" sz="1100" baseline="0"/>
            <a:t> </a:t>
          </a:r>
          <a:r>
            <a:rPr lang="en-GB" sz="1100"/>
            <a:t>more staff</a:t>
          </a:r>
          <a:r>
            <a:rPr lang="en-GB" sz="1100" baseline="0"/>
            <a:t> is needed.  </a:t>
          </a:r>
          <a:r>
            <a:rPr lang="en-GB" sz="1100"/>
            <a:t>Use </a:t>
          </a:r>
          <a:r>
            <a:rPr lang="en-GB" sz="1100" b="1"/>
            <a:t>IF  function </a:t>
          </a:r>
          <a:r>
            <a:rPr lang="en-GB" sz="1100"/>
            <a:t>to put</a:t>
          </a:r>
          <a:r>
            <a:rPr lang="en-GB" sz="1100" baseline="0"/>
            <a:t> the words "Extra Staff" in the column "Staff".  Leave the space blank for all flights with 319 or less passengers.</a:t>
          </a:r>
        </a:p>
        <a:p>
          <a:endParaRPr lang="en-GB" sz="1100" baseline="0"/>
        </a:p>
        <a:p>
          <a:r>
            <a:rPr lang="en-GB" sz="1100" baseline="0"/>
            <a:t>3) </a:t>
          </a:r>
          <a:r>
            <a:rPr lang="en-GB" sz="1100" b="1" baseline="0"/>
            <a:t>Cells  F45, G45, H45, I45 and J45 </a:t>
          </a:r>
          <a:r>
            <a:rPr lang="en-GB" sz="1100" baseline="0"/>
            <a:t>- calculate Totals for all of the columns.</a:t>
          </a:r>
        </a:p>
        <a:p>
          <a:endParaRPr lang="en-GB" sz="1100" baseline="0"/>
        </a:p>
        <a:p>
          <a:r>
            <a:rPr lang="en-GB" sz="1100" baseline="0"/>
            <a:t>4)  </a:t>
          </a:r>
          <a:r>
            <a:rPr lang="en-GB" sz="1100" b="1" baseline="0"/>
            <a:t>Visualise the data in columns A to J. </a:t>
          </a:r>
          <a:r>
            <a:rPr lang="en-GB" sz="1100" b="0" baseline="0"/>
            <a:t>Create 2 graphs of your choice </a:t>
          </a:r>
          <a:r>
            <a:rPr lang="en-GB" sz="1100" b="1" baseline="0"/>
            <a:t>(Insert -&gt; Charts).</a:t>
          </a:r>
          <a:endParaRPr lang="en-GB" sz="1100" b="1"/>
        </a:p>
      </xdr:txBody>
    </xdr:sp>
    <xdr:clientData/>
  </xdr:twoCellAnchor>
  <xdr:twoCellAnchor>
    <xdr:from>
      <xdr:col>3</xdr:col>
      <xdr:colOff>542925</xdr:colOff>
      <xdr:row>25</xdr:row>
      <xdr:rowOff>9525</xdr:rowOff>
    </xdr:from>
    <xdr:to>
      <xdr:col>9</xdr:col>
      <xdr:colOff>168275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0C466-AC4C-E471-9D00-F5A5CCC92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85722</xdr:rowOff>
    </xdr:from>
    <xdr:to>
      <xdr:col>10</xdr:col>
      <xdr:colOff>751416</xdr:colOff>
      <xdr:row>31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34050" y="85722"/>
          <a:ext cx="4485216" cy="684847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INSTRUCTIONS</a:t>
          </a:r>
        </a:p>
        <a:p>
          <a:endParaRPr lang="en-GB" sz="1100"/>
        </a:p>
        <a:p>
          <a:r>
            <a:rPr lang="en-GB" sz="1100"/>
            <a:t>1) </a:t>
          </a:r>
          <a:r>
            <a:rPr lang="en-GB" sz="1100" b="1"/>
            <a:t>Cell B1 </a:t>
          </a:r>
          <a:r>
            <a:rPr lang="en-GB" sz="1100"/>
            <a:t>- Use </a:t>
          </a:r>
          <a:r>
            <a:rPr lang="en-GB" sz="1100" b="1"/>
            <a:t>COUNTA</a:t>
          </a:r>
          <a:r>
            <a:rPr lang="en-GB" sz="1100" baseline="0"/>
            <a:t> to count the total number of flights listed on Tab "FLIGHTS".</a:t>
          </a:r>
        </a:p>
        <a:p>
          <a:endParaRPr lang="en-GB" sz="1100"/>
        </a:p>
        <a:p>
          <a:r>
            <a:rPr lang="en-GB" sz="1100"/>
            <a:t>2)  </a:t>
          </a:r>
          <a:r>
            <a:rPr lang="en-GB" sz="1100" b="1"/>
            <a:t>Cell B5: </a:t>
          </a:r>
          <a:r>
            <a:rPr lang="en-GB" sz="1100"/>
            <a:t>-  Use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COUNTIF</a:t>
          </a:r>
          <a:r>
            <a:rPr lang="en-GB" sz="1100"/>
            <a:t> to count the No. of Flights  to Cape</a:t>
          </a:r>
          <a:r>
            <a:rPr lang="en-GB" sz="1100" baseline="0"/>
            <a:t> Town</a:t>
          </a:r>
          <a:r>
            <a:rPr lang="en-GB" sz="1100"/>
            <a:t>.  </a:t>
          </a:r>
          <a:r>
            <a:rPr lang="en-GB" sz="1100" b="1"/>
            <a:t>Replicate</a:t>
          </a:r>
          <a:r>
            <a:rPr lang="en-GB" sz="1100" baseline="0"/>
            <a:t> this formula for all cities.</a:t>
          </a:r>
        </a:p>
        <a:p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C5, D5, E5, F5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SUMIF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the No of Passengers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traveling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 Section by City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formula for all cities.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B11, C11, D11, E11, F11: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Calculate the Totals for each of these columns.</a:t>
          </a:r>
          <a:endParaRPr lang="en-GB">
            <a:effectLst/>
          </a:endParaRP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B14: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COUNTIF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count the No. of Flights  from each Terminal.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formula for all terminals.</a:t>
          </a:r>
          <a:endParaRPr lang="en-GB" sz="1100"/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6)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C14: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SUMIF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the No of Passengers traveling from each terminal. 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formula for all terminals.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B22, C22, D22, E22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 these cells to the Totals calculated for No Traveling in each Section (C11, D11, E11, F11).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>
              <a:effectLst/>
            </a:rPr>
            <a:t>8)   </a:t>
          </a:r>
          <a:r>
            <a:rPr lang="en-GB" b="1">
              <a:effectLst/>
            </a:rPr>
            <a:t>Cells B23, C23, D23, E23</a:t>
          </a:r>
          <a:r>
            <a:rPr lang="en-GB">
              <a:effectLst/>
            </a:rPr>
            <a:t>:  </a:t>
          </a:r>
          <a:br>
            <a:rPr lang="en-GB">
              <a:effectLst/>
            </a:rPr>
          </a:br>
          <a:r>
            <a:rPr lang="en-GB">
              <a:effectLst/>
            </a:rPr>
            <a:t>The</a:t>
          </a:r>
          <a:r>
            <a:rPr lang="en-GB" baseline="0">
              <a:effectLst/>
            </a:rPr>
            <a:t> Section Income  = Total No in Section Traveling   X  Section Price(£).  Calculate the Section Income for all 4 Sections.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aseline="0">
              <a:effectLst/>
            </a:rPr>
            <a:t>9)  </a:t>
          </a:r>
          <a:r>
            <a:rPr lang="en-GB" b="1" baseline="0">
              <a:effectLst/>
            </a:rPr>
            <a:t>Cell E25:  </a:t>
          </a:r>
          <a:r>
            <a:rPr lang="en-GB" baseline="0">
              <a:effectLst/>
            </a:rPr>
            <a:t>Calculate the Total Income for all 4 Sections.</a:t>
          </a:r>
          <a:endParaRPr lang="en-GB">
            <a:effectLst/>
          </a:endParaRPr>
        </a:p>
        <a:p>
          <a:endParaRPr lang="en-GB" sz="1100"/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E26: 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Excluding VAT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Income /(1 + VAT)</a:t>
          </a:r>
          <a:endParaRPr lang="en-GB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Vat is stored in cell H1.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11)  All numbers should be formatted with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decimal places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with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commas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The Total Income and the Income Excluding VA should be formated as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currency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decimal places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on this page (Cities, Terminals or Income). 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800099</xdr:colOff>
      <xdr:row>0</xdr:row>
      <xdr:rowOff>19050</xdr:rowOff>
    </xdr:from>
    <xdr:to>
      <xdr:col>16</xdr:col>
      <xdr:colOff>247649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924549" y="19050"/>
          <a:ext cx="6524625" cy="43719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INSTRUCTIONS: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Extra Flight Security was assigned to 6 Flights on May 24th.  6 members of staff have been assigned to different planes.</a:t>
          </a:r>
        </a:p>
        <a:p>
          <a:endParaRPr lang="en-GB" sz="110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C4, D4, E4, F4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lookup the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Sched. Time, Arrival(UK Time)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Destination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Flight numbers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with this information is on tab "Flights".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these details for all Flight Details.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D14: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the earnings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Security Staff.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 cells A21:B23 for Hourly Rate details.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Hourly Rate Code is A, Hourly Rate is £110 (B22) per hour. If Hourly Rate Code is B, Hourly Rate is £140 (B23) per hour.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formula for all Security Staff.</a:t>
          </a:r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  Earnings = Hours Flying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x  Hourly Rate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 Sort the top 2 tables on this page both by the column Security Staff  A - Z.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D20: 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Calculate the Total Earnings </a:t>
          </a:r>
          <a:endParaRPr lang="en-GB" sz="1100"/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7) 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 C22: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Use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SUMIF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the Total Earnings by Code A. </a:t>
          </a:r>
          <a:b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Replicate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formula for Code B.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on earnings of Security Staff.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838199</xdr:colOff>
      <xdr:row>26</xdr:row>
      <xdr:rowOff>19050</xdr:rowOff>
    </xdr:from>
    <xdr:to>
      <xdr:col>16</xdr:col>
      <xdr:colOff>97124</xdr:colOff>
      <xdr:row>47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324599" y="4712970"/>
          <a:ext cx="6513165" cy="35852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Visual Representation of the Report </a:t>
          </a:r>
          <a:endParaRPr lang="en-GB" sz="9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Student 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HEADER (left).</a:t>
          </a:r>
        </a:p>
        <a:p>
          <a:pPr eaLnBrk="1" fontAlgn="auto" latinLnBrk="0" hangingPunct="1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Change the Height of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Header to 3 cm.  Adjust margins to fit Logo.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The company website address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www.perthairport.com.au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placed in centre of the FOOTER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 Put the page number in the Footer right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Format all numbers that refer to money with 2 decimal places with commas. Format "Total" Earnings to currency. Use a double underline for this Total.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 Use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conditional formatting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highlight all "Earnings"  that are greater than 1000.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 Format the Flying Hours to 1 decimal place.</a:t>
          </a:r>
          <a:endParaRPr lang="en-GB" sz="1400" b="0">
            <a:effectLst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 Create a professional appearance ONLY in this worksheet to include border lines and shading. </a:t>
          </a:r>
          <a:br>
            <a:rPr lang="en-GB" sz="1400" b="0" baseline="0">
              <a:effectLst/>
            </a:rPr>
          </a:br>
          <a:endParaRPr lang="en-GB" sz="1100" baseline="0">
            <a:effectLst/>
          </a:endParaRPr>
        </a:p>
        <a:p>
          <a:r>
            <a:rPr lang="en-GB" sz="1100" b="0" baseline="0">
              <a:effectLst/>
            </a:rPr>
            <a:t>10) Once all of this complete - upload to LMS.</a:t>
          </a:r>
        </a:p>
        <a:p>
          <a:endParaRPr lang="en-GB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3:R18"/>
  <sheetViews>
    <sheetView topLeftCell="A7" workbookViewId="0">
      <selection activeCell="H32" sqref="H32"/>
    </sheetView>
  </sheetViews>
  <sheetFormatPr defaultRowHeight="12.5" x14ac:dyDescent="0.25"/>
  <sheetData>
    <row r="3" spans="15:18" ht="14.5" x14ac:dyDescent="0.35">
      <c r="O3" s="36"/>
      <c r="P3" s="36"/>
      <c r="Q3" s="36"/>
      <c r="R3" s="36"/>
    </row>
    <row r="18" spans="16:16" x14ac:dyDescent="0.25">
      <c r="P18" s="1"/>
    </row>
  </sheetData>
  <mergeCells count="1">
    <mergeCell ref="O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tabSelected="1" topLeftCell="A23" zoomScaleNormal="100" workbookViewId="0">
      <selection activeCell="K33" sqref="K33"/>
    </sheetView>
  </sheetViews>
  <sheetFormatPr defaultColWidth="9.08984375" defaultRowHeight="13.5" x14ac:dyDescent="0.3"/>
  <cols>
    <col min="1" max="1" width="10.90625" style="2" customWidth="1"/>
    <col min="2" max="2" width="9" style="2" bestFit="1" customWidth="1"/>
    <col min="3" max="3" width="14.6328125" style="2" bestFit="1" customWidth="1"/>
    <col min="4" max="4" width="9" style="2" bestFit="1" customWidth="1"/>
    <col min="5" max="5" width="14.6328125" style="2" bestFit="1" customWidth="1"/>
    <col min="6" max="6" width="15" style="2" bestFit="1" customWidth="1"/>
    <col min="7" max="7" width="8.54296875" style="2" bestFit="1" customWidth="1"/>
    <col min="8" max="8" width="11.54296875" style="2" bestFit="1" customWidth="1"/>
    <col min="9" max="9" width="12.08984375" style="2" customWidth="1"/>
    <col min="10" max="10" width="8.36328125" style="2" bestFit="1" customWidth="1"/>
    <col min="11" max="11" width="14.08984375" style="2" bestFit="1" customWidth="1"/>
    <col min="12" max="12" width="15.08984375" style="2" customWidth="1"/>
    <col min="13" max="13" width="10.6328125" style="2" customWidth="1"/>
    <col min="14" max="14" width="10.54296875" style="2" customWidth="1"/>
    <col min="15" max="16384" width="9.08984375" style="2"/>
  </cols>
  <sheetData>
    <row r="1" spans="1:17" ht="31.5" customHeight="1" thickBot="1" x14ac:dyDescent="0.35">
      <c r="A1" s="38" t="s">
        <v>103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63</v>
      </c>
      <c r="M1" s="37"/>
      <c r="N1" s="37"/>
      <c r="O1" s="37"/>
    </row>
    <row r="2" spans="1:17" ht="40.5" x14ac:dyDescent="0.3">
      <c r="A2" s="6" t="s">
        <v>1</v>
      </c>
      <c r="B2" s="8" t="s">
        <v>0</v>
      </c>
      <c r="C2" s="9" t="s">
        <v>48</v>
      </c>
      <c r="D2" s="8" t="s">
        <v>51</v>
      </c>
      <c r="E2" s="9" t="s">
        <v>2</v>
      </c>
      <c r="F2" s="8" t="s">
        <v>62</v>
      </c>
      <c r="G2" s="8" t="s">
        <v>52</v>
      </c>
      <c r="H2" s="8" t="s">
        <v>53</v>
      </c>
      <c r="I2" s="8" t="s">
        <v>55</v>
      </c>
      <c r="J2" s="8" t="s">
        <v>54</v>
      </c>
      <c r="K2" s="22" t="s">
        <v>64</v>
      </c>
      <c r="L2" s="26" t="s">
        <v>52</v>
      </c>
      <c r="M2" s="27" t="s">
        <v>53</v>
      </c>
      <c r="N2" s="27" t="s">
        <v>55</v>
      </c>
      <c r="O2" s="28" t="s">
        <v>54</v>
      </c>
      <c r="P2" s="24" t="s">
        <v>65</v>
      </c>
      <c r="Q2" s="25"/>
    </row>
    <row r="3" spans="1:17" ht="14" thickBot="1" x14ac:dyDescent="0.35">
      <c r="A3" s="3" t="s">
        <v>12</v>
      </c>
      <c r="B3" s="4">
        <v>0.24652777777777779</v>
      </c>
      <c r="C3" s="3" t="s">
        <v>94</v>
      </c>
      <c r="D3" s="4">
        <v>0.58333333333333337</v>
      </c>
      <c r="E3" s="3" t="s">
        <v>13</v>
      </c>
      <c r="F3" s="3">
        <v>240</v>
      </c>
      <c r="G3" s="33">
        <f>F3*L3</f>
        <v>9.6</v>
      </c>
      <c r="H3" s="33">
        <f>F3*M3</f>
        <v>14.399999999999999</v>
      </c>
      <c r="I3" s="33">
        <f>F3*N3</f>
        <v>36</v>
      </c>
      <c r="J3" s="33">
        <f>F3*O3</f>
        <v>180</v>
      </c>
      <c r="K3" s="23" t="str">
        <f>IF(P3&lt;F3,"Extra Staff"," ")</f>
        <v xml:space="preserve"> </v>
      </c>
      <c r="L3" s="32">
        <v>0.04</v>
      </c>
      <c r="M3" s="29">
        <v>0.06</v>
      </c>
      <c r="N3" s="29">
        <v>0.15</v>
      </c>
      <c r="O3" s="30">
        <v>0.75</v>
      </c>
      <c r="P3" s="25">
        <v>320</v>
      </c>
    </row>
    <row r="4" spans="1:17" ht="14" thickBot="1" x14ac:dyDescent="0.35">
      <c r="A4" s="3" t="s">
        <v>18</v>
      </c>
      <c r="B4" s="4">
        <v>0.2638888888888889</v>
      </c>
      <c r="C4" s="3" t="s">
        <v>92</v>
      </c>
      <c r="D4" s="4">
        <v>0.5625</v>
      </c>
      <c r="E4" s="3" t="s">
        <v>4</v>
      </c>
      <c r="F4" s="3">
        <v>400</v>
      </c>
      <c r="G4" s="33">
        <f t="shared" ref="G4:G44" si="0">F4*L4</f>
        <v>16</v>
      </c>
      <c r="H4" s="33">
        <f t="shared" ref="H4:H44" si="1">F4*M4</f>
        <v>24</v>
      </c>
      <c r="I4" s="33">
        <f t="shared" ref="I4:I44" si="2">F4*N4</f>
        <v>60</v>
      </c>
      <c r="J4" s="33">
        <f t="shared" ref="J4:J44" si="3">F4*O4</f>
        <v>300</v>
      </c>
      <c r="K4" s="23" t="str">
        <f t="shared" ref="K4:K44" si="4">IF(P4&lt;F4,"Extra Staff"," ")</f>
        <v>Extra Staff</v>
      </c>
      <c r="L4" s="32">
        <v>0.04</v>
      </c>
      <c r="M4" s="29">
        <v>0.06</v>
      </c>
      <c r="N4" s="29">
        <v>0.15</v>
      </c>
      <c r="O4" s="30">
        <v>0.75</v>
      </c>
      <c r="P4" s="25">
        <v>320</v>
      </c>
    </row>
    <row r="5" spans="1:17" ht="14" thickBot="1" x14ac:dyDescent="0.35">
      <c r="A5" s="3" t="s">
        <v>30</v>
      </c>
      <c r="B5" s="4">
        <v>0.61111111111111105</v>
      </c>
      <c r="C5" s="3" t="s">
        <v>92</v>
      </c>
      <c r="D5" s="4">
        <v>0.88541666666666663</v>
      </c>
      <c r="E5" s="3" t="s">
        <v>4</v>
      </c>
      <c r="F5" s="3">
        <v>160</v>
      </c>
      <c r="G5" s="33">
        <f t="shared" si="0"/>
        <v>6.4</v>
      </c>
      <c r="H5" s="33">
        <f t="shared" si="1"/>
        <v>9.6</v>
      </c>
      <c r="I5" s="33">
        <f t="shared" si="2"/>
        <v>24</v>
      </c>
      <c r="J5" s="33">
        <f t="shared" si="3"/>
        <v>120</v>
      </c>
      <c r="K5" s="23" t="str">
        <f t="shared" si="4"/>
        <v xml:space="preserve"> </v>
      </c>
      <c r="L5" s="32">
        <v>0.04</v>
      </c>
      <c r="M5" s="29">
        <v>0.06</v>
      </c>
      <c r="N5" s="29">
        <v>0.15</v>
      </c>
      <c r="O5" s="30">
        <v>0.75</v>
      </c>
      <c r="P5" s="25">
        <v>320</v>
      </c>
    </row>
    <row r="6" spans="1:17" ht="14" thickBot="1" x14ac:dyDescent="0.35">
      <c r="A6" s="3" t="s">
        <v>41</v>
      </c>
      <c r="B6" s="4">
        <v>0.81597222222222221</v>
      </c>
      <c r="C6" s="3" t="s">
        <v>92</v>
      </c>
      <c r="D6" s="4">
        <v>1.09375</v>
      </c>
      <c r="E6" s="3" t="s">
        <v>58</v>
      </c>
      <c r="F6" s="3">
        <v>280</v>
      </c>
      <c r="G6" s="33">
        <f t="shared" si="0"/>
        <v>11.200000000000001</v>
      </c>
      <c r="H6" s="33">
        <f t="shared" si="1"/>
        <v>16.8</v>
      </c>
      <c r="I6" s="33">
        <f t="shared" si="2"/>
        <v>42</v>
      </c>
      <c r="J6" s="33">
        <f t="shared" si="3"/>
        <v>210</v>
      </c>
      <c r="K6" s="23" t="str">
        <f t="shared" si="4"/>
        <v xml:space="preserve"> </v>
      </c>
      <c r="L6" s="32">
        <v>0.04</v>
      </c>
      <c r="M6" s="29">
        <v>0.06</v>
      </c>
      <c r="N6" s="29">
        <v>0.15</v>
      </c>
      <c r="O6" s="30">
        <v>0.75</v>
      </c>
      <c r="P6" s="25">
        <v>320</v>
      </c>
    </row>
    <row r="7" spans="1:17" ht="14" thickBot="1" x14ac:dyDescent="0.35">
      <c r="A7" s="3" t="s">
        <v>19</v>
      </c>
      <c r="B7" s="4">
        <v>0.2638888888888889</v>
      </c>
      <c r="C7" s="3" t="s">
        <v>93</v>
      </c>
      <c r="D7" s="4">
        <v>0.55555555555555558</v>
      </c>
      <c r="E7" s="3" t="s">
        <v>58</v>
      </c>
      <c r="F7" s="3">
        <v>240</v>
      </c>
      <c r="G7" s="33">
        <f t="shared" si="0"/>
        <v>9.6</v>
      </c>
      <c r="H7" s="33">
        <f t="shared" si="1"/>
        <v>14.399999999999999</v>
      </c>
      <c r="I7" s="33">
        <f t="shared" si="2"/>
        <v>36</v>
      </c>
      <c r="J7" s="33">
        <f t="shared" si="3"/>
        <v>180</v>
      </c>
      <c r="K7" s="23" t="str">
        <f t="shared" si="4"/>
        <v xml:space="preserve"> </v>
      </c>
      <c r="L7" s="32">
        <v>0.04</v>
      </c>
      <c r="M7" s="29">
        <v>0.06</v>
      </c>
      <c r="N7" s="29">
        <v>0.15</v>
      </c>
      <c r="O7" s="30">
        <v>0.75</v>
      </c>
      <c r="P7" s="25">
        <v>320</v>
      </c>
    </row>
    <row r="8" spans="1:17" ht="14" thickBot="1" x14ac:dyDescent="0.35">
      <c r="A8" s="3" t="s">
        <v>14</v>
      </c>
      <c r="B8" s="4">
        <v>0.28819444444444448</v>
      </c>
      <c r="C8" s="3" t="s">
        <v>94</v>
      </c>
      <c r="D8" s="4">
        <v>0.625</v>
      </c>
      <c r="E8" s="3" t="s">
        <v>13</v>
      </c>
      <c r="F8" s="3">
        <v>320</v>
      </c>
      <c r="G8" s="33">
        <f t="shared" si="0"/>
        <v>12.8</v>
      </c>
      <c r="H8" s="33">
        <f t="shared" si="1"/>
        <v>19.2</v>
      </c>
      <c r="I8" s="33">
        <f t="shared" si="2"/>
        <v>48</v>
      </c>
      <c r="J8" s="33">
        <f t="shared" si="3"/>
        <v>240</v>
      </c>
      <c r="K8" s="23" t="str">
        <f t="shared" si="4"/>
        <v xml:space="preserve"> </v>
      </c>
      <c r="L8" s="32">
        <v>0.04</v>
      </c>
      <c r="M8" s="29">
        <v>0.06</v>
      </c>
      <c r="N8" s="29">
        <v>0.15</v>
      </c>
      <c r="O8" s="30">
        <v>0.75</v>
      </c>
      <c r="P8" s="25">
        <v>320</v>
      </c>
    </row>
    <row r="9" spans="1:17" ht="14" thickBot="1" x14ac:dyDescent="0.35">
      <c r="A9" s="3" t="s">
        <v>32</v>
      </c>
      <c r="B9" s="4">
        <v>0.70138888888888884</v>
      </c>
      <c r="C9" s="3" t="s">
        <v>92</v>
      </c>
      <c r="D9" s="4">
        <v>0.96875</v>
      </c>
      <c r="E9" s="3" t="s">
        <v>11</v>
      </c>
      <c r="F9" s="3">
        <v>280</v>
      </c>
      <c r="G9" s="33">
        <f t="shared" si="0"/>
        <v>11.200000000000001</v>
      </c>
      <c r="H9" s="33">
        <f t="shared" si="1"/>
        <v>16.8</v>
      </c>
      <c r="I9" s="33">
        <f t="shared" si="2"/>
        <v>42</v>
      </c>
      <c r="J9" s="33">
        <f t="shared" si="3"/>
        <v>210</v>
      </c>
      <c r="K9" s="23" t="str">
        <f t="shared" si="4"/>
        <v xml:space="preserve"> </v>
      </c>
      <c r="L9" s="32">
        <v>0.04</v>
      </c>
      <c r="M9" s="29">
        <v>0.06</v>
      </c>
      <c r="N9" s="29">
        <v>0.15</v>
      </c>
      <c r="O9" s="30">
        <v>0.75</v>
      </c>
      <c r="P9" s="25">
        <v>320</v>
      </c>
    </row>
    <row r="10" spans="1:17" ht="14" thickBot="1" x14ac:dyDescent="0.35">
      <c r="A10" s="3" t="s">
        <v>44</v>
      </c>
      <c r="B10" s="4">
        <v>0.58680555555555558</v>
      </c>
      <c r="C10" s="3" t="s">
        <v>94</v>
      </c>
      <c r="D10" s="4">
        <v>0.95833333333333304</v>
      </c>
      <c r="E10" s="3" t="s">
        <v>4</v>
      </c>
      <c r="F10" s="3">
        <v>160</v>
      </c>
      <c r="G10" s="33">
        <f t="shared" si="0"/>
        <v>6.4</v>
      </c>
      <c r="H10" s="33">
        <f t="shared" si="1"/>
        <v>9.6</v>
      </c>
      <c r="I10" s="33">
        <f t="shared" si="2"/>
        <v>24</v>
      </c>
      <c r="J10" s="33">
        <f t="shared" si="3"/>
        <v>120</v>
      </c>
      <c r="K10" s="23" t="str">
        <f t="shared" si="4"/>
        <v xml:space="preserve"> </v>
      </c>
      <c r="L10" s="32">
        <v>0.04</v>
      </c>
      <c r="M10" s="29">
        <v>0.06</v>
      </c>
      <c r="N10" s="29">
        <v>0.15</v>
      </c>
      <c r="O10" s="30">
        <v>0.75</v>
      </c>
      <c r="P10" s="25">
        <v>320</v>
      </c>
    </row>
    <row r="11" spans="1:17" ht="14" thickBot="1" x14ac:dyDescent="0.35">
      <c r="A11" s="3" t="s">
        <v>5</v>
      </c>
      <c r="B11" s="4">
        <v>0.27083333333333331</v>
      </c>
      <c r="C11" s="3" t="s">
        <v>95</v>
      </c>
      <c r="D11" s="4">
        <v>0.1875</v>
      </c>
      <c r="E11" s="3" t="s">
        <v>4</v>
      </c>
      <c r="F11" s="3">
        <v>320</v>
      </c>
      <c r="G11" s="33">
        <f t="shared" si="0"/>
        <v>12.8</v>
      </c>
      <c r="H11" s="33">
        <f t="shared" si="1"/>
        <v>19.2</v>
      </c>
      <c r="I11" s="33">
        <f t="shared" si="2"/>
        <v>48</v>
      </c>
      <c r="J11" s="33">
        <f t="shared" si="3"/>
        <v>240</v>
      </c>
      <c r="K11" s="23" t="str">
        <f t="shared" si="4"/>
        <v xml:space="preserve"> </v>
      </c>
      <c r="L11" s="32">
        <v>0.04</v>
      </c>
      <c r="M11" s="29">
        <v>0.06</v>
      </c>
      <c r="N11" s="29">
        <v>0.15</v>
      </c>
      <c r="O11" s="30">
        <v>0.75</v>
      </c>
      <c r="P11" s="25">
        <v>320</v>
      </c>
    </row>
    <row r="12" spans="1:17" ht="14" thickBot="1" x14ac:dyDescent="0.35">
      <c r="A12" s="3" t="s">
        <v>8</v>
      </c>
      <c r="B12" s="4">
        <v>0.23611111111111113</v>
      </c>
      <c r="C12" s="3" t="s">
        <v>96</v>
      </c>
      <c r="D12" s="4">
        <v>0.77777777777777779</v>
      </c>
      <c r="E12" s="3" t="s">
        <v>58</v>
      </c>
      <c r="F12" s="3">
        <v>200</v>
      </c>
      <c r="G12" s="33">
        <f t="shared" si="0"/>
        <v>8</v>
      </c>
      <c r="H12" s="33">
        <f t="shared" si="1"/>
        <v>12</v>
      </c>
      <c r="I12" s="33">
        <f t="shared" si="2"/>
        <v>30</v>
      </c>
      <c r="J12" s="33">
        <f t="shared" si="3"/>
        <v>150</v>
      </c>
      <c r="K12" s="23" t="str">
        <f t="shared" si="4"/>
        <v xml:space="preserve"> </v>
      </c>
      <c r="L12" s="32">
        <v>0.04</v>
      </c>
      <c r="M12" s="29">
        <v>0.06</v>
      </c>
      <c r="N12" s="29">
        <v>0.15</v>
      </c>
      <c r="O12" s="30">
        <v>0.75</v>
      </c>
      <c r="P12" s="25">
        <v>320</v>
      </c>
    </row>
    <row r="13" spans="1:17" ht="14" thickBot="1" x14ac:dyDescent="0.35">
      <c r="A13" s="3" t="s">
        <v>20</v>
      </c>
      <c r="B13" s="4">
        <v>0.3888888888888889</v>
      </c>
      <c r="C13" s="3" t="s">
        <v>93</v>
      </c>
      <c r="D13" s="4">
        <v>0.68055555555555547</v>
      </c>
      <c r="E13" s="3" t="s">
        <v>58</v>
      </c>
      <c r="F13" s="3">
        <v>320</v>
      </c>
      <c r="G13" s="33">
        <f t="shared" si="0"/>
        <v>12.8</v>
      </c>
      <c r="H13" s="33">
        <f t="shared" si="1"/>
        <v>19.2</v>
      </c>
      <c r="I13" s="33">
        <f t="shared" si="2"/>
        <v>48</v>
      </c>
      <c r="J13" s="33">
        <f t="shared" si="3"/>
        <v>240</v>
      </c>
      <c r="K13" s="23" t="str">
        <f t="shared" si="4"/>
        <v xml:space="preserve"> </v>
      </c>
      <c r="L13" s="32">
        <v>0.04</v>
      </c>
      <c r="M13" s="29">
        <v>0.06</v>
      </c>
      <c r="N13" s="29">
        <v>0.15</v>
      </c>
      <c r="O13" s="30">
        <v>0.75</v>
      </c>
      <c r="P13" s="25">
        <v>320</v>
      </c>
    </row>
    <row r="14" spans="1:17" ht="14" thickBot="1" x14ac:dyDescent="0.35">
      <c r="A14" s="3" t="s">
        <v>42</v>
      </c>
      <c r="B14" s="4">
        <v>0.85763888888888884</v>
      </c>
      <c r="C14" s="3" t="s">
        <v>92</v>
      </c>
      <c r="D14" s="4">
        <v>1.1354166666666701</v>
      </c>
      <c r="E14" s="3" t="s">
        <v>58</v>
      </c>
      <c r="F14" s="3">
        <v>320</v>
      </c>
      <c r="G14" s="33">
        <f t="shared" si="0"/>
        <v>12.8</v>
      </c>
      <c r="H14" s="33">
        <f t="shared" si="1"/>
        <v>19.2</v>
      </c>
      <c r="I14" s="33">
        <f t="shared" si="2"/>
        <v>48</v>
      </c>
      <c r="J14" s="33">
        <f t="shared" si="3"/>
        <v>240</v>
      </c>
      <c r="K14" s="23" t="str">
        <f t="shared" si="4"/>
        <v xml:space="preserve"> </v>
      </c>
      <c r="L14" s="32">
        <v>0.04</v>
      </c>
      <c r="M14" s="29">
        <v>0.06</v>
      </c>
      <c r="N14" s="29">
        <v>0.15</v>
      </c>
      <c r="O14" s="30">
        <v>0.75</v>
      </c>
      <c r="P14" s="25">
        <v>320</v>
      </c>
    </row>
    <row r="15" spans="1:17" ht="14" thickBot="1" x14ac:dyDescent="0.35">
      <c r="A15" s="3" t="s">
        <v>21</v>
      </c>
      <c r="B15" s="4">
        <v>0.34722222222222227</v>
      </c>
      <c r="C15" s="3" t="s">
        <v>92</v>
      </c>
      <c r="D15" s="4">
        <v>0.63888888888888895</v>
      </c>
      <c r="E15" s="3" t="s">
        <v>4</v>
      </c>
      <c r="F15" s="3">
        <v>320</v>
      </c>
      <c r="G15" s="33">
        <f t="shared" si="0"/>
        <v>12.8</v>
      </c>
      <c r="H15" s="33">
        <f t="shared" si="1"/>
        <v>19.2</v>
      </c>
      <c r="I15" s="33">
        <f t="shared" si="2"/>
        <v>48</v>
      </c>
      <c r="J15" s="33">
        <f t="shared" si="3"/>
        <v>240</v>
      </c>
      <c r="K15" s="23" t="str">
        <f t="shared" si="4"/>
        <v xml:space="preserve"> </v>
      </c>
      <c r="L15" s="32">
        <v>0.04</v>
      </c>
      <c r="M15" s="29">
        <v>0.06</v>
      </c>
      <c r="N15" s="29">
        <v>0.15</v>
      </c>
      <c r="O15" s="30">
        <v>0.75</v>
      </c>
      <c r="P15" s="25">
        <v>320</v>
      </c>
    </row>
    <row r="16" spans="1:17" ht="14" thickBot="1" x14ac:dyDescent="0.35">
      <c r="A16" s="3" t="s">
        <v>33</v>
      </c>
      <c r="B16" s="4">
        <v>0.4513888888888889</v>
      </c>
      <c r="C16" s="3" t="s">
        <v>94</v>
      </c>
      <c r="D16" s="4">
        <v>0.79166666666666596</v>
      </c>
      <c r="E16" s="3" t="s">
        <v>4</v>
      </c>
      <c r="F16" s="3">
        <v>400</v>
      </c>
      <c r="G16" s="33">
        <f t="shared" si="0"/>
        <v>16</v>
      </c>
      <c r="H16" s="33">
        <f t="shared" si="1"/>
        <v>24</v>
      </c>
      <c r="I16" s="33">
        <f t="shared" si="2"/>
        <v>60</v>
      </c>
      <c r="J16" s="33">
        <f t="shared" si="3"/>
        <v>300</v>
      </c>
      <c r="K16" s="23" t="str">
        <f t="shared" si="4"/>
        <v>Extra Staff</v>
      </c>
      <c r="L16" s="32">
        <v>0.04</v>
      </c>
      <c r="M16" s="29">
        <v>0.06</v>
      </c>
      <c r="N16" s="29">
        <v>0.15</v>
      </c>
      <c r="O16" s="30">
        <v>0.75</v>
      </c>
      <c r="P16" s="25">
        <v>320</v>
      </c>
    </row>
    <row r="17" spans="1:16" ht="14" thickBot="1" x14ac:dyDescent="0.35">
      <c r="A17" s="3" t="s">
        <v>45</v>
      </c>
      <c r="B17" s="4">
        <v>0.62847222222222221</v>
      </c>
      <c r="C17" s="3" t="s">
        <v>94</v>
      </c>
      <c r="D17" s="4">
        <v>0.999999999999999</v>
      </c>
      <c r="E17" s="3" t="s">
        <v>4</v>
      </c>
      <c r="F17" s="3">
        <v>240</v>
      </c>
      <c r="G17" s="33">
        <f t="shared" si="0"/>
        <v>9.6</v>
      </c>
      <c r="H17" s="33">
        <f t="shared" si="1"/>
        <v>14.399999999999999</v>
      </c>
      <c r="I17" s="33">
        <f t="shared" si="2"/>
        <v>36</v>
      </c>
      <c r="J17" s="33">
        <f t="shared" si="3"/>
        <v>180</v>
      </c>
      <c r="K17" s="23" t="str">
        <f t="shared" si="4"/>
        <v xml:space="preserve"> </v>
      </c>
      <c r="L17" s="32">
        <v>0.04</v>
      </c>
      <c r="M17" s="29">
        <v>0.06</v>
      </c>
      <c r="N17" s="29">
        <v>0.15</v>
      </c>
      <c r="O17" s="30">
        <v>0.75</v>
      </c>
      <c r="P17" s="25">
        <v>320</v>
      </c>
    </row>
    <row r="18" spans="1:16" ht="14" thickBot="1" x14ac:dyDescent="0.35">
      <c r="A18" s="3" t="s">
        <v>49</v>
      </c>
      <c r="B18" s="4">
        <v>0.54513888888888895</v>
      </c>
      <c r="C18" s="3" t="s">
        <v>93</v>
      </c>
      <c r="D18" s="4">
        <v>0.84722222222222221</v>
      </c>
      <c r="E18" s="3" t="s">
        <v>13</v>
      </c>
      <c r="F18" s="3">
        <v>400</v>
      </c>
      <c r="G18" s="33">
        <f t="shared" si="0"/>
        <v>16</v>
      </c>
      <c r="H18" s="33">
        <f t="shared" si="1"/>
        <v>24</v>
      </c>
      <c r="I18" s="33">
        <f t="shared" si="2"/>
        <v>60</v>
      </c>
      <c r="J18" s="33">
        <f t="shared" si="3"/>
        <v>300</v>
      </c>
      <c r="K18" s="23" t="str">
        <f t="shared" si="4"/>
        <v>Extra Staff</v>
      </c>
      <c r="L18" s="32">
        <v>0.04</v>
      </c>
      <c r="M18" s="29">
        <v>0.06</v>
      </c>
      <c r="N18" s="29">
        <v>0.15</v>
      </c>
      <c r="O18" s="30">
        <v>0.75</v>
      </c>
      <c r="P18" s="25">
        <v>320</v>
      </c>
    </row>
    <row r="19" spans="1:16" ht="14" thickBot="1" x14ac:dyDescent="0.35">
      <c r="A19" s="3" t="s">
        <v>22</v>
      </c>
      <c r="B19" s="4">
        <v>0.2638888888888889</v>
      </c>
      <c r="C19" s="3" t="s">
        <v>23</v>
      </c>
      <c r="D19" s="4">
        <v>0.76388888888888884</v>
      </c>
      <c r="E19" s="3" t="s">
        <v>13</v>
      </c>
      <c r="F19" s="3">
        <v>280</v>
      </c>
      <c r="G19" s="33">
        <f t="shared" si="0"/>
        <v>11.200000000000001</v>
      </c>
      <c r="H19" s="33">
        <f t="shared" si="1"/>
        <v>16.8</v>
      </c>
      <c r="I19" s="33">
        <f t="shared" si="2"/>
        <v>42</v>
      </c>
      <c r="J19" s="33">
        <f t="shared" si="3"/>
        <v>210</v>
      </c>
      <c r="K19" s="23" t="str">
        <f t="shared" si="4"/>
        <v xml:space="preserve"> </v>
      </c>
      <c r="L19" s="32">
        <v>0.04</v>
      </c>
      <c r="M19" s="29">
        <v>0.06</v>
      </c>
      <c r="N19" s="29">
        <v>0.15</v>
      </c>
      <c r="O19" s="30">
        <v>0.75</v>
      </c>
      <c r="P19" s="25">
        <v>320</v>
      </c>
    </row>
    <row r="20" spans="1:16" ht="14" thickBot="1" x14ac:dyDescent="0.35">
      <c r="A20" s="3" t="s">
        <v>15</v>
      </c>
      <c r="B20" s="4">
        <v>0.3298611111111111</v>
      </c>
      <c r="C20" s="3" t="s">
        <v>94</v>
      </c>
      <c r="D20" s="4">
        <v>0.66666666666666696</v>
      </c>
      <c r="E20" s="3" t="s">
        <v>13</v>
      </c>
      <c r="F20" s="3">
        <v>200</v>
      </c>
      <c r="G20" s="33">
        <f t="shared" si="0"/>
        <v>8</v>
      </c>
      <c r="H20" s="33">
        <f t="shared" si="1"/>
        <v>12</v>
      </c>
      <c r="I20" s="33">
        <f t="shared" si="2"/>
        <v>30</v>
      </c>
      <c r="J20" s="33">
        <f t="shared" si="3"/>
        <v>150</v>
      </c>
      <c r="K20" s="23" t="str">
        <f t="shared" si="4"/>
        <v xml:space="preserve"> </v>
      </c>
      <c r="L20" s="32">
        <v>0.04</v>
      </c>
      <c r="M20" s="29">
        <v>0.06</v>
      </c>
      <c r="N20" s="29">
        <v>0.15</v>
      </c>
      <c r="O20" s="30">
        <v>0.75</v>
      </c>
      <c r="P20" s="25">
        <v>320</v>
      </c>
    </row>
    <row r="21" spans="1:16" ht="14" thickBot="1" x14ac:dyDescent="0.35">
      <c r="A21" s="3" t="s">
        <v>9</v>
      </c>
      <c r="B21" s="4">
        <v>0.40277777777777773</v>
      </c>
      <c r="C21" s="3" t="s">
        <v>96</v>
      </c>
      <c r="D21" s="4">
        <v>0.91666666666666663</v>
      </c>
      <c r="E21" s="3" t="s">
        <v>4</v>
      </c>
      <c r="F21" s="3">
        <v>320</v>
      </c>
      <c r="G21" s="33">
        <f t="shared" si="0"/>
        <v>12.8</v>
      </c>
      <c r="H21" s="33">
        <f t="shared" si="1"/>
        <v>19.2</v>
      </c>
      <c r="I21" s="33">
        <f t="shared" si="2"/>
        <v>48</v>
      </c>
      <c r="J21" s="33">
        <f t="shared" si="3"/>
        <v>240</v>
      </c>
      <c r="K21" s="23" t="str">
        <f t="shared" si="4"/>
        <v xml:space="preserve"> </v>
      </c>
      <c r="L21" s="32">
        <v>0.04</v>
      </c>
      <c r="M21" s="29">
        <v>0.06</v>
      </c>
      <c r="N21" s="29">
        <v>0.15</v>
      </c>
      <c r="O21" s="30">
        <v>0.75</v>
      </c>
      <c r="P21" s="25">
        <v>320</v>
      </c>
    </row>
    <row r="22" spans="1:16" ht="14" thickBot="1" x14ac:dyDescent="0.35">
      <c r="A22" s="3" t="s">
        <v>24</v>
      </c>
      <c r="B22" s="4">
        <v>0.63888888888888895</v>
      </c>
      <c r="C22" s="3" t="s">
        <v>96</v>
      </c>
      <c r="D22" s="4">
        <v>0.19444444444444445</v>
      </c>
      <c r="E22" s="3" t="s">
        <v>4</v>
      </c>
      <c r="F22" s="3">
        <v>200</v>
      </c>
      <c r="G22" s="33">
        <f t="shared" si="0"/>
        <v>8</v>
      </c>
      <c r="H22" s="33">
        <f t="shared" si="1"/>
        <v>12</v>
      </c>
      <c r="I22" s="33">
        <f t="shared" si="2"/>
        <v>30</v>
      </c>
      <c r="J22" s="33">
        <f t="shared" si="3"/>
        <v>150</v>
      </c>
      <c r="K22" s="23" t="str">
        <f t="shared" si="4"/>
        <v xml:space="preserve"> </v>
      </c>
      <c r="L22" s="32">
        <v>0.04</v>
      </c>
      <c r="M22" s="29">
        <v>0.06</v>
      </c>
      <c r="N22" s="29">
        <v>0.15</v>
      </c>
      <c r="O22" s="30">
        <v>0.75</v>
      </c>
      <c r="P22" s="25">
        <v>320</v>
      </c>
    </row>
    <row r="23" spans="1:16" ht="14" thickBot="1" x14ac:dyDescent="0.35">
      <c r="A23" s="3" t="s">
        <v>31</v>
      </c>
      <c r="B23" s="4">
        <v>0.65277777777777779</v>
      </c>
      <c r="C23" s="3" t="s">
        <v>92</v>
      </c>
      <c r="D23" s="4">
        <v>0.92708333333333304</v>
      </c>
      <c r="E23" s="3" t="s">
        <v>4</v>
      </c>
      <c r="F23" s="3">
        <v>240</v>
      </c>
      <c r="G23" s="33">
        <f t="shared" si="0"/>
        <v>9.6</v>
      </c>
      <c r="H23" s="33">
        <f t="shared" si="1"/>
        <v>14.399999999999999</v>
      </c>
      <c r="I23" s="33">
        <f t="shared" si="2"/>
        <v>36</v>
      </c>
      <c r="J23" s="33">
        <f t="shared" si="3"/>
        <v>180</v>
      </c>
      <c r="K23" s="23" t="str">
        <f t="shared" si="4"/>
        <v xml:space="preserve"> </v>
      </c>
      <c r="L23" s="32">
        <v>0.04</v>
      </c>
      <c r="M23" s="29">
        <v>0.06</v>
      </c>
      <c r="N23" s="29">
        <v>0.15</v>
      </c>
      <c r="O23" s="30">
        <v>0.75</v>
      </c>
      <c r="P23" s="25">
        <v>320</v>
      </c>
    </row>
    <row r="24" spans="1:16" ht="14" thickBot="1" x14ac:dyDescent="0.35">
      <c r="A24" s="3" t="s">
        <v>34</v>
      </c>
      <c r="B24" s="4">
        <v>0.74305555555555547</v>
      </c>
      <c r="C24" s="3" t="s">
        <v>92</v>
      </c>
      <c r="D24" s="4">
        <v>1.0104166666666701</v>
      </c>
      <c r="E24" s="3" t="s">
        <v>11</v>
      </c>
      <c r="F24" s="3">
        <v>320</v>
      </c>
      <c r="G24" s="33">
        <f t="shared" si="0"/>
        <v>12.8</v>
      </c>
      <c r="H24" s="33">
        <f t="shared" si="1"/>
        <v>19.2</v>
      </c>
      <c r="I24" s="33">
        <f t="shared" si="2"/>
        <v>48</v>
      </c>
      <c r="J24" s="33">
        <f t="shared" si="3"/>
        <v>240</v>
      </c>
      <c r="K24" s="23" t="str">
        <f t="shared" si="4"/>
        <v xml:space="preserve"> </v>
      </c>
      <c r="L24" s="32">
        <v>0.04</v>
      </c>
      <c r="M24" s="29">
        <v>0.06</v>
      </c>
      <c r="N24" s="29">
        <v>0.15</v>
      </c>
      <c r="O24" s="30">
        <v>0.75</v>
      </c>
      <c r="P24" s="25">
        <v>320</v>
      </c>
    </row>
    <row r="25" spans="1:16" ht="14" thickBot="1" x14ac:dyDescent="0.35">
      <c r="A25" s="3" t="s">
        <v>25</v>
      </c>
      <c r="B25" s="4">
        <v>0.43055555555555558</v>
      </c>
      <c r="C25" s="3" t="s">
        <v>92</v>
      </c>
      <c r="D25" s="4">
        <v>0.72222222222222221</v>
      </c>
      <c r="E25" s="3" t="s">
        <v>4</v>
      </c>
      <c r="F25" s="3">
        <v>440</v>
      </c>
      <c r="G25" s="33">
        <f t="shared" si="0"/>
        <v>17.600000000000001</v>
      </c>
      <c r="H25" s="33">
        <f t="shared" si="1"/>
        <v>26.4</v>
      </c>
      <c r="I25" s="33">
        <f t="shared" si="2"/>
        <v>66</v>
      </c>
      <c r="J25" s="33">
        <f t="shared" si="3"/>
        <v>330</v>
      </c>
      <c r="K25" s="23" t="str">
        <f t="shared" si="4"/>
        <v>Extra Staff</v>
      </c>
      <c r="L25" s="32">
        <v>0.04</v>
      </c>
      <c r="M25" s="29">
        <v>0.06</v>
      </c>
      <c r="N25" s="29">
        <v>0.15</v>
      </c>
      <c r="O25" s="30">
        <v>0.75</v>
      </c>
      <c r="P25" s="25">
        <v>320</v>
      </c>
    </row>
    <row r="26" spans="1:16" ht="14" thickBot="1" x14ac:dyDescent="0.35">
      <c r="A26" s="3" t="s">
        <v>35</v>
      </c>
      <c r="B26" s="4">
        <v>0.49305555555555558</v>
      </c>
      <c r="C26" s="3" t="s">
        <v>94</v>
      </c>
      <c r="D26" s="4">
        <v>0.83333333333333304</v>
      </c>
      <c r="E26" s="3" t="s">
        <v>4</v>
      </c>
      <c r="F26" s="3">
        <v>440</v>
      </c>
      <c r="G26" s="33">
        <f t="shared" si="0"/>
        <v>17.600000000000001</v>
      </c>
      <c r="H26" s="33">
        <f t="shared" si="1"/>
        <v>26.4</v>
      </c>
      <c r="I26" s="33">
        <f t="shared" si="2"/>
        <v>66</v>
      </c>
      <c r="J26" s="33">
        <f t="shared" si="3"/>
        <v>330</v>
      </c>
      <c r="K26" s="23" t="str">
        <f t="shared" si="4"/>
        <v>Extra Staff</v>
      </c>
      <c r="L26" s="32">
        <v>0.04</v>
      </c>
      <c r="M26" s="29">
        <v>0.06</v>
      </c>
      <c r="N26" s="29">
        <v>0.15</v>
      </c>
      <c r="O26" s="30">
        <v>0.75</v>
      </c>
      <c r="P26" s="25">
        <v>320</v>
      </c>
    </row>
    <row r="27" spans="1:16" ht="14" thickBot="1" x14ac:dyDescent="0.35">
      <c r="A27" s="3" t="s">
        <v>46</v>
      </c>
      <c r="B27" s="4">
        <v>0.67013888888888884</v>
      </c>
      <c r="C27" s="3" t="s">
        <v>94</v>
      </c>
      <c r="D27" s="5" t="s">
        <v>50</v>
      </c>
      <c r="E27" s="3" t="s">
        <v>4</v>
      </c>
      <c r="F27" s="3">
        <v>200</v>
      </c>
      <c r="G27" s="33">
        <f t="shared" si="0"/>
        <v>8</v>
      </c>
      <c r="H27" s="33">
        <f t="shared" si="1"/>
        <v>12</v>
      </c>
      <c r="I27" s="33">
        <f t="shared" si="2"/>
        <v>30</v>
      </c>
      <c r="J27" s="33">
        <f t="shared" si="3"/>
        <v>150</v>
      </c>
      <c r="K27" s="23" t="str">
        <f t="shared" si="4"/>
        <v xml:space="preserve"> </v>
      </c>
      <c r="L27" s="32">
        <v>0.04</v>
      </c>
      <c r="M27" s="29">
        <v>0.06</v>
      </c>
      <c r="N27" s="29">
        <v>0.15</v>
      </c>
      <c r="O27" s="30">
        <v>0.75</v>
      </c>
      <c r="P27" s="25">
        <v>320</v>
      </c>
    </row>
    <row r="28" spans="1:16" ht="14" thickBot="1" x14ac:dyDescent="0.35">
      <c r="A28" s="3" t="s">
        <v>47</v>
      </c>
      <c r="B28" s="4">
        <v>0.71180555555555547</v>
      </c>
      <c r="C28" s="3" t="s">
        <v>94</v>
      </c>
      <c r="D28" s="4">
        <v>8.3333333333333329E-2</v>
      </c>
      <c r="E28" s="3" t="s">
        <v>4</v>
      </c>
      <c r="F28" s="3">
        <v>440</v>
      </c>
      <c r="G28" s="33">
        <f t="shared" si="0"/>
        <v>17.600000000000001</v>
      </c>
      <c r="H28" s="33">
        <f t="shared" si="1"/>
        <v>26.4</v>
      </c>
      <c r="I28" s="33">
        <f t="shared" si="2"/>
        <v>66</v>
      </c>
      <c r="J28" s="33">
        <f t="shared" si="3"/>
        <v>330</v>
      </c>
      <c r="K28" s="23" t="str">
        <f t="shared" si="4"/>
        <v>Extra Staff</v>
      </c>
      <c r="L28" s="32">
        <v>0.04</v>
      </c>
      <c r="M28" s="29">
        <v>0.06</v>
      </c>
      <c r="N28" s="29">
        <v>0.15</v>
      </c>
      <c r="O28" s="30">
        <v>0.75</v>
      </c>
      <c r="P28" s="25">
        <v>320</v>
      </c>
    </row>
    <row r="29" spans="1:16" ht="14" thickBot="1" x14ac:dyDescent="0.35">
      <c r="A29" s="3" t="s">
        <v>36</v>
      </c>
      <c r="B29" s="4">
        <v>0.53472222222222221</v>
      </c>
      <c r="C29" s="3" t="s">
        <v>94</v>
      </c>
      <c r="D29" s="4">
        <v>0.874999999999999</v>
      </c>
      <c r="E29" s="3" t="s">
        <v>4</v>
      </c>
      <c r="F29" s="3">
        <v>240</v>
      </c>
      <c r="G29" s="33">
        <f t="shared" si="0"/>
        <v>9.6</v>
      </c>
      <c r="H29" s="33">
        <f t="shared" si="1"/>
        <v>14.399999999999999</v>
      </c>
      <c r="I29" s="33">
        <f t="shared" si="2"/>
        <v>36</v>
      </c>
      <c r="J29" s="33">
        <f t="shared" si="3"/>
        <v>180</v>
      </c>
      <c r="K29" s="23" t="str">
        <f t="shared" si="4"/>
        <v xml:space="preserve"> </v>
      </c>
      <c r="L29" s="32">
        <v>0.04</v>
      </c>
      <c r="M29" s="29">
        <v>0.06</v>
      </c>
      <c r="N29" s="29">
        <v>0.15</v>
      </c>
      <c r="O29" s="30">
        <v>0.75</v>
      </c>
      <c r="P29" s="25">
        <v>320</v>
      </c>
    </row>
    <row r="30" spans="1:16" ht="14" thickBot="1" x14ac:dyDescent="0.35">
      <c r="A30" s="3" t="s">
        <v>26</v>
      </c>
      <c r="B30" s="4">
        <v>0.51388888888888895</v>
      </c>
      <c r="C30" s="3" t="s">
        <v>92</v>
      </c>
      <c r="D30" s="4">
        <v>0.8125</v>
      </c>
      <c r="E30" s="3" t="s">
        <v>4</v>
      </c>
      <c r="F30" s="3">
        <v>280</v>
      </c>
      <c r="G30" s="33">
        <f t="shared" si="0"/>
        <v>11.200000000000001</v>
      </c>
      <c r="H30" s="33">
        <f t="shared" si="1"/>
        <v>16.8</v>
      </c>
      <c r="I30" s="33">
        <f t="shared" si="2"/>
        <v>42</v>
      </c>
      <c r="J30" s="33">
        <f t="shared" si="3"/>
        <v>210</v>
      </c>
      <c r="K30" s="23" t="str">
        <f t="shared" si="4"/>
        <v xml:space="preserve"> </v>
      </c>
      <c r="L30" s="32">
        <v>0.04</v>
      </c>
      <c r="M30" s="29">
        <v>0.06</v>
      </c>
      <c r="N30" s="29">
        <v>0.15</v>
      </c>
      <c r="O30" s="30">
        <v>0.75</v>
      </c>
      <c r="P30" s="25">
        <v>320</v>
      </c>
    </row>
    <row r="31" spans="1:16" ht="14" thickBot="1" x14ac:dyDescent="0.35">
      <c r="A31" s="3" t="s">
        <v>43</v>
      </c>
      <c r="B31" s="4">
        <v>0.89930555555555547</v>
      </c>
      <c r="C31" s="3" t="s">
        <v>92</v>
      </c>
      <c r="D31" s="4">
        <v>1.1770833333333299</v>
      </c>
      <c r="E31" s="3" t="s">
        <v>58</v>
      </c>
      <c r="F31" s="3">
        <v>160</v>
      </c>
      <c r="G31" s="33">
        <f t="shared" si="0"/>
        <v>6.4</v>
      </c>
      <c r="H31" s="33">
        <f t="shared" si="1"/>
        <v>9.6</v>
      </c>
      <c r="I31" s="33">
        <f t="shared" si="2"/>
        <v>24</v>
      </c>
      <c r="J31" s="33">
        <f t="shared" si="3"/>
        <v>120</v>
      </c>
      <c r="K31" s="23" t="str">
        <f t="shared" si="4"/>
        <v xml:space="preserve"> </v>
      </c>
      <c r="L31" s="32">
        <v>0.04</v>
      </c>
      <c r="M31" s="29">
        <v>0.06</v>
      </c>
      <c r="N31" s="29">
        <v>0.15</v>
      </c>
      <c r="O31" s="30">
        <v>0.75</v>
      </c>
      <c r="P31" s="25">
        <v>320</v>
      </c>
    </row>
    <row r="32" spans="1:16" ht="14" thickBot="1" x14ac:dyDescent="0.35">
      <c r="A32" s="3" t="s">
        <v>6</v>
      </c>
      <c r="B32" s="4">
        <v>0.3125</v>
      </c>
      <c r="C32" s="3" t="s">
        <v>95</v>
      </c>
      <c r="D32" s="4">
        <v>0.22916666666666699</v>
      </c>
      <c r="E32" s="3" t="s">
        <v>4</v>
      </c>
      <c r="F32" s="3">
        <v>200</v>
      </c>
      <c r="G32" s="33">
        <f t="shared" si="0"/>
        <v>8</v>
      </c>
      <c r="H32" s="33">
        <f t="shared" si="1"/>
        <v>12</v>
      </c>
      <c r="I32" s="33">
        <f t="shared" si="2"/>
        <v>30</v>
      </c>
      <c r="J32" s="33">
        <f t="shared" si="3"/>
        <v>150</v>
      </c>
      <c r="K32" s="23" t="str">
        <f t="shared" si="4"/>
        <v xml:space="preserve"> </v>
      </c>
      <c r="L32" s="32">
        <v>0.04</v>
      </c>
      <c r="M32" s="29">
        <v>0.06</v>
      </c>
      <c r="N32" s="29">
        <v>0.15</v>
      </c>
      <c r="O32" s="30">
        <v>0.75</v>
      </c>
      <c r="P32" s="25">
        <v>320</v>
      </c>
    </row>
    <row r="33" spans="1:16" ht="14" thickBot="1" x14ac:dyDescent="0.35">
      <c r="A33" s="3" t="s">
        <v>27</v>
      </c>
      <c r="B33" s="4">
        <v>0.47222222222222227</v>
      </c>
      <c r="C33" s="3" t="s">
        <v>93</v>
      </c>
      <c r="D33" s="4">
        <v>0.76388888888888884</v>
      </c>
      <c r="E33" s="3" t="s">
        <v>58</v>
      </c>
      <c r="F33" s="3">
        <v>360</v>
      </c>
      <c r="G33" s="33">
        <f t="shared" si="0"/>
        <v>14.4</v>
      </c>
      <c r="H33" s="33">
        <f t="shared" si="1"/>
        <v>21.599999999999998</v>
      </c>
      <c r="I33" s="33">
        <f t="shared" si="2"/>
        <v>54</v>
      </c>
      <c r="J33" s="33">
        <f t="shared" si="3"/>
        <v>270</v>
      </c>
      <c r="K33" s="23" t="str">
        <f t="shared" si="4"/>
        <v>Extra Staff</v>
      </c>
      <c r="L33" s="32">
        <v>0.04</v>
      </c>
      <c r="M33" s="29">
        <v>0.06</v>
      </c>
      <c r="N33" s="29">
        <v>0.15</v>
      </c>
      <c r="O33" s="30">
        <v>0.75</v>
      </c>
      <c r="P33" s="25">
        <v>320</v>
      </c>
    </row>
    <row r="34" spans="1:16" ht="14" thickBot="1" x14ac:dyDescent="0.35">
      <c r="A34" s="3" t="s">
        <v>37</v>
      </c>
      <c r="B34" s="4">
        <v>0.78472222222222221</v>
      </c>
      <c r="C34" s="3" t="s">
        <v>92</v>
      </c>
      <c r="D34" s="4">
        <v>1.0520833333333299</v>
      </c>
      <c r="E34" s="3" t="s">
        <v>11</v>
      </c>
      <c r="F34" s="3">
        <v>200</v>
      </c>
      <c r="G34" s="33">
        <f t="shared" si="0"/>
        <v>8</v>
      </c>
      <c r="H34" s="33">
        <f t="shared" si="1"/>
        <v>12</v>
      </c>
      <c r="I34" s="33">
        <f t="shared" si="2"/>
        <v>30</v>
      </c>
      <c r="J34" s="33">
        <f t="shared" si="3"/>
        <v>150</v>
      </c>
      <c r="K34" s="23" t="str">
        <f t="shared" si="4"/>
        <v xml:space="preserve"> </v>
      </c>
      <c r="L34" s="32">
        <v>0.04</v>
      </c>
      <c r="M34" s="29">
        <v>0.06</v>
      </c>
      <c r="N34" s="29">
        <v>0.15</v>
      </c>
      <c r="O34" s="30">
        <v>0.75</v>
      </c>
      <c r="P34" s="25">
        <v>320</v>
      </c>
    </row>
    <row r="35" spans="1:16" ht="14" thickBot="1" x14ac:dyDescent="0.35">
      <c r="A35" s="3" t="s">
        <v>16</v>
      </c>
      <c r="B35" s="4">
        <v>0.37152777777777773</v>
      </c>
      <c r="C35" s="3" t="s">
        <v>94</v>
      </c>
      <c r="D35" s="4">
        <v>0.70833333333333304</v>
      </c>
      <c r="E35" s="3" t="s">
        <v>13</v>
      </c>
      <c r="F35" s="3">
        <v>400</v>
      </c>
      <c r="G35" s="33">
        <f t="shared" si="0"/>
        <v>16</v>
      </c>
      <c r="H35" s="33">
        <f t="shared" si="1"/>
        <v>24</v>
      </c>
      <c r="I35" s="33">
        <f t="shared" si="2"/>
        <v>60</v>
      </c>
      <c r="J35" s="33">
        <f t="shared" si="3"/>
        <v>300</v>
      </c>
      <c r="K35" s="23" t="str">
        <f t="shared" si="4"/>
        <v>Extra Staff</v>
      </c>
      <c r="L35" s="32">
        <v>0.04</v>
      </c>
      <c r="M35" s="29">
        <v>0.06</v>
      </c>
      <c r="N35" s="29">
        <v>0.15</v>
      </c>
      <c r="O35" s="30">
        <v>0.75</v>
      </c>
      <c r="P35" s="25">
        <v>320</v>
      </c>
    </row>
    <row r="36" spans="1:16" ht="14" thickBot="1" x14ac:dyDescent="0.35">
      <c r="A36" s="3" t="s">
        <v>38</v>
      </c>
      <c r="B36" s="4">
        <v>0.57638888888888895</v>
      </c>
      <c r="C36" s="3" t="s">
        <v>94</v>
      </c>
      <c r="D36" s="4">
        <v>0.91666666666666596</v>
      </c>
      <c r="E36" s="3" t="s">
        <v>4</v>
      </c>
      <c r="F36" s="3">
        <v>360</v>
      </c>
      <c r="G36" s="33">
        <f t="shared" si="0"/>
        <v>14.4</v>
      </c>
      <c r="H36" s="33">
        <f t="shared" si="1"/>
        <v>21.599999999999998</v>
      </c>
      <c r="I36" s="33">
        <f t="shared" si="2"/>
        <v>54</v>
      </c>
      <c r="J36" s="33">
        <f t="shared" si="3"/>
        <v>270</v>
      </c>
      <c r="K36" s="23" t="str">
        <f t="shared" si="4"/>
        <v>Extra Staff</v>
      </c>
      <c r="L36" s="32">
        <v>0.04</v>
      </c>
      <c r="M36" s="29">
        <v>0.06</v>
      </c>
      <c r="N36" s="29">
        <v>0.15</v>
      </c>
      <c r="O36" s="30">
        <v>0.75</v>
      </c>
      <c r="P36" s="25">
        <v>320</v>
      </c>
    </row>
    <row r="37" spans="1:16" ht="14" thickBot="1" x14ac:dyDescent="0.35">
      <c r="A37" s="3" t="s">
        <v>28</v>
      </c>
      <c r="B37" s="4">
        <v>0.55555555555555558</v>
      </c>
      <c r="C37" s="3" t="s">
        <v>92</v>
      </c>
      <c r="D37" s="4">
        <v>0.84375</v>
      </c>
      <c r="E37" s="3" t="s">
        <v>4</v>
      </c>
      <c r="F37" s="3">
        <v>240</v>
      </c>
      <c r="G37" s="33">
        <f t="shared" si="0"/>
        <v>9.6</v>
      </c>
      <c r="H37" s="33">
        <f t="shared" si="1"/>
        <v>14.399999999999999</v>
      </c>
      <c r="I37" s="33">
        <f t="shared" si="2"/>
        <v>36</v>
      </c>
      <c r="J37" s="33">
        <f t="shared" si="3"/>
        <v>180</v>
      </c>
      <c r="K37" s="23" t="str">
        <f t="shared" si="4"/>
        <v xml:space="preserve"> </v>
      </c>
      <c r="L37" s="32">
        <v>0.04</v>
      </c>
      <c r="M37" s="29">
        <v>0.06</v>
      </c>
      <c r="N37" s="29">
        <v>0.15</v>
      </c>
      <c r="O37" s="30">
        <v>0.75</v>
      </c>
      <c r="P37" s="25">
        <v>320</v>
      </c>
    </row>
    <row r="38" spans="1:16" ht="14" thickBot="1" x14ac:dyDescent="0.35">
      <c r="A38" s="3" t="s">
        <v>7</v>
      </c>
      <c r="B38" s="4">
        <v>0.35416666666666669</v>
      </c>
      <c r="C38" s="3" t="s">
        <v>95</v>
      </c>
      <c r="D38" s="4">
        <v>0.27083333333333298</v>
      </c>
      <c r="E38" s="3" t="s">
        <v>4</v>
      </c>
      <c r="F38" s="3">
        <v>160</v>
      </c>
      <c r="G38" s="33">
        <f t="shared" si="0"/>
        <v>6.4</v>
      </c>
      <c r="H38" s="33">
        <f t="shared" si="1"/>
        <v>9.6</v>
      </c>
      <c r="I38" s="33">
        <f t="shared" si="2"/>
        <v>24</v>
      </c>
      <c r="J38" s="33">
        <f t="shared" si="3"/>
        <v>120</v>
      </c>
      <c r="K38" s="23"/>
      <c r="L38" s="32">
        <v>0.04</v>
      </c>
      <c r="M38" s="29">
        <v>0.06</v>
      </c>
      <c r="N38" s="29">
        <v>0.15</v>
      </c>
      <c r="O38" s="30">
        <v>0.75</v>
      </c>
      <c r="P38" s="25">
        <v>320</v>
      </c>
    </row>
    <row r="39" spans="1:16" ht="14" thickBot="1" x14ac:dyDescent="0.35">
      <c r="A39" s="3" t="s">
        <v>10</v>
      </c>
      <c r="B39" s="4">
        <v>0.4861111111111111</v>
      </c>
      <c r="C39" s="3" t="s">
        <v>96</v>
      </c>
      <c r="D39" s="4">
        <v>2.7777777777777776E-2</v>
      </c>
      <c r="E39" s="3" t="s">
        <v>58</v>
      </c>
      <c r="F39" s="3">
        <v>120</v>
      </c>
      <c r="G39" s="33">
        <f t="shared" si="0"/>
        <v>4.8</v>
      </c>
      <c r="H39" s="33">
        <f t="shared" si="1"/>
        <v>7.1999999999999993</v>
      </c>
      <c r="I39" s="33">
        <f t="shared" si="2"/>
        <v>18</v>
      </c>
      <c r="J39" s="33">
        <f t="shared" si="3"/>
        <v>90</v>
      </c>
      <c r="K39" s="23" t="str">
        <f t="shared" si="4"/>
        <v xml:space="preserve"> </v>
      </c>
      <c r="L39" s="32">
        <v>0.04</v>
      </c>
      <c r="M39" s="29">
        <v>0.06</v>
      </c>
      <c r="N39" s="29">
        <v>0.15</v>
      </c>
      <c r="O39" s="30">
        <v>0.75</v>
      </c>
      <c r="P39" s="25">
        <v>320</v>
      </c>
    </row>
    <row r="40" spans="1:16" ht="14" thickBot="1" x14ac:dyDescent="0.35">
      <c r="A40" s="3" t="s">
        <v>29</v>
      </c>
      <c r="B40" s="4">
        <v>0.30555555555555552</v>
      </c>
      <c r="C40" s="3" t="s">
        <v>23</v>
      </c>
      <c r="D40" s="4">
        <v>0.80555555555555547</v>
      </c>
      <c r="E40" s="3" t="s">
        <v>13</v>
      </c>
      <c r="F40" s="3">
        <v>240</v>
      </c>
      <c r="G40" s="33">
        <f t="shared" si="0"/>
        <v>9.6</v>
      </c>
      <c r="H40" s="33">
        <f t="shared" si="1"/>
        <v>14.399999999999999</v>
      </c>
      <c r="I40" s="33">
        <f t="shared" si="2"/>
        <v>36</v>
      </c>
      <c r="J40" s="33">
        <f t="shared" si="3"/>
        <v>180</v>
      </c>
      <c r="K40" s="23" t="str">
        <f t="shared" si="4"/>
        <v xml:space="preserve"> </v>
      </c>
      <c r="L40" s="32">
        <v>0.04</v>
      </c>
      <c r="M40" s="29">
        <v>0.06</v>
      </c>
      <c r="N40" s="29">
        <v>0.15</v>
      </c>
      <c r="O40" s="30">
        <v>0.75</v>
      </c>
      <c r="P40" s="25">
        <v>320</v>
      </c>
    </row>
    <row r="41" spans="1:16" ht="14" thickBot="1" x14ac:dyDescent="0.35">
      <c r="A41" s="3" t="s">
        <v>39</v>
      </c>
      <c r="B41" s="4">
        <v>0.33333333333333331</v>
      </c>
      <c r="C41" s="3" t="s">
        <v>23</v>
      </c>
      <c r="D41" s="4">
        <v>0.83333333333333337</v>
      </c>
      <c r="E41" s="3" t="s">
        <v>4</v>
      </c>
      <c r="F41" s="3">
        <v>200</v>
      </c>
      <c r="G41" s="33">
        <f t="shared" si="0"/>
        <v>8</v>
      </c>
      <c r="H41" s="33">
        <f t="shared" si="1"/>
        <v>12</v>
      </c>
      <c r="I41" s="33">
        <f t="shared" si="2"/>
        <v>30</v>
      </c>
      <c r="J41" s="33">
        <f t="shared" si="3"/>
        <v>150</v>
      </c>
      <c r="K41" s="23" t="str">
        <f t="shared" si="4"/>
        <v xml:space="preserve"> </v>
      </c>
      <c r="L41" s="32">
        <v>0.04</v>
      </c>
      <c r="M41" s="29">
        <v>0.06</v>
      </c>
      <c r="N41" s="29">
        <v>0.15</v>
      </c>
      <c r="O41" s="30">
        <v>0.75</v>
      </c>
      <c r="P41" s="25">
        <v>320</v>
      </c>
    </row>
    <row r="42" spans="1:16" ht="14" thickBot="1" x14ac:dyDescent="0.35">
      <c r="A42" s="3" t="s">
        <v>17</v>
      </c>
      <c r="B42" s="4">
        <v>0.41319444444444442</v>
      </c>
      <c r="C42" s="3" t="s">
        <v>94</v>
      </c>
      <c r="D42" s="4">
        <v>0.75</v>
      </c>
      <c r="E42" s="3" t="s">
        <v>13</v>
      </c>
      <c r="F42" s="3">
        <v>320</v>
      </c>
      <c r="G42" s="33">
        <f t="shared" si="0"/>
        <v>12.8</v>
      </c>
      <c r="H42" s="33">
        <f t="shared" si="1"/>
        <v>19.2</v>
      </c>
      <c r="I42" s="33">
        <f t="shared" si="2"/>
        <v>48</v>
      </c>
      <c r="J42" s="33">
        <f t="shared" si="3"/>
        <v>240</v>
      </c>
      <c r="K42" s="23" t="str">
        <f t="shared" si="4"/>
        <v xml:space="preserve"> </v>
      </c>
      <c r="L42" s="32">
        <v>0.04</v>
      </c>
      <c r="M42" s="29">
        <v>0.06</v>
      </c>
      <c r="N42" s="29">
        <v>0.15</v>
      </c>
      <c r="O42" s="30">
        <v>0.75</v>
      </c>
      <c r="P42" s="25">
        <v>320</v>
      </c>
    </row>
    <row r="43" spans="1:16" ht="14" thickBot="1" x14ac:dyDescent="0.35">
      <c r="A43" s="3" t="s">
        <v>3</v>
      </c>
      <c r="B43" s="4">
        <v>0.22569444444444445</v>
      </c>
      <c r="C43" s="3" t="s">
        <v>95</v>
      </c>
      <c r="D43" s="4">
        <v>0.14583333333333334</v>
      </c>
      <c r="E43" s="3" t="s">
        <v>4</v>
      </c>
      <c r="F43" s="3">
        <v>240</v>
      </c>
      <c r="G43" s="33">
        <f t="shared" si="0"/>
        <v>9.6</v>
      </c>
      <c r="H43" s="33">
        <f t="shared" si="1"/>
        <v>14.399999999999999</v>
      </c>
      <c r="I43" s="33">
        <f t="shared" si="2"/>
        <v>36</v>
      </c>
      <c r="J43" s="33">
        <f t="shared" si="3"/>
        <v>180</v>
      </c>
      <c r="K43" s="23" t="str">
        <f t="shared" si="4"/>
        <v xml:space="preserve"> </v>
      </c>
      <c r="L43" s="32">
        <v>0.04</v>
      </c>
      <c r="M43" s="29">
        <v>0.06</v>
      </c>
      <c r="N43" s="29">
        <v>0.15</v>
      </c>
      <c r="O43" s="30">
        <v>0.75</v>
      </c>
      <c r="P43" s="25">
        <v>320</v>
      </c>
    </row>
    <row r="44" spans="1:16" ht="14" thickBot="1" x14ac:dyDescent="0.35">
      <c r="A44" s="3" t="s">
        <v>40</v>
      </c>
      <c r="B44" s="4">
        <v>0.375</v>
      </c>
      <c r="C44" s="3" t="s">
        <v>23</v>
      </c>
      <c r="D44" s="4">
        <v>0.875</v>
      </c>
      <c r="E44" s="3" t="s">
        <v>4</v>
      </c>
      <c r="F44" s="3">
        <v>400</v>
      </c>
      <c r="G44" s="33">
        <f t="shared" si="0"/>
        <v>16</v>
      </c>
      <c r="H44" s="33">
        <f t="shared" si="1"/>
        <v>24</v>
      </c>
      <c r="I44" s="33">
        <f t="shared" si="2"/>
        <v>60</v>
      </c>
      <c r="J44" s="33">
        <f t="shared" si="3"/>
        <v>300</v>
      </c>
      <c r="K44" s="23" t="str">
        <f t="shared" si="4"/>
        <v>Extra Staff</v>
      </c>
      <c r="L44" s="32">
        <v>0.04</v>
      </c>
      <c r="M44" s="29">
        <v>0.06</v>
      </c>
      <c r="N44" s="29">
        <v>0.15</v>
      </c>
      <c r="O44" s="30">
        <v>0.75</v>
      </c>
      <c r="P44" s="25">
        <v>320</v>
      </c>
    </row>
    <row r="45" spans="1:16" x14ac:dyDescent="0.3">
      <c r="E45" s="9" t="s">
        <v>66</v>
      </c>
      <c r="F45" s="10">
        <f>SUM(F3:F44)</f>
        <v>11800</v>
      </c>
      <c r="G45" s="10">
        <f t="shared" ref="G45:J45" si="5">SUM(G3:G44)</f>
        <v>472.00000000000011</v>
      </c>
      <c r="H45" s="10">
        <f t="shared" si="5"/>
        <v>708</v>
      </c>
      <c r="I45" s="10">
        <f t="shared" si="5"/>
        <v>1770</v>
      </c>
      <c r="J45" s="10">
        <f t="shared" si="5"/>
        <v>8850</v>
      </c>
    </row>
  </sheetData>
  <sortState xmlns:xlrd2="http://schemas.microsoft.com/office/spreadsheetml/2017/richdata2" ref="A5:K46">
    <sortCondition ref="A5:A46"/>
  </sortState>
  <mergeCells count="2">
    <mergeCell ref="L1:O1"/>
    <mergeCell ref="A1:K1"/>
  </mergeCells>
  <phoneticPr fontId="0" type="halfwidthKatakana" alignment="noControl"/>
  <pageMargins left="0.74803149606299213" right="0.74803149606299213" top="1.6875" bottom="0.98425196850393704" header="0.51181102362204722" footer="0.51181102362204722"/>
  <pageSetup paperSize="9" orientation="portrait" r:id="rId1"/>
  <headerFooter alignWithMargins="0">
    <oddHeader>&amp;R&amp;G</oddHeader>
    <oddFooter>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zoomScaleNormal="100" workbookViewId="0"/>
  </sheetViews>
  <sheetFormatPr defaultColWidth="9.08984375" defaultRowHeight="13.5" x14ac:dyDescent="0.3"/>
  <cols>
    <col min="1" max="1" width="14.6328125" style="2" bestFit="1" customWidth="1"/>
    <col min="2" max="2" width="11.36328125" style="2" customWidth="1"/>
    <col min="3" max="3" width="16.08984375" style="2" customWidth="1"/>
    <col min="4" max="4" width="12.453125" style="2" bestFit="1" customWidth="1"/>
    <col min="5" max="5" width="15.36328125" style="2" customWidth="1"/>
    <col min="6" max="7" width="12.453125" style="2" bestFit="1" customWidth="1"/>
    <col min="8" max="8" width="13.6328125" style="2" bestFit="1" customWidth="1"/>
    <col min="9" max="9" width="14" style="2" bestFit="1" customWidth="1"/>
    <col min="10" max="10" width="19.54296875" style="2" bestFit="1" customWidth="1"/>
    <col min="11" max="11" width="12.453125" style="2" bestFit="1" customWidth="1"/>
    <col min="12" max="16384" width="9.08984375" style="2"/>
  </cols>
  <sheetData>
    <row r="1" spans="1:6" ht="27" x14ac:dyDescent="0.3">
      <c r="A1" s="15" t="s">
        <v>57</v>
      </c>
      <c r="B1" s="3">
        <f>COUNTA(Flights!$A$3:$A$44)</f>
        <v>42</v>
      </c>
      <c r="E1" s="15" t="s">
        <v>73</v>
      </c>
      <c r="F1" s="14">
        <v>0.2</v>
      </c>
    </row>
    <row r="3" spans="1:6" ht="15" x14ac:dyDescent="0.3">
      <c r="C3" s="40" t="s">
        <v>86</v>
      </c>
      <c r="D3" s="40"/>
      <c r="E3" s="40"/>
      <c r="F3" s="40"/>
    </row>
    <row r="4" spans="1:6" ht="40.5" x14ac:dyDescent="0.3">
      <c r="A4" s="11" t="s">
        <v>56</v>
      </c>
      <c r="B4" s="7" t="s">
        <v>60</v>
      </c>
      <c r="C4" s="7" t="s">
        <v>68</v>
      </c>
      <c r="D4" s="7" t="s">
        <v>69</v>
      </c>
      <c r="E4" s="7" t="s">
        <v>70</v>
      </c>
      <c r="F4" s="7" t="s">
        <v>71</v>
      </c>
    </row>
    <row r="5" spans="1:6" x14ac:dyDescent="0.3">
      <c r="A5" s="3" t="s">
        <v>23</v>
      </c>
      <c r="B5" s="20">
        <f>COUNTIF(Flights!$C$3:$C$44,'Flight Statistics'!A5)</f>
        <v>4</v>
      </c>
      <c r="C5" s="20"/>
      <c r="D5" s="20"/>
      <c r="E5" s="20"/>
      <c r="F5" s="20"/>
    </row>
    <row r="6" spans="1:6" x14ac:dyDescent="0.3">
      <c r="A6" s="3" t="s">
        <v>94</v>
      </c>
      <c r="B6" s="20">
        <f>COUNTIF(Flights!$C$3:$C$44,'Flight Statistics'!A6)</f>
        <v>13</v>
      </c>
      <c r="C6" s="20"/>
      <c r="D6" s="20"/>
      <c r="E6" s="20"/>
      <c r="F6" s="20"/>
    </row>
    <row r="7" spans="1:6" x14ac:dyDescent="0.3">
      <c r="A7" s="3" t="s">
        <v>93</v>
      </c>
      <c r="B7" s="20">
        <f>COUNTIF(Flights!$C$3:$C$44,'Flight Statistics'!A7)</f>
        <v>4</v>
      </c>
      <c r="C7" s="20"/>
      <c r="D7" s="20"/>
      <c r="E7" s="20"/>
      <c r="F7" s="20"/>
    </row>
    <row r="8" spans="1:6" x14ac:dyDescent="0.3">
      <c r="A8" s="3" t="s">
        <v>96</v>
      </c>
      <c r="B8" s="20">
        <f>COUNTIF(Flights!$C$3:$C$44,'Flight Statistics'!A8)</f>
        <v>4</v>
      </c>
      <c r="C8" s="20"/>
      <c r="D8" s="20"/>
      <c r="E8" s="20"/>
      <c r="F8" s="20"/>
    </row>
    <row r="9" spans="1:6" x14ac:dyDescent="0.3">
      <c r="A9" s="3" t="s">
        <v>92</v>
      </c>
      <c r="B9" s="20">
        <f>COUNTIF(Flights!$C$3:$C$44,'Flight Statistics'!A9)</f>
        <v>13</v>
      </c>
      <c r="C9" s="20"/>
      <c r="D9" s="20"/>
      <c r="E9" s="20"/>
      <c r="F9" s="20"/>
    </row>
    <row r="10" spans="1:6" x14ac:dyDescent="0.3">
      <c r="A10" s="3" t="s">
        <v>95</v>
      </c>
      <c r="B10" s="20">
        <f>COUNTIF(Flights!$C$3:$C$44,'Flight Statistics'!A10)</f>
        <v>4</v>
      </c>
      <c r="C10" s="20"/>
      <c r="D10" s="20"/>
      <c r="E10" s="20"/>
      <c r="F10" s="20"/>
    </row>
    <row r="11" spans="1:6" x14ac:dyDescent="0.3">
      <c r="A11" s="31" t="s">
        <v>89</v>
      </c>
      <c r="B11" s="20">
        <f>COUNTIF(Flights!$C$3:$C$44,'Flight Statistics'!A11)</f>
        <v>0</v>
      </c>
      <c r="C11" s="20"/>
      <c r="D11" s="20"/>
      <c r="E11" s="20"/>
      <c r="F11" s="20"/>
    </row>
    <row r="13" spans="1:6" ht="67.5" x14ac:dyDescent="0.3">
      <c r="A13" s="11" t="s">
        <v>59</v>
      </c>
      <c r="B13" s="7" t="s">
        <v>61</v>
      </c>
      <c r="C13" s="7" t="s">
        <v>67</v>
      </c>
    </row>
    <row r="14" spans="1:6" x14ac:dyDescent="0.3">
      <c r="A14" s="3" t="s">
        <v>13</v>
      </c>
      <c r="B14" s="3"/>
      <c r="C14" s="20"/>
    </row>
    <row r="15" spans="1:6" x14ac:dyDescent="0.3">
      <c r="A15" s="3" t="s">
        <v>58</v>
      </c>
      <c r="B15" s="3"/>
      <c r="C15" s="20"/>
    </row>
    <row r="16" spans="1:6" x14ac:dyDescent="0.3">
      <c r="A16" s="3" t="s">
        <v>4</v>
      </c>
      <c r="B16" s="3"/>
      <c r="C16" s="20"/>
    </row>
    <row r="17" spans="1:5" x14ac:dyDescent="0.3">
      <c r="A17" s="3" t="s">
        <v>11</v>
      </c>
      <c r="B17" s="3"/>
      <c r="C17" s="20"/>
    </row>
    <row r="18" spans="1:5" x14ac:dyDescent="0.3">
      <c r="C18" s="13"/>
    </row>
    <row r="19" spans="1:5" ht="15" customHeight="1" x14ac:dyDescent="0.3">
      <c r="B19" s="39" t="s">
        <v>88</v>
      </c>
      <c r="C19" s="39"/>
      <c r="D19" s="39"/>
      <c r="E19" s="39"/>
    </row>
    <row r="20" spans="1:5" ht="27" x14ac:dyDescent="0.3">
      <c r="B20" s="7" t="s">
        <v>52</v>
      </c>
      <c r="C20" s="7" t="s">
        <v>53</v>
      </c>
      <c r="D20" s="7" t="s">
        <v>55</v>
      </c>
      <c r="E20" s="7" t="s">
        <v>54</v>
      </c>
    </row>
    <row r="21" spans="1:5" ht="27" x14ac:dyDescent="0.3">
      <c r="A21" s="7" t="s">
        <v>90</v>
      </c>
      <c r="B21" s="12">
        <v>2750</v>
      </c>
      <c r="C21" s="12">
        <v>1700</v>
      </c>
      <c r="D21" s="12">
        <v>1250</v>
      </c>
      <c r="E21" s="12">
        <v>550</v>
      </c>
    </row>
    <row r="22" spans="1:5" ht="39" customHeight="1" x14ac:dyDescent="0.3">
      <c r="A22" s="7" t="s">
        <v>91</v>
      </c>
      <c r="B22" s="12"/>
      <c r="C22" s="12"/>
      <c r="D22" s="12"/>
      <c r="E22" s="12"/>
    </row>
    <row r="23" spans="1:5" ht="27" x14ac:dyDescent="0.3">
      <c r="A23" s="7" t="s">
        <v>75</v>
      </c>
      <c r="B23" s="3"/>
      <c r="C23" s="3"/>
      <c r="D23" s="3"/>
      <c r="E23" s="3"/>
    </row>
    <row r="25" spans="1:5" ht="27" x14ac:dyDescent="0.3">
      <c r="D25" s="16" t="s">
        <v>72</v>
      </c>
      <c r="E25" s="21"/>
    </row>
    <row r="26" spans="1:5" ht="40.5" x14ac:dyDescent="0.3">
      <c r="D26" s="16" t="s">
        <v>74</v>
      </c>
      <c r="E26" s="21"/>
    </row>
  </sheetData>
  <mergeCells count="2">
    <mergeCell ref="B19:E19"/>
    <mergeCell ref="C3:F3"/>
  </mergeCells>
  <pageMargins left="0.7" right="0.7" top="1.4270833333333333" bottom="0.75" header="0.3" footer="0.3"/>
  <pageSetup paperSize="9" orientation="portrait" r:id="rId1"/>
  <headerFooter>
    <oddHeader>&amp;R&amp;G</oddHeader>
    <oddFooter>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F49"/>
  <sheetViews>
    <sheetView topLeftCell="A22" zoomScaleNormal="100" workbookViewId="0">
      <selection activeCell="D47" sqref="D47"/>
    </sheetView>
  </sheetViews>
  <sheetFormatPr defaultColWidth="9.08984375" defaultRowHeight="13" x14ac:dyDescent="0.3"/>
  <cols>
    <col min="1" max="1" width="18.36328125" style="18" customWidth="1"/>
    <col min="2" max="2" width="16.81640625" style="18" bestFit="1" customWidth="1"/>
    <col min="3" max="3" width="15.08984375" style="18" bestFit="1" customWidth="1"/>
    <col min="4" max="4" width="15.08984375" style="18" customWidth="1"/>
    <col min="5" max="6" width="14.6328125" style="18" bestFit="1" customWidth="1"/>
    <col min="7" max="16384" width="9.08984375" style="18"/>
  </cols>
  <sheetData>
    <row r="1" spans="1:6" s="19" customFormat="1" ht="39.9" customHeight="1" x14ac:dyDescent="0.25">
      <c r="A1" s="41" t="s">
        <v>76</v>
      </c>
      <c r="B1" s="41"/>
      <c r="C1" s="41"/>
      <c r="D1" s="41"/>
      <c r="E1" s="41"/>
      <c r="F1" s="41"/>
    </row>
    <row r="2" spans="1:6" ht="13.5" x14ac:dyDescent="0.3">
      <c r="A2" s="2"/>
      <c r="B2" s="2"/>
      <c r="C2" s="2"/>
      <c r="D2" s="2"/>
      <c r="E2" s="2"/>
      <c r="F2" s="2"/>
    </row>
    <row r="3" spans="1:6" ht="13.5" x14ac:dyDescent="0.3">
      <c r="A3" s="35" t="s">
        <v>1</v>
      </c>
      <c r="B3" s="35" t="s">
        <v>78</v>
      </c>
      <c r="C3" s="35" t="s">
        <v>0</v>
      </c>
      <c r="D3" s="35" t="s">
        <v>51</v>
      </c>
      <c r="E3" s="35" t="s">
        <v>48</v>
      </c>
      <c r="F3" s="35" t="s">
        <v>2</v>
      </c>
    </row>
    <row r="4" spans="1:6" ht="13.5" x14ac:dyDescent="0.3">
      <c r="A4" s="2" t="s">
        <v>47</v>
      </c>
      <c r="B4" s="2" t="s">
        <v>97</v>
      </c>
      <c r="C4" s="34"/>
      <c r="D4" s="2"/>
      <c r="E4" s="2"/>
      <c r="F4" s="2"/>
    </row>
    <row r="5" spans="1:6" ht="13.5" x14ac:dyDescent="0.3">
      <c r="A5" s="2" t="s">
        <v>35</v>
      </c>
      <c r="B5" s="2" t="s">
        <v>98</v>
      </c>
      <c r="C5" s="34"/>
      <c r="D5" s="2"/>
      <c r="E5" s="2"/>
      <c r="F5" s="2"/>
    </row>
    <row r="6" spans="1:6" ht="13.5" x14ac:dyDescent="0.3">
      <c r="A6" s="2" t="s">
        <v>25</v>
      </c>
      <c r="B6" s="2" t="s">
        <v>99</v>
      </c>
      <c r="C6" s="34"/>
      <c r="D6" s="2"/>
      <c r="E6" s="2"/>
      <c r="F6" s="2"/>
    </row>
    <row r="7" spans="1:6" ht="13.5" x14ac:dyDescent="0.3">
      <c r="A7" s="2" t="s">
        <v>49</v>
      </c>
      <c r="B7" s="2" t="s">
        <v>100</v>
      </c>
      <c r="C7" s="34"/>
      <c r="D7" s="2"/>
      <c r="E7" s="2"/>
      <c r="F7" s="2"/>
    </row>
    <row r="8" spans="1:6" ht="13.5" x14ac:dyDescent="0.3">
      <c r="A8" s="2" t="s">
        <v>33</v>
      </c>
      <c r="B8" s="2" t="s">
        <v>101</v>
      </c>
      <c r="C8" s="34"/>
      <c r="D8" s="2"/>
      <c r="E8" s="2"/>
      <c r="F8" s="2"/>
    </row>
    <row r="9" spans="1:6" ht="13.5" x14ac:dyDescent="0.3">
      <c r="A9" s="2" t="s">
        <v>18</v>
      </c>
      <c r="B9" s="2" t="s">
        <v>102</v>
      </c>
      <c r="C9" s="34"/>
      <c r="D9" s="2"/>
      <c r="E9" s="2"/>
      <c r="F9" s="2"/>
    </row>
    <row r="10" spans="1:6" ht="13.5" x14ac:dyDescent="0.3">
      <c r="A10" s="2"/>
      <c r="B10" s="2"/>
      <c r="C10" s="2"/>
      <c r="D10" s="2"/>
      <c r="E10" s="2"/>
      <c r="F10" s="2"/>
    </row>
    <row r="11" spans="1:6" ht="13.5" x14ac:dyDescent="0.3">
      <c r="A11" s="2"/>
      <c r="B11" s="2"/>
      <c r="C11" s="2"/>
      <c r="D11" s="2"/>
      <c r="E11" s="2"/>
      <c r="F11" s="2"/>
    </row>
    <row r="12" spans="1:6" ht="13.5" x14ac:dyDescent="0.3">
      <c r="A12" s="2"/>
      <c r="B12" s="2"/>
      <c r="C12" s="2"/>
      <c r="D12" s="2"/>
      <c r="E12" s="2"/>
      <c r="F12" s="2"/>
    </row>
    <row r="13" spans="1:6" ht="13.5" x14ac:dyDescent="0.3">
      <c r="A13" s="35" t="s">
        <v>78</v>
      </c>
      <c r="B13" s="35" t="s">
        <v>87</v>
      </c>
      <c r="C13" s="35" t="s">
        <v>83</v>
      </c>
      <c r="D13" s="35" t="s">
        <v>79</v>
      </c>
      <c r="E13" s="2"/>
      <c r="F13" s="2"/>
    </row>
    <row r="14" spans="1:6" ht="13.5" x14ac:dyDescent="0.3">
      <c r="A14" s="2" t="s">
        <v>98</v>
      </c>
      <c r="B14" s="2">
        <v>8.5</v>
      </c>
      <c r="C14" s="2" t="s">
        <v>82</v>
      </c>
      <c r="D14" s="2"/>
      <c r="E14" s="2"/>
      <c r="F14" s="2"/>
    </row>
    <row r="15" spans="1:6" ht="13.5" x14ac:dyDescent="0.3">
      <c r="A15" s="2" t="s">
        <v>101</v>
      </c>
      <c r="B15" s="2">
        <v>8.5</v>
      </c>
      <c r="C15" s="2" t="s">
        <v>82</v>
      </c>
      <c r="D15" s="2"/>
      <c r="E15" s="2"/>
      <c r="F15" s="2"/>
    </row>
    <row r="16" spans="1:6" ht="13.5" x14ac:dyDescent="0.3">
      <c r="A16" s="2" t="s">
        <v>97</v>
      </c>
      <c r="B16" s="2">
        <v>9</v>
      </c>
      <c r="C16" s="2" t="s">
        <v>81</v>
      </c>
      <c r="D16" s="2"/>
      <c r="E16" s="2"/>
      <c r="F16" s="2"/>
    </row>
    <row r="17" spans="1:6" ht="13.5" x14ac:dyDescent="0.3">
      <c r="A17" s="2" t="s">
        <v>77</v>
      </c>
      <c r="B17" s="2">
        <v>7.5</v>
      </c>
      <c r="C17" s="2" t="s">
        <v>81</v>
      </c>
      <c r="D17" s="2"/>
      <c r="E17" s="2"/>
      <c r="F17" s="2"/>
    </row>
    <row r="18" spans="1:6" ht="13.5" x14ac:dyDescent="0.3">
      <c r="A18" s="2" t="s">
        <v>99</v>
      </c>
      <c r="B18" s="2">
        <v>7</v>
      </c>
      <c r="C18" s="2" t="s">
        <v>81</v>
      </c>
      <c r="D18" s="2"/>
      <c r="E18" s="2"/>
      <c r="F18" s="2"/>
    </row>
    <row r="19" spans="1:6" ht="13.5" x14ac:dyDescent="0.3">
      <c r="A19" s="2" t="s">
        <v>102</v>
      </c>
      <c r="B19" s="2">
        <v>7</v>
      </c>
      <c r="C19" s="2" t="s">
        <v>81</v>
      </c>
      <c r="D19" s="2"/>
      <c r="E19" s="2"/>
      <c r="F19" s="2"/>
    </row>
    <row r="20" spans="1:6" ht="13.5" x14ac:dyDescent="0.3">
      <c r="A20" s="2"/>
      <c r="B20" s="2"/>
      <c r="C20" s="2" t="s">
        <v>84</v>
      </c>
      <c r="D20" s="2"/>
      <c r="E20" s="2"/>
      <c r="F20" s="2"/>
    </row>
    <row r="21" spans="1:6" ht="13.5" x14ac:dyDescent="0.3">
      <c r="A21" s="35" t="s">
        <v>83</v>
      </c>
      <c r="B21" s="35" t="s">
        <v>80</v>
      </c>
      <c r="C21" s="35" t="s">
        <v>85</v>
      </c>
      <c r="D21" s="35"/>
      <c r="E21" s="2"/>
      <c r="F21" s="2"/>
    </row>
    <row r="22" spans="1:6" ht="13.5" x14ac:dyDescent="0.3">
      <c r="A22" s="2" t="s">
        <v>81</v>
      </c>
      <c r="B22" s="2">
        <v>110</v>
      </c>
      <c r="C22" s="2"/>
      <c r="D22" s="2"/>
      <c r="E22" s="2"/>
      <c r="F22" s="2"/>
    </row>
    <row r="23" spans="1:6" ht="13.5" x14ac:dyDescent="0.3">
      <c r="A23" s="2" t="s">
        <v>82</v>
      </c>
      <c r="B23" s="2">
        <v>140</v>
      </c>
      <c r="C23" s="2"/>
      <c r="D23" s="2"/>
      <c r="E23" s="2"/>
      <c r="F23" s="2"/>
    </row>
    <row r="24" spans="1:6" ht="13.5" x14ac:dyDescent="0.3">
      <c r="A24" s="2"/>
      <c r="B24" s="2"/>
      <c r="C24" s="2"/>
      <c r="D24" s="2"/>
      <c r="E24" s="2"/>
      <c r="F24" s="2"/>
    </row>
    <row r="25" spans="1:6" ht="13.5" x14ac:dyDescent="0.3">
      <c r="A25" s="2"/>
      <c r="B25" s="2"/>
      <c r="C25" s="2"/>
      <c r="D25" s="2"/>
      <c r="E25" s="2"/>
      <c r="F25" s="2"/>
    </row>
    <row r="26" spans="1:6" x14ac:dyDescent="0.3">
      <c r="A26" s="17"/>
      <c r="B26" s="17"/>
      <c r="C26" s="17"/>
      <c r="D26" s="17"/>
      <c r="E26" s="17"/>
      <c r="F26" s="17"/>
    </row>
    <row r="27" spans="1:6" x14ac:dyDescent="0.3">
      <c r="A27" s="17"/>
      <c r="B27" s="17"/>
      <c r="C27" s="17"/>
      <c r="D27" s="17"/>
      <c r="E27" s="17"/>
      <c r="F27" s="17"/>
    </row>
    <row r="28" spans="1:6" x14ac:dyDescent="0.3">
      <c r="A28" s="17"/>
      <c r="B28" s="17"/>
      <c r="C28" s="17"/>
      <c r="D28" s="17"/>
      <c r="E28" s="17"/>
      <c r="F28" s="17"/>
    </row>
    <row r="29" spans="1:6" x14ac:dyDescent="0.3">
      <c r="A29" s="17"/>
      <c r="B29" s="17"/>
      <c r="C29" s="17"/>
      <c r="D29" s="17"/>
      <c r="E29" s="17"/>
      <c r="F29" s="17"/>
    </row>
    <row r="30" spans="1:6" x14ac:dyDescent="0.3">
      <c r="A30" s="17"/>
      <c r="B30" s="17"/>
      <c r="C30" s="17"/>
      <c r="D30" s="17"/>
      <c r="E30" s="17"/>
      <c r="F30" s="17"/>
    </row>
    <row r="31" spans="1:6" x14ac:dyDescent="0.3">
      <c r="A31" s="17"/>
      <c r="B31" s="17"/>
      <c r="C31" s="17"/>
      <c r="D31" s="17"/>
      <c r="E31" s="17"/>
      <c r="F31" s="17"/>
    </row>
    <row r="32" spans="1:6" x14ac:dyDescent="0.3">
      <c r="A32" s="17"/>
      <c r="B32" s="17"/>
      <c r="C32" s="17"/>
      <c r="D32" s="17"/>
      <c r="E32" s="17"/>
      <c r="F32" s="17"/>
    </row>
    <row r="33" spans="1:6" x14ac:dyDescent="0.3">
      <c r="A33" s="17"/>
      <c r="B33" s="17"/>
      <c r="C33" s="17"/>
      <c r="D33" s="17"/>
      <c r="E33" s="17"/>
      <c r="F33" s="17"/>
    </row>
    <row r="34" spans="1:6" x14ac:dyDescent="0.3">
      <c r="A34" s="17"/>
      <c r="B34" s="17"/>
      <c r="C34" s="17"/>
      <c r="D34" s="17"/>
      <c r="E34" s="17"/>
      <c r="F34" s="17"/>
    </row>
    <row r="35" spans="1:6" x14ac:dyDescent="0.3">
      <c r="A35" s="17"/>
      <c r="B35" s="17"/>
      <c r="C35" s="17"/>
      <c r="D35" s="17"/>
      <c r="E35" s="17"/>
      <c r="F35" s="17"/>
    </row>
    <row r="36" spans="1:6" x14ac:dyDescent="0.3">
      <c r="A36" s="17"/>
      <c r="B36" s="17"/>
      <c r="C36" s="17"/>
      <c r="D36" s="17"/>
      <c r="E36" s="17"/>
      <c r="F36" s="17"/>
    </row>
    <row r="37" spans="1:6" x14ac:dyDescent="0.3">
      <c r="A37" s="17"/>
      <c r="B37" s="17"/>
      <c r="C37" s="17"/>
      <c r="D37" s="17"/>
      <c r="E37" s="17"/>
      <c r="F37" s="17"/>
    </row>
    <row r="38" spans="1:6" x14ac:dyDescent="0.3">
      <c r="A38" s="17"/>
      <c r="B38" s="17"/>
      <c r="C38" s="17"/>
      <c r="D38" s="17"/>
      <c r="E38" s="17"/>
      <c r="F38" s="17"/>
    </row>
    <row r="39" spans="1:6" x14ac:dyDescent="0.3">
      <c r="A39" s="17"/>
      <c r="B39" s="17"/>
      <c r="C39" s="17"/>
      <c r="D39" s="17"/>
      <c r="E39" s="17"/>
      <c r="F39" s="17"/>
    </row>
    <row r="40" spans="1:6" x14ac:dyDescent="0.3">
      <c r="A40" s="17"/>
      <c r="B40" s="17"/>
      <c r="C40" s="17"/>
      <c r="D40" s="17"/>
      <c r="E40" s="17"/>
      <c r="F40" s="17"/>
    </row>
    <row r="41" spans="1:6" x14ac:dyDescent="0.3">
      <c r="A41" s="17"/>
      <c r="B41" s="17"/>
      <c r="C41" s="17"/>
      <c r="D41" s="17"/>
      <c r="E41" s="17"/>
      <c r="F41" s="17"/>
    </row>
    <row r="42" spans="1:6" x14ac:dyDescent="0.3">
      <c r="A42" s="17"/>
      <c r="B42" s="17"/>
      <c r="C42" s="17"/>
      <c r="D42" s="17"/>
      <c r="E42" s="17"/>
      <c r="F42" s="17"/>
    </row>
    <row r="43" spans="1:6" x14ac:dyDescent="0.3">
      <c r="A43" s="17"/>
      <c r="B43" s="17"/>
      <c r="C43" s="17"/>
      <c r="D43" s="17"/>
      <c r="E43" s="17"/>
      <c r="F43" s="17"/>
    </row>
    <row r="44" spans="1:6" x14ac:dyDescent="0.3">
      <c r="A44" s="17"/>
      <c r="B44" s="17"/>
      <c r="C44" s="17"/>
      <c r="D44" s="17"/>
      <c r="E44" s="17"/>
      <c r="F44" s="17"/>
    </row>
    <row r="45" spans="1:6" x14ac:dyDescent="0.3">
      <c r="A45" s="17"/>
      <c r="B45" s="17"/>
      <c r="C45" s="17"/>
      <c r="D45" s="17"/>
      <c r="E45" s="17"/>
      <c r="F45" s="17"/>
    </row>
    <row r="46" spans="1:6" x14ac:dyDescent="0.3">
      <c r="A46" s="17"/>
      <c r="B46" s="17"/>
      <c r="C46" s="17"/>
      <c r="D46" s="17"/>
      <c r="E46" s="17"/>
      <c r="F46" s="17"/>
    </row>
    <row r="47" spans="1:6" x14ac:dyDescent="0.3">
      <c r="A47" s="17"/>
      <c r="B47" s="17"/>
      <c r="C47" s="17"/>
      <c r="D47" s="17"/>
      <c r="E47" s="17"/>
      <c r="F47" s="17"/>
    </row>
    <row r="48" spans="1:6" x14ac:dyDescent="0.3">
      <c r="A48" s="17"/>
      <c r="B48" s="17"/>
      <c r="C48" s="17"/>
      <c r="D48" s="17"/>
      <c r="E48" s="17"/>
      <c r="F48" s="17"/>
    </row>
    <row r="49" spans="1:6" x14ac:dyDescent="0.3">
      <c r="A49" s="17"/>
      <c r="B49" s="17"/>
      <c r="C49" s="17"/>
      <c r="D49" s="17"/>
      <c r="E49" s="17"/>
      <c r="F49" s="17"/>
    </row>
  </sheetData>
  <sortState xmlns:xlrd2="http://schemas.microsoft.com/office/spreadsheetml/2017/richdata2" ref="A14:D20">
    <sortCondition descending="1" ref="D14:D20"/>
  </sortState>
  <mergeCells count="1">
    <mergeCell ref="A1:F1"/>
  </mergeCells>
  <pageMargins left="0.70866141732283472" right="0.70866141732283472" top="2.2999999999999998" bottom="0.74803149606299213" header="0.31496062992125984" footer="0.31496062992125984"/>
  <pageSetup paperSize="9" orientation="portrait" r:id="rId1"/>
  <headerFooter>
    <oddHeader>&amp;LName &amp; URN&amp;R&amp;G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Flights</vt:lpstr>
      <vt:lpstr>Flight Statistics</vt:lpstr>
      <vt:lpstr>Sheet 1</vt:lpstr>
      <vt:lpstr>'Flight Statistics'!Print_Area</vt:lpstr>
    </vt:vector>
  </TitlesOfParts>
  <Company>Stephen L Nelson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Kaarin Dolliver</dc:creator>
  <cp:lastModifiedBy>PC</cp:lastModifiedBy>
  <cp:lastPrinted>2014-12-18T16:02:25Z</cp:lastPrinted>
  <dcterms:created xsi:type="dcterms:W3CDTF">1997-01-14T17:23:43Z</dcterms:created>
  <dcterms:modified xsi:type="dcterms:W3CDTF">2023-07-26T08:07:50Z</dcterms:modified>
</cp:coreProperties>
</file>