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3350/"/>
    </mc:Choice>
  </mc:AlternateContent>
  <xr:revisionPtr revIDLastSave="0" documentId="13_ncr:1_{8166E293-1595-3341-B07A-C561FE0FD350}" xr6:coauthVersionLast="45" xr6:coauthVersionMax="45" xr10:uidLastSave="{00000000-0000-0000-0000-000000000000}"/>
  <bookViews>
    <workbookView xWindow="0" yWindow="460" windowWidth="28800" windowHeight="15800" activeTab="1" xr2:uid="{74F26E77-F9E7-E647-850F-97E42086456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C38" i="2"/>
  <c r="B38" i="2"/>
  <c r="I12" i="2"/>
  <c r="J13" i="2"/>
  <c r="B28" i="2"/>
  <c r="I13" i="2"/>
  <c r="I14" i="2"/>
  <c r="I15" i="2"/>
  <c r="B26" i="2"/>
  <c r="C12" i="2"/>
  <c r="F12" i="2" s="1"/>
  <c r="C13" i="2"/>
  <c r="C14" i="2"/>
  <c r="F14" i="2" s="1"/>
  <c r="C15" i="2"/>
  <c r="F15" i="2" s="1"/>
  <c r="C11" i="2"/>
  <c r="F11" i="2" s="1"/>
  <c r="D6" i="1"/>
  <c r="E6" i="1"/>
  <c r="E5" i="1"/>
  <c r="E10" i="1"/>
  <c r="D10" i="1"/>
  <c r="E7" i="1"/>
  <c r="E8" i="1" s="1"/>
  <c r="E9" i="1" s="1"/>
  <c r="D5" i="1"/>
  <c r="D7" i="1"/>
  <c r="D8" i="1"/>
  <c r="D9" i="1"/>
  <c r="J11" i="2" l="1"/>
  <c r="F13" i="2"/>
  <c r="F16" i="2" s="1"/>
  <c r="J12" i="2"/>
  <c r="J15" i="2"/>
  <c r="J14" i="2"/>
  <c r="J16" i="2" l="1"/>
</calcChain>
</file>

<file path=xl/sharedStrings.xml><?xml version="1.0" encoding="utf-8"?>
<sst xmlns="http://schemas.openxmlformats.org/spreadsheetml/2006/main" count="56" uniqueCount="39">
  <si>
    <t>Q3.5 Discounted Payback</t>
    <phoneticPr fontId="1" type="noConversion"/>
  </si>
  <si>
    <t>Initial investment</t>
    <phoneticPr fontId="1" type="noConversion"/>
  </si>
  <si>
    <t>Annual Return</t>
    <phoneticPr fontId="1" type="noConversion"/>
  </si>
  <si>
    <t>Year</t>
    <phoneticPr fontId="1" type="noConversion"/>
  </si>
  <si>
    <t>Discounted Annual Return</t>
    <phoneticPr fontId="1" type="noConversion"/>
  </si>
  <si>
    <t>Discount rate</t>
    <phoneticPr fontId="1" type="noConversion"/>
  </si>
  <si>
    <t>Q3.5 NPV with unequal durations</t>
    <phoneticPr fontId="1" type="noConversion"/>
  </si>
  <si>
    <t>Project A</t>
    <phoneticPr fontId="1" type="noConversion"/>
  </si>
  <si>
    <t>Duration</t>
    <phoneticPr fontId="1" type="noConversion"/>
  </si>
  <si>
    <t>years</t>
    <phoneticPr fontId="1" type="noConversion"/>
  </si>
  <si>
    <t>Project B</t>
    <phoneticPr fontId="1" type="noConversion"/>
  </si>
  <si>
    <t>Minimum Common Multiplier</t>
    <phoneticPr fontId="1" type="noConversion"/>
  </si>
  <si>
    <t>&gt; We need to repeat project B once</t>
    <phoneticPr fontId="1" type="noConversion"/>
  </si>
  <si>
    <t>Discounted Factor</t>
    <phoneticPr fontId="1" type="noConversion"/>
  </si>
  <si>
    <t>Inflow</t>
    <phoneticPr fontId="1" type="noConversion"/>
  </si>
  <si>
    <t>Outflows</t>
    <phoneticPr fontId="1" type="noConversion"/>
  </si>
  <si>
    <t>NPV</t>
    <phoneticPr fontId="1" type="noConversion"/>
  </si>
  <si>
    <t>Requir rate of return</t>
    <phoneticPr fontId="1" type="noConversion"/>
  </si>
  <si>
    <t>Inflation rate</t>
    <phoneticPr fontId="1" type="noConversion"/>
  </si>
  <si>
    <t>Discount factor =</t>
    <phoneticPr fontId="1" type="noConversion"/>
  </si>
  <si>
    <t>Comparison result:</t>
    <phoneticPr fontId="1" type="noConversion"/>
  </si>
  <si>
    <t>Project A has a higher NPV than Project B. The company will select Project A.</t>
    <phoneticPr fontId="1" type="noConversion"/>
  </si>
  <si>
    <t>=1/(1+Require rate of return + Discount rate)^t</t>
    <phoneticPr fontId="1" type="noConversion"/>
  </si>
  <si>
    <t>Formula to calculate discount factor</t>
    <phoneticPr fontId="1" type="noConversion"/>
  </si>
  <si>
    <t>=1/(1+13%)^0</t>
    <phoneticPr fontId="1" type="noConversion"/>
  </si>
  <si>
    <t>=1/(1+13%)^1</t>
  </si>
  <si>
    <t>=1/(1+13%)^2</t>
  </si>
  <si>
    <t>=1/(1+13%)^3</t>
  </si>
  <si>
    <t>=1/(1+13%)^4</t>
  </si>
  <si>
    <t>Method 1</t>
    <phoneticPr fontId="1" type="noConversion"/>
  </si>
  <si>
    <t>Method 2 Use Excel function</t>
    <phoneticPr fontId="1" type="noConversion"/>
  </si>
  <si>
    <t>= Initial Investment + NPV(Discount Rate, Cells of cash flows)</t>
    <phoneticPr fontId="1" type="noConversion"/>
  </si>
  <si>
    <t>=-410000+NPV(13%, D12:D15)</t>
    <phoneticPr fontId="1" type="noConversion"/>
  </si>
  <si>
    <t>Cummulative Inflow</t>
    <phoneticPr fontId="1" type="noConversion"/>
  </si>
  <si>
    <t>Q3.6 IRR</t>
    <phoneticPr fontId="1" type="noConversion"/>
  </si>
  <si>
    <t>Net Cashflow</t>
    <phoneticPr fontId="1" type="noConversion"/>
  </si>
  <si>
    <t>Original Cashflow</t>
    <phoneticPr fontId="1" type="noConversion"/>
  </si>
  <si>
    <t>IRR</t>
    <phoneticPr fontId="1" type="noConversion"/>
  </si>
  <si>
    <r>
      <t xml:space="preserve">Results: </t>
    </r>
    <r>
      <rPr>
        <sz val="12"/>
        <color theme="1"/>
        <rFont val="等线"/>
        <family val="4"/>
        <charset val="134"/>
        <scheme val="minor"/>
      </rPr>
      <t>Project B has the higher IRR, we will choose Project 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</si>
</sst>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\(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>
      <alignment vertical="center"/>
    </xf>
    <xf numFmtId="0" fontId="2" fillId="0" borderId="3" xfId="0" applyFont="1" applyBorder="1">
      <alignment vertical="center"/>
    </xf>
    <xf numFmtId="9" fontId="2" fillId="0" borderId="3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2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quotePrefix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0" xfId="0" applyFont="1" applyFill="1" applyBorder="1">
      <alignment vertical="center"/>
    </xf>
    <xf numFmtId="2" fontId="0" fillId="4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86D4-5889-0A40-AC8E-4C5A9A802E13}">
  <dimension ref="A1:E11"/>
  <sheetViews>
    <sheetView topLeftCell="A6" workbookViewId="0">
      <selection activeCell="C2" sqref="C2"/>
    </sheetView>
  </sheetViews>
  <sheetFormatPr baseColWidth="10" defaultRowHeight="16"/>
  <cols>
    <col min="1" max="3" width="19" customWidth="1"/>
    <col min="4" max="4" width="24" customWidth="1"/>
    <col min="5" max="5" width="18" customWidth="1"/>
  </cols>
  <sheetData>
    <row r="1" spans="1:5">
      <c r="A1" t="s">
        <v>0</v>
      </c>
    </row>
    <row r="3" spans="1:5">
      <c r="A3" s="2" t="s">
        <v>3</v>
      </c>
      <c r="B3" s="2" t="s">
        <v>1</v>
      </c>
      <c r="C3" s="2" t="s">
        <v>2</v>
      </c>
      <c r="D3" s="2" t="s">
        <v>4</v>
      </c>
      <c r="E3" s="2"/>
    </row>
    <row r="4" spans="1:5">
      <c r="A4" s="3">
        <v>0</v>
      </c>
      <c r="B4" s="4">
        <v>-100000</v>
      </c>
      <c r="C4" s="4"/>
      <c r="D4" s="4">
        <v>-100000</v>
      </c>
      <c r="E4" s="3"/>
    </row>
    <row r="5" spans="1:5">
      <c r="A5" s="3">
        <v>1</v>
      </c>
      <c r="B5" s="4"/>
      <c r="C5" s="4">
        <v>25000</v>
      </c>
      <c r="D5" s="4">
        <f>$C5/(1+$B$11)^A5</f>
        <v>22727.272727272724</v>
      </c>
      <c r="E5" s="4">
        <f>D5+D4</f>
        <v>-77272.727272727279</v>
      </c>
    </row>
    <row r="6" spans="1:5">
      <c r="A6" s="3">
        <v>2</v>
      </c>
      <c r="B6" s="4"/>
      <c r="C6" s="4">
        <v>25000</v>
      </c>
      <c r="D6" s="4">
        <f>$C6/(1+$B$11)^A6</f>
        <v>20661.157024793385</v>
      </c>
      <c r="E6" s="4">
        <f>D6+E5</f>
        <v>-56611.570247933894</v>
      </c>
    </row>
    <row r="7" spans="1:5">
      <c r="A7" s="3">
        <v>3</v>
      </c>
      <c r="B7" s="4"/>
      <c r="C7" s="4">
        <v>25000</v>
      </c>
      <c r="D7" s="4">
        <f t="shared" ref="D6:D10" si="0">$C7/(1+$B$11)^A7</f>
        <v>18782.870022539439</v>
      </c>
      <c r="E7" s="4">
        <f t="shared" ref="E7:E10" si="1">D7+E6</f>
        <v>-37828.700225394452</v>
      </c>
    </row>
    <row r="8" spans="1:5">
      <c r="A8" s="3">
        <v>4</v>
      </c>
      <c r="B8" s="4"/>
      <c r="C8" s="4">
        <v>25000</v>
      </c>
      <c r="D8" s="4">
        <f t="shared" si="0"/>
        <v>17075.336384126764</v>
      </c>
      <c r="E8" s="4">
        <f t="shared" si="1"/>
        <v>-20753.363841267688</v>
      </c>
    </row>
    <row r="9" spans="1:5">
      <c r="A9" s="3">
        <v>5</v>
      </c>
      <c r="B9" s="4"/>
      <c r="C9" s="4">
        <v>25000</v>
      </c>
      <c r="D9" s="4">
        <f t="shared" si="0"/>
        <v>15523.033076478874</v>
      </c>
      <c r="E9" s="4">
        <f t="shared" si="1"/>
        <v>-5230.3307647888141</v>
      </c>
    </row>
    <row r="10" spans="1:5">
      <c r="A10" s="3">
        <v>6</v>
      </c>
      <c r="B10" s="3"/>
      <c r="C10" s="4">
        <v>25000</v>
      </c>
      <c r="D10" s="4">
        <f t="shared" si="0"/>
        <v>14111.848251344429</v>
      </c>
      <c r="E10" s="4">
        <f t="shared" si="1"/>
        <v>8881.5174865556146</v>
      </c>
    </row>
    <row r="11" spans="1:5">
      <c r="A11" s="2" t="s">
        <v>5</v>
      </c>
      <c r="B11" s="5">
        <v>0.1</v>
      </c>
      <c r="C11" s="3"/>
      <c r="D11" s="3"/>
      <c r="E1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5A31-F043-3540-BDBF-A14FCE60637C}">
  <dimension ref="A1:J40"/>
  <sheetViews>
    <sheetView tabSelected="1" workbookViewId="0">
      <selection activeCell="C42" sqref="C42"/>
    </sheetView>
  </sheetViews>
  <sheetFormatPr baseColWidth="10" defaultRowHeight="16"/>
  <cols>
    <col min="1" max="1" width="32.5" customWidth="1"/>
    <col min="2" max="2" width="33.5" customWidth="1"/>
    <col min="3" max="3" width="18.33203125" customWidth="1"/>
    <col min="4" max="4" width="20.6640625" customWidth="1"/>
    <col min="9" max="9" width="19.83203125" customWidth="1"/>
  </cols>
  <sheetData>
    <row r="1" spans="1:10">
      <c r="A1" s="1" t="s">
        <v>6</v>
      </c>
      <c r="B1" s="1"/>
      <c r="C1" s="1"/>
    </row>
    <row r="2" spans="1:10">
      <c r="A2" s="1" t="s">
        <v>29</v>
      </c>
      <c r="B2" s="1"/>
      <c r="C2" s="1"/>
    </row>
    <row r="3" spans="1:10">
      <c r="A3" s="1"/>
      <c r="B3" s="1" t="s">
        <v>8</v>
      </c>
      <c r="C3" s="1"/>
    </row>
    <row r="4" spans="1:10">
      <c r="A4" s="1" t="s">
        <v>7</v>
      </c>
      <c r="B4">
        <v>4</v>
      </c>
      <c r="C4" t="s">
        <v>9</v>
      </c>
    </row>
    <row r="5" spans="1:10">
      <c r="A5" s="1" t="s">
        <v>10</v>
      </c>
      <c r="B5">
        <v>2</v>
      </c>
      <c r="C5" t="s">
        <v>9</v>
      </c>
    </row>
    <row r="6" spans="1:10">
      <c r="A6" s="1"/>
    </row>
    <row r="7" spans="1:10">
      <c r="A7" s="1" t="s">
        <v>11</v>
      </c>
      <c r="B7">
        <v>4</v>
      </c>
      <c r="C7" t="s">
        <v>9</v>
      </c>
    </row>
    <row r="8" spans="1:10">
      <c r="A8" s="1" t="s">
        <v>12</v>
      </c>
    </row>
    <row r="9" spans="1:10">
      <c r="D9" s="21" t="s">
        <v>7</v>
      </c>
      <c r="E9" s="22"/>
      <c r="F9" s="22"/>
      <c r="G9" s="23" t="s">
        <v>10</v>
      </c>
      <c r="H9" s="23"/>
      <c r="I9" s="23"/>
      <c r="J9" s="24"/>
    </row>
    <row r="10" spans="1:10">
      <c r="A10" s="14" t="s">
        <v>3</v>
      </c>
      <c r="B10" s="15" t="s">
        <v>23</v>
      </c>
      <c r="C10" s="16" t="s">
        <v>13</v>
      </c>
      <c r="D10" s="14" t="s">
        <v>14</v>
      </c>
      <c r="E10" s="15" t="s">
        <v>15</v>
      </c>
      <c r="F10" s="15" t="s">
        <v>16</v>
      </c>
      <c r="G10" s="15" t="s">
        <v>14</v>
      </c>
      <c r="H10" s="15" t="s">
        <v>15</v>
      </c>
      <c r="I10" s="15" t="s">
        <v>33</v>
      </c>
      <c r="J10" s="16" t="s">
        <v>16</v>
      </c>
    </row>
    <row r="11" spans="1:10">
      <c r="A11" s="17">
        <v>0</v>
      </c>
      <c r="B11" s="18" t="s">
        <v>24</v>
      </c>
      <c r="C11" s="19">
        <f>1/(1+D$19)^A11</f>
        <v>1</v>
      </c>
      <c r="D11" s="17"/>
      <c r="E11" s="27">
        <v>-410000</v>
      </c>
      <c r="F11" s="27">
        <f>E11*C11</f>
        <v>-410000</v>
      </c>
      <c r="G11" s="27"/>
      <c r="H11" s="27">
        <v>-340000</v>
      </c>
      <c r="I11" s="27"/>
      <c r="J11" s="28">
        <f>H11*C11</f>
        <v>-340000</v>
      </c>
    </row>
    <row r="12" spans="1:10">
      <c r="A12" s="17">
        <v>1</v>
      </c>
      <c r="B12" s="18" t="s">
        <v>25</v>
      </c>
      <c r="C12" s="20">
        <f>1/(1+D$19)^A12</f>
        <v>0.88495575221238942</v>
      </c>
      <c r="D12" s="17">
        <v>160000</v>
      </c>
      <c r="E12" s="27"/>
      <c r="F12" s="29">
        <f>D12*C12</f>
        <v>141592.92035398231</v>
      </c>
      <c r="G12" s="27">
        <v>240000</v>
      </c>
      <c r="H12" s="27"/>
      <c r="I12" s="27">
        <f>H12+G12</f>
        <v>240000</v>
      </c>
      <c r="J12" s="28">
        <f>G12*C12</f>
        <v>212389.38053097346</v>
      </c>
    </row>
    <row r="13" spans="1:10">
      <c r="A13" s="17">
        <v>2</v>
      </c>
      <c r="B13" s="18" t="s">
        <v>26</v>
      </c>
      <c r="C13" s="20">
        <f>1/(1+D$19)^A13</f>
        <v>0.78314668337379612</v>
      </c>
      <c r="D13" s="17">
        <v>160000</v>
      </c>
      <c r="E13" s="27"/>
      <c r="F13" s="29">
        <f t="shared" ref="F13:F15" si="0">D13*C13</f>
        <v>125303.46933980737</v>
      </c>
      <c r="G13" s="27">
        <v>210000</v>
      </c>
      <c r="H13" s="27">
        <v>-340000</v>
      </c>
      <c r="I13" s="27">
        <f t="shared" ref="I12:I15" si="1">H13+G13</f>
        <v>-130000</v>
      </c>
      <c r="J13" s="28">
        <f>C13*(G13+H13)</f>
        <v>-101809.06883859349</v>
      </c>
    </row>
    <row r="14" spans="1:10">
      <c r="A14" s="17">
        <v>3</v>
      </c>
      <c r="B14" s="18" t="s">
        <v>27</v>
      </c>
      <c r="C14" s="20">
        <f>1/(1+D$19)^A14</f>
        <v>0.69305016227769578</v>
      </c>
      <c r="D14" s="17">
        <v>160000</v>
      </c>
      <c r="E14" s="27"/>
      <c r="F14" s="29">
        <f t="shared" si="0"/>
        <v>110888.02596443132</v>
      </c>
      <c r="G14" s="27">
        <v>240000</v>
      </c>
      <c r="H14" s="27"/>
      <c r="I14" s="27">
        <f t="shared" si="1"/>
        <v>240000</v>
      </c>
      <c r="J14" s="28">
        <f>G14*C14</f>
        <v>166332.03894664699</v>
      </c>
    </row>
    <row r="15" spans="1:10" s="3" customFormat="1">
      <c r="A15" s="32">
        <v>4</v>
      </c>
      <c r="B15" s="33" t="s">
        <v>28</v>
      </c>
      <c r="C15" s="34">
        <f>1/(1+D$19)^A15</f>
        <v>0.61331872767937679</v>
      </c>
      <c r="D15" s="32">
        <v>160000</v>
      </c>
      <c r="E15" s="31"/>
      <c r="F15" s="35">
        <f t="shared" si="0"/>
        <v>98130.99642870028</v>
      </c>
      <c r="G15" s="31">
        <v>210000</v>
      </c>
      <c r="H15" s="31"/>
      <c r="I15" s="31">
        <f t="shared" si="1"/>
        <v>210000</v>
      </c>
      <c r="J15" s="36">
        <f>G15*C15</f>
        <v>128796.93281266913</v>
      </c>
    </row>
    <row r="16" spans="1:10">
      <c r="E16" s="25" t="s">
        <v>16</v>
      </c>
      <c r="F16" s="26">
        <f>SUM(F11:F15)</f>
        <v>65915.412086921278</v>
      </c>
      <c r="G16" s="12"/>
      <c r="H16" s="25" t="s">
        <v>16</v>
      </c>
      <c r="I16" s="25"/>
      <c r="J16" s="26">
        <f>SUM(J11:J15)</f>
        <v>65709.283451696087</v>
      </c>
    </row>
    <row r="17" spans="1:4">
      <c r="C17" s="1" t="s">
        <v>17</v>
      </c>
      <c r="D17" s="7">
        <v>0.1</v>
      </c>
    </row>
    <row r="18" spans="1:4">
      <c r="C18" s="1" t="s">
        <v>18</v>
      </c>
      <c r="D18" s="7">
        <v>0.03</v>
      </c>
    </row>
    <row r="19" spans="1:4">
      <c r="C19" s="8" t="s">
        <v>5</v>
      </c>
      <c r="D19" s="9">
        <v>0.13</v>
      </c>
    </row>
    <row r="21" spans="1:4">
      <c r="C21" s="10" t="s">
        <v>19</v>
      </c>
      <c r="D21" s="13" t="s">
        <v>22</v>
      </c>
    </row>
    <row r="23" spans="1:4">
      <c r="C23" s="10" t="s">
        <v>20</v>
      </c>
      <c r="D23" t="s">
        <v>21</v>
      </c>
    </row>
    <row r="25" spans="1:4">
      <c r="A25" s="1" t="s">
        <v>30</v>
      </c>
    </row>
    <row r="26" spans="1:4">
      <c r="A26" t="s">
        <v>7</v>
      </c>
      <c r="B26" s="11">
        <f>E11+NPV(D19,D12:D15)</f>
        <v>65915.412086921278</v>
      </c>
      <c r="C26" s="13" t="s">
        <v>31</v>
      </c>
    </row>
    <row r="27" spans="1:4">
      <c r="B27" s="11"/>
      <c r="C27" s="13" t="s">
        <v>32</v>
      </c>
    </row>
    <row r="28" spans="1:4">
      <c r="A28" t="s">
        <v>10</v>
      </c>
      <c r="B28" s="11">
        <f>H11+NPV(D19,I12:I15)</f>
        <v>65709.283451696101</v>
      </c>
    </row>
    <row r="30" spans="1:4">
      <c r="A30" s="1" t="s">
        <v>34</v>
      </c>
      <c r="B30" s="2" t="s">
        <v>7</v>
      </c>
      <c r="C30" s="6" t="s">
        <v>10</v>
      </c>
      <c r="D30" s="6"/>
    </row>
    <row r="31" spans="1:4">
      <c r="A31" s="2" t="s">
        <v>3</v>
      </c>
      <c r="B31" s="2" t="s">
        <v>35</v>
      </c>
      <c r="C31" s="2" t="s">
        <v>35</v>
      </c>
      <c r="D31" s="2" t="s">
        <v>36</v>
      </c>
    </row>
    <row r="32" spans="1:4">
      <c r="A32" s="3">
        <v>0</v>
      </c>
      <c r="B32" s="27">
        <v>-410000</v>
      </c>
      <c r="C32" s="27">
        <v>-340000</v>
      </c>
      <c r="D32" s="27">
        <v>-340000</v>
      </c>
    </row>
    <row r="33" spans="1:4">
      <c r="A33" s="3">
        <v>1</v>
      </c>
      <c r="B33" s="27">
        <v>160000</v>
      </c>
      <c r="C33" s="27">
        <v>240000</v>
      </c>
      <c r="D33" s="27">
        <v>240000</v>
      </c>
    </row>
    <row r="34" spans="1:4">
      <c r="A34" s="3">
        <v>2</v>
      </c>
      <c r="B34" s="27">
        <v>160000</v>
      </c>
      <c r="C34" s="27">
        <v>-130000</v>
      </c>
      <c r="D34" s="27">
        <v>210000</v>
      </c>
    </row>
    <row r="35" spans="1:4">
      <c r="A35" s="3">
        <v>3</v>
      </c>
      <c r="B35" s="27">
        <v>160000</v>
      </c>
      <c r="C35" s="27">
        <v>240000</v>
      </c>
    </row>
    <row r="36" spans="1:4">
      <c r="A36" s="31">
        <v>4</v>
      </c>
      <c r="B36" s="31">
        <v>160000</v>
      </c>
      <c r="C36" s="31">
        <v>210000</v>
      </c>
      <c r="D36" s="30"/>
    </row>
    <row r="38" spans="1:4">
      <c r="A38" s="2" t="s">
        <v>37</v>
      </c>
      <c r="B38" s="37">
        <f>IRR(B32:B36)</f>
        <v>0.20539312061903692</v>
      </c>
      <c r="C38" s="37">
        <f>IRR(C32:C36)</f>
        <v>0.21445991269863574</v>
      </c>
      <c r="D38" s="37">
        <f>IRR(D32:D36)</f>
        <v>0.21445991269863574</v>
      </c>
    </row>
    <row r="40" spans="1:4">
      <c r="A40" s="1" t="s">
        <v>38</v>
      </c>
    </row>
  </sheetData>
  <mergeCells count="3">
    <mergeCell ref="D9:F9"/>
    <mergeCell ref="G9:J9"/>
    <mergeCell ref="C30:D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2020-09-03T02:23:38Z</dcterms:created>
  <dcterms:modified xsi:type="dcterms:W3CDTF">2020-09-03T03:29:20Z</dcterms:modified>
</cp:coreProperties>
</file>