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40" windowHeight="10060" firstSheet="1" activeTab="2"/>
  </bookViews>
  <sheets>
    <sheet name="Q1 Network" sheetId="1" r:id="rId1"/>
    <sheet name="Q1 LP" sheetId="2" r:id="rId2"/>
    <sheet name="Q2 Network" sheetId="3" r:id="rId3"/>
  </sheets>
  <definedNames>
    <definedName name="solver_opt" localSheetId="1" hidden="1">'Q1 LP'!$E$8</definedName>
    <definedName name="solver_typ" localSheetId="1" hidden="1">2</definedName>
    <definedName name="solver_val" localSheetId="1" hidden="1">0</definedName>
    <definedName name="solver_adj" localSheetId="1" hidden="1">'Q1 LP'!$D$3:$E$8</definedName>
    <definedName name="solver_neg" localSheetId="1" hidden="1">1</definedName>
    <definedName name="solver_num" localSheetId="1" hidden="1">2</definedName>
    <definedName name="solver_lin" localSheetId="1" hidden="1">1</definedName>
    <definedName name="solver_eng" localSheetId="1" hidden="1">2</definedName>
    <definedName name="solver_ver" localSheetId="1" hidden="1">3</definedName>
    <definedName name="solver_lhs1" localSheetId="1" hidden="1">'Q1 LP'!$G$3:$G$8</definedName>
    <definedName name="solver_rel1" localSheetId="1" hidden="1">2</definedName>
    <definedName name="solver_rhs1" localSheetId="1" hidden="1">0</definedName>
    <definedName name="solver_lhs2" localSheetId="1" hidden="1">'Q1 LP'!$L$3:$L$10</definedName>
    <definedName name="solver_rel2" localSheetId="1" hidden="1">3</definedName>
    <definedName name="solver_rhs2" localSheetId="1" hidden="1">0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<sst xmlns="http://schemas.openxmlformats.org/spreadsheetml/2006/main" count="46">
  <si>
    <t>B</t>
  </si>
  <si>
    <t>D</t>
  </si>
  <si>
    <t>A</t>
  </si>
  <si>
    <t>F</t>
  </si>
  <si>
    <t>C</t>
  </si>
  <si>
    <t>E</t>
  </si>
  <si>
    <t>Activity</t>
  </si>
  <si>
    <t>Predecessors</t>
  </si>
  <si>
    <t>Time</t>
  </si>
  <si>
    <t>EST</t>
  </si>
  <si>
    <t>EFT</t>
  </si>
  <si>
    <t>LST</t>
  </si>
  <si>
    <t>LFT</t>
  </si>
  <si>
    <t>Slack</t>
  </si>
  <si>
    <t>-</t>
  </si>
  <si>
    <t>B,C</t>
  </si>
  <si>
    <t>D,E</t>
  </si>
  <si>
    <t>start</t>
  </si>
  <si>
    <t>completion</t>
  </si>
  <si>
    <t>comp-start-time</t>
  </si>
  <si>
    <t>Precedent</t>
  </si>
  <si>
    <t>before</t>
  </si>
  <si>
    <t>after</t>
  </si>
  <si>
    <t>AB</t>
  </si>
  <si>
    <t>slack of B</t>
  </si>
  <si>
    <t>AC</t>
  </si>
  <si>
    <t>BD</t>
  </si>
  <si>
    <t>BE</t>
  </si>
  <si>
    <t>slack of E</t>
  </si>
  <si>
    <t>CD</t>
  </si>
  <si>
    <t>CE</t>
  </si>
  <si>
    <t>DF</t>
  </si>
  <si>
    <t>set = 0</t>
  </si>
  <si>
    <t>DE</t>
  </si>
  <si>
    <t>&gt;=0</t>
  </si>
  <si>
    <t>Predecessor</t>
  </si>
  <si>
    <t>—</t>
  </si>
  <si>
    <t>I</t>
  </si>
  <si>
    <t>G</t>
  </si>
  <si>
    <t>H</t>
  </si>
  <si>
    <t>F, C, E</t>
  </si>
  <si>
    <t>G, H</t>
  </si>
  <si>
    <t>J</t>
  </si>
  <si>
    <t>K</t>
  </si>
  <si>
    <t>L</t>
  </si>
  <si>
    <t>I, J, 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</si>
</sst>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641985</xdr:colOff>
      <xdr:row>3</xdr:row>
      <xdr:rowOff>113030</xdr:rowOff>
    </xdr:from>
    <xdr:to>
      <xdr:col>4</xdr:col>
      <xdr:colOff>635635</xdr:colOff>
      <xdr:row>5</xdr:row>
      <xdr:rowOff>91440</xdr:rowOff>
    </xdr:to>
    <xdr:cxnSp>
      <xdr:nvCxnSpPr>
        <xdr:cNvPr id="2" name="直接箭头连接符 1"/>
        <xdr:cNvCxnSpPr/>
      </xdr:nvCxnSpPr>
      <xdr:spPr>
        <a:xfrm flipV="1">
          <a:off x="2851785" y="783590"/>
          <a:ext cx="643890" cy="425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641985</xdr:colOff>
      <xdr:row>5</xdr:row>
      <xdr:rowOff>102235</xdr:rowOff>
    </xdr:from>
    <xdr:to>
      <xdr:col>4</xdr:col>
      <xdr:colOff>610235</xdr:colOff>
      <xdr:row>7</xdr:row>
      <xdr:rowOff>102235</xdr:rowOff>
    </xdr:to>
    <xdr:cxnSp>
      <xdr:nvCxnSpPr>
        <xdr:cNvPr id="3" name="直接箭头连接符 2"/>
        <xdr:cNvCxnSpPr/>
      </xdr:nvCxnSpPr>
      <xdr:spPr>
        <a:xfrm>
          <a:off x="2851785" y="1219835"/>
          <a:ext cx="618490" cy="4470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3</xdr:row>
      <xdr:rowOff>133350</xdr:rowOff>
    </xdr:from>
    <xdr:to>
      <xdr:col>8</xdr:col>
      <xdr:colOff>631190</xdr:colOff>
      <xdr:row>7</xdr:row>
      <xdr:rowOff>49530</xdr:rowOff>
    </xdr:to>
    <xdr:cxnSp>
      <xdr:nvCxnSpPr>
        <xdr:cNvPr id="4" name="直接箭头连接符 3"/>
        <xdr:cNvCxnSpPr/>
      </xdr:nvCxnSpPr>
      <xdr:spPr>
        <a:xfrm>
          <a:off x="5492750" y="803910"/>
          <a:ext cx="599440" cy="8102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7</xdr:row>
      <xdr:rowOff>91440</xdr:rowOff>
    </xdr:from>
    <xdr:to>
      <xdr:col>8</xdr:col>
      <xdr:colOff>620395</xdr:colOff>
      <xdr:row>7</xdr:row>
      <xdr:rowOff>96520</xdr:rowOff>
    </xdr:to>
    <xdr:cxnSp>
      <xdr:nvCxnSpPr>
        <xdr:cNvPr id="5" name="直接箭头连接符 4"/>
        <xdr:cNvCxnSpPr/>
      </xdr:nvCxnSpPr>
      <xdr:spPr>
        <a:xfrm flipV="1">
          <a:off x="5473700" y="1656080"/>
          <a:ext cx="607695" cy="50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</xdr:colOff>
      <xdr:row>3</xdr:row>
      <xdr:rowOff>133985</xdr:rowOff>
    </xdr:from>
    <xdr:to>
      <xdr:col>8</xdr:col>
      <xdr:colOff>609600</xdr:colOff>
      <xdr:row>7</xdr:row>
      <xdr:rowOff>96520</xdr:rowOff>
    </xdr:to>
    <xdr:cxnSp>
      <xdr:nvCxnSpPr>
        <xdr:cNvPr id="6" name="直接箭头连接符 5"/>
        <xdr:cNvCxnSpPr/>
      </xdr:nvCxnSpPr>
      <xdr:spPr>
        <a:xfrm flipV="1">
          <a:off x="5485765" y="804545"/>
          <a:ext cx="584835" cy="8566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24130</xdr:colOff>
      <xdr:row>3</xdr:row>
      <xdr:rowOff>133985</xdr:rowOff>
    </xdr:from>
    <xdr:to>
      <xdr:col>8</xdr:col>
      <xdr:colOff>567690</xdr:colOff>
      <xdr:row>3</xdr:row>
      <xdr:rowOff>133985</xdr:rowOff>
    </xdr:to>
    <xdr:cxnSp>
      <xdr:nvCxnSpPr>
        <xdr:cNvPr id="7" name="直接箭头连接符 6"/>
        <xdr:cNvCxnSpPr/>
      </xdr:nvCxnSpPr>
      <xdr:spPr>
        <a:xfrm>
          <a:off x="5485130" y="804545"/>
          <a:ext cx="5435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3</xdr:row>
      <xdr:rowOff>85725</xdr:rowOff>
    </xdr:from>
    <xdr:to>
      <xdr:col>12</xdr:col>
      <xdr:colOff>633730</xdr:colOff>
      <xdr:row>5</xdr:row>
      <xdr:rowOff>85725</xdr:rowOff>
    </xdr:to>
    <xdr:cxnSp>
      <xdr:nvCxnSpPr>
        <xdr:cNvPr id="8" name="直接箭头连接符 7"/>
        <xdr:cNvCxnSpPr/>
      </xdr:nvCxnSpPr>
      <xdr:spPr>
        <a:xfrm>
          <a:off x="8077200" y="756285"/>
          <a:ext cx="618490" cy="4470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649605</xdr:colOff>
      <xdr:row>5</xdr:row>
      <xdr:rowOff>123190</xdr:rowOff>
    </xdr:from>
    <xdr:to>
      <xdr:col>12</xdr:col>
      <xdr:colOff>621030</xdr:colOff>
      <xdr:row>7</xdr:row>
      <xdr:rowOff>106680</xdr:rowOff>
    </xdr:to>
    <xdr:cxnSp>
      <xdr:nvCxnSpPr>
        <xdr:cNvPr id="9" name="直接箭头连接符 8"/>
        <xdr:cNvCxnSpPr/>
      </xdr:nvCxnSpPr>
      <xdr:spPr>
        <a:xfrm flipV="1">
          <a:off x="8061325" y="1240790"/>
          <a:ext cx="621665" cy="4305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26035</xdr:colOff>
      <xdr:row>2</xdr:row>
      <xdr:rowOff>186690</xdr:rowOff>
    </xdr:from>
    <xdr:to>
      <xdr:col>7</xdr:col>
      <xdr:colOff>588645</xdr:colOff>
      <xdr:row>6</xdr:row>
      <xdr:rowOff>111125</xdr:rowOff>
    </xdr:to>
    <xdr:cxnSp>
      <xdr:nvCxnSpPr>
        <xdr:cNvPr id="2" name="直接箭头连接符 1"/>
        <xdr:cNvCxnSpPr/>
      </xdr:nvCxnSpPr>
      <xdr:spPr>
        <a:xfrm flipV="1">
          <a:off x="4752340" y="643255"/>
          <a:ext cx="562610" cy="8185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22225</xdr:colOff>
      <xdr:row>6</xdr:row>
      <xdr:rowOff>99695</xdr:rowOff>
    </xdr:from>
    <xdr:to>
      <xdr:col>7</xdr:col>
      <xdr:colOff>588645</xdr:colOff>
      <xdr:row>9</xdr:row>
      <xdr:rowOff>102235</xdr:rowOff>
    </xdr:to>
    <xdr:cxnSp>
      <xdr:nvCxnSpPr>
        <xdr:cNvPr id="3" name="直接箭头连接符 2"/>
        <xdr:cNvCxnSpPr/>
      </xdr:nvCxnSpPr>
      <xdr:spPr>
        <a:xfrm>
          <a:off x="4748530" y="1450340"/>
          <a:ext cx="566420" cy="673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</xdr:colOff>
      <xdr:row>6</xdr:row>
      <xdr:rowOff>112395</xdr:rowOff>
    </xdr:from>
    <xdr:to>
      <xdr:col>7</xdr:col>
      <xdr:colOff>598805</xdr:colOff>
      <xdr:row>14</xdr:row>
      <xdr:rowOff>59690</xdr:rowOff>
    </xdr:to>
    <xdr:cxnSp>
      <xdr:nvCxnSpPr>
        <xdr:cNvPr id="4" name="直接箭头连接符 3"/>
        <xdr:cNvCxnSpPr/>
      </xdr:nvCxnSpPr>
      <xdr:spPr>
        <a:xfrm>
          <a:off x="4763135" y="1463040"/>
          <a:ext cx="561975" cy="17449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641985</xdr:colOff>
      <xdr:row>12</xdr:row>
      <xdr:rowOff>133985</xdr:rowOff>
    </xdr:from>
    <xdr:to>
      <xdr:col>11</xdr:col>
      <xdr:colOff>620395</xdr:colOff>
      <xdr:row>14</xdr:row>
      <xdr:rowOff>122555</xdr:rowOff>
    </xdr:to>
    <xdr:cxnSp>
      <xdr:nvCxnSpPr>
        <xdr:cNvPr id="5" name="直接箭头连接符 4"/>
        <xdr:cNvCxnSpPr/>
      </xdr:nvCxnSpPr>
      <xdr:spPr>
        <a:xfrm flipV="1">
          <a:off x="7319010" y="2825750"/>
          <a:ext cx="628650" cy="4451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57785</xdr:colOff>
      <xdr:row>1</xdr:row>
      <xdr:rowOff>81280</xdr:rowOff>
    </xdr:from>
    <xdr:to>
      <xdr:col>11</xdr:col>
      <xdr:colOff>610235</xdr:colOff>
      <xdr:row>2</xdr:row>
      <xdr:rowOff>128270</xdr:rowOff>
    </xdr:to>
    <xdr:cxnSp>
      <xdr:nvCxnSpPr>
        <xdr:cNvPr id="6" name="直接箭头连接符 5"/>
        <xdr:cNvCxnSpPr/>
      </xdr:nvCxnSpPr>
      <xdr:spPr>
        <a:xfrm flipV="1">
          <a:off x="7385050" y="304800"/>
          <a:ext cx="552450" cy="280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68580</xdr:colOff>
      <xdr:row>2</xdr:row>
      <xdr:rowOff>169545</xdr:rowOff>
    </xdr:from>
    <xdr:to>
      <xdr:col>11</xdr:col>
      <xdr:colOff>610235</xdr:colOff>
      <xdr:row>5</xdr:row>
      <xdr:rowOff>91440</xdr:rowOff>
    </xdr:to>
    <xdr:cxnSp>
      <xdr:nvCxnSpPr>
        <xdr:cNvPr id="7" name="直接箭头连接符 6"/>
        <xdr:cNvCxnSpPr/>
      </xdr:nvCxnSpPr>
      <xdr:spPr>
        <a:xfrm>
          <a:off x="7395845" y="626110"/>
          <a:ext cx="541655" cy="5924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8</xdr:row>
      <xdr:rowOff>17145</xdr:rowOff>
    </xdr:from>
    <xdr:to>
      <xdr:col>16</xdr:col>
      <xdr:colOff>557530</xdr:colOff>
      <xdr:row>9</xdr:row>
      <xdr:rowOff>110490</xdr:rowOff>
    </xdr:to>
    <xdr:cxnSp>
      <xdr:nvCxnSpPr>
        <xdr:cNvPr id="8" name="直接箭头连接符 7"/>
        <xdr:cNvCxnSpPr/>
      </xdr:nvCxnSpPr>
      <xdr:spPr>
        <a:xfrm flipV="1">
          <a:off x="7324725" y="1814830"/>
          <a:ext cx="3811270" cy="3168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1</xdr:row>
      <xdr:rowOff>149225</xdr:rowOff>
    </xdr:from>
    <xdr:to>
      <xdr:col>16</xdr:col>
      <xdr:colOff>578485</xdr:colOff>
      <xdr:row>7</xdr:row>
      <xdr:rowOff>112395</xdr:rowOff>
    </xdr:to>
    <xdr:cxnSp>
      <xdr:nvCxnSpPr>
        <xdr:cNvPr id="9" name="直接箭头连接符 8"/>
        <xdr:cNvCxnSpPr/>
      </xdr:nvCxnSpPr>
      <xdr:spPr>
        <a:xfrm>
          <a:off x="9940925" y="372745"/>
          <a:ext cx="1216025" cy="13138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26035</xdr:colOff>
      <xdr:row>8</xdr:row>
      <xdr:rowOff>112395</xdr:rowOff>
    </xdr:from>
    <xdr:to>
      <xdr:col>16</xdr:col>
      <xdr:colOff>546735</xdr:colOff>
      <xdr:row>12</xdr:row>
      <xdr:rowOff>123190</xdr:rowOff>
    </xdr:to>
    <xdr:cxnSp>
      <xdr:nvCxnSpPr>
        <xdr:cNvPr id="10" name="直接箭头连接符 9"/>
        <xdr:cNvCxnSpPr/>
      </xdr:nvCxnSpPr>
      <xdr:spPr>
        <a:xfrm flipV="1">
          <a:off x="9954260" y="1910080"/>
          <a:ext cx="117094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</xdr:colOff>
      <xdr:row>11</xdr:row>
      <xdr:rowOff>133985</xdr:rowOff>
    </xdr:from>
    <xdr:to>
      <xdr:col>16</xdr:col>
      <xdr:colOff>610235</xdr:colOff>
      <xdr:row>12</xdr:row>
      <xdr:rowOff>153670</xdr:rowOff>
    </xdr:to>
    <xdr:cxnSp>
      <xdr:nvCxnSpPr>
        <xdr:cNvPr id="11" name="直接箭头连接符 10"/>
        <xdr:cNvCxnSpPr/>
      </xdr:nvCxnSpPr>
      <xdr:spPr>
        <a:xfrm flipV="1">
          <a:off x="9942195" y="2602230"/>
          <a:ext cx="1246505" cy="243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</xdr:row>
      <xdr:rowOff>138430</xdr:rowOff>
    </xdr:from>
    <xdr:to>
      <xdr:col>16</xdr:col>
      <xdr:colOff>556895</xdr:colOff>
      <xdr:row>10</xdr:row>
      <xdr:rowOff>112395</xdr:rowOff>
    </xdr:to>
    <xdr:cxnSp>
      <xdr:nvCxnSpPr>
        <xdr:cNvPr id="12" name="直接箭头连接符 11"/>
        <xdr:cNvCxnSpPr/>
      </xdr:nvCxnSpPr>
      <xdr:spPr>
        <a:xfrm>
          <a:off x="9937750" y="361950"/>
          <a:ext cx="1197610" cy="19951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9</xdr:row>
      <xdr:rowOff>142240</xdr:rowOff>
    </xdr:from>
    <xdr:to>
      <xdr:col>16</xdr:col>
      <xdr:colOff>578485</xdr:colOff>
      <xdr:row>10</xdr:row>
      <xdr:rowOff>218440</xdr:rowOff>
    </xdr:to>
    <xdr:cxnSp>
      <xdr:nvCxnSpPr>
        <xdr:cNvPr id="13" name="直接箭头连接符 12"/>
        <xdr:cNvCxnSpPr/>
      </xdr:nvCxnSpPr>
      <xdr:spPr>
        <a:xfrm>
          <a:off x="7334885" y="2163445"/>
          <a:ext cx="3822065" cy="2997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8255</xdr:colOff>
      <xdr:row>3</xdr:row>
      <xdr:rowOff>102235</xdr:rowOff>
    </xdr:from>
    <xdr:to>
      <xdr:col>16</xdr:col>
      <xdr:colOff>599440</xdr:colOff>
      <xdr:row>5</xdr:row>
      <xdr:rowOff>117475</xdr:rowOff>
    </xdr:to>
    <xdr:cxnSp>
      <xdr:nvCxnSpPr>
        <xdr:cNvPr id="14" name="直接箭头连接符 13"/>
        <xdr:cNvCxnSpPr/>
      </xdr:nvCxnSpPr>
      <xdr:spPr>
        <a:xfrm flipV="1">
          <a:off x="9936480" y="782320"/>
          <a:ext cx="1241425" cy="4622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281940</xdr:colOff>
      <xdr:row>4</xdr:row>
      <xdr:rowOff>218440</xdr:rowOff>
    </xdr:from>
    <xdr:to>
      <xdr:col>18</xdr:col>
      <xdr:colOff>292100</xdr:colOff>
      <xdr:row>5</xdr:row>
      <xdr:rowOff>202565</xdr:rowOff>
    </xdr:to>
    <xdr:cxnSp>
      <xdr:nvCxnSpPr>
        <xdr:cNvPr id="15" name="直接箭头连接符 14"/>
        <xdr:cNvCxnSpPr/>
      </xdr:nvCxnSpPr>
      <xdr:spPr>
        <a:xfrm flipV="1">
          <a:off x="12160885" y="1122045"/>
          <a:ext cx="10160" cy="2076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</xdr:colOff>
      <xdr:row>14</xdr:row>
      <xdr:rowOff>108585</xdr:rowOff>
    </xdr:from>
    <xdr:to>
      <xdr:col>16</xdr:col>
      <xdr:colOff>567690</xdr:colOff>
      <xdr:row>16</xdr:row>
      <xdr:rowOff>101600</xdr:rowOff>
    </xdr:to>
    <xdr:cxnSp>
      <xdr:nvCxnSpPr>
        <xdr:cNvPr id="16" name="直接箭头连接符 15"/>
        <xdr:cNvCxnSpPr/>
      </xdr:nvCxnSpPr>
      <xdr:spPr>
        <a:xfrm>
          <a:off x="7361555" y="3256915"/>
          <a:ext cx="3784600" cy="4400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647065</xdr:colOff>
      <xdr:row>3</xdr:row>
      <xdr:rowOff>96520</xdr:rowOff>
    </xdr:from>
    <xdr:to>
      <xdr:col>20</xdr:col>
      <xdr:colOff>610235</xdr:colOff>
      <xdr:row>9</xdr:row>
      <xdr:rowOff>102235</xdr:rowOff>
    </xdr:to>
    <xdr:cxnSp>
      <xdr:nvCxnSpPr>
        <xdr:cNvPr id="17" name="直接箭头连接符 16"/>
        <xdr:cNvCxnSpPr/>
      </xdr:nvCxnSpPr>
      <xdr:spPr>
        <a:xfrm>
          <a:off x="13176250" y="776605"/>
          <a:ext cx="613410" cy="13468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39370</xdr:colOff>
      <xdr:row>9</xdr:row>
      <xdr:rowOff>218440</xdr:rowOff>
    </xdr:from>
    <xdr:to>
      <xdr:col>20</xdr:col>
      <xdr:colOff>599440</xdr:colOff>
      <xdr:row>11</xdr:row>
      <xdr:rowOff>118110</xdr:rowOff>
    </xdr:to>
    <xdr:cxnSp>
      <xdr:nvCxnSpPr>
        <xdr:cNvPr id="18" name="直接箭头连接符 17"/>
        <xdr:cNvCxnSpPr/>
      </xdr:nvCxnSpPr>
      <xdr:spPr>
        <a:xfrm flipV="1">
          <a:off x="13218795" y="2239645"/>
          <a:ext cx="560070" cy="346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39370</xdr:colOff>
      <xdr:row>10</xdr:row>
      <xdr:rowOff>91440</xdr:rowOff>
    </xdr:from>
    <xdr:to>
      <xdr:col>20</xdr:col>
      <xdr:colOff>631190</xdr:colOff>
      <xdr:row>16</xdr:row>
      <xdr:rowOff>137795</xdr:rowOff>
    </xdr:to>
    <xdr:cxnSp>
      <xdr:nvCxnSpPr>
        <xdr:cNvPr id="20" name="直接箭头连接符 19"/>
        <xdr:cNvCxnSpPr/>
      </xdr:nvCxnSpPr>
      <xdr:spPr>
        <a:xfrm flipV="1">
          <a:off x="13218795" y="2336165"/>
          <a:ext cx="591820" cy="1397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P19"/>
  <sheetViews>
    <sheetView topLeftCell="A2" workbookViewId="0">
      <selection activeCell="F7" sqref="F7:H9"/>
    </sheetView>
  </sheetViews>
  <sheetFormatPr defaultColWidth="9.14285714285714" defaultRowHeight="17.6"/>
  <cols>
    <col min="3" max="3" width="12.7857142857143" customWidth="1"/>
  </cols>
  <sheetData>
    <row r="3" spans="6:12">
      <c r="F3" s="6">
        <f>D5</f>
        <v>3</v>
      </c>
      <c r="G3" s="7" t="s">
        <v>0</v>
      </c>
      <c r="H3" s="6">
        <f>F3+G5</f>
        <v>5</v>
      </c>
      <c r="J3" s="6">
        <f>MAX(H3,H7)</f>
        <v>8</v>
      </c>
      <c r="K3" s="7" t="s">
        <v>1</v>
      </c>
      <c r="L3" s="6">
        <f>J3+K5</f>
        <v>16</v>
      </c>
    </row>
    <row r="4" spans="6:12">
      <c r="F4" s="6">
        <f>F5-F3</f>
        <v>3</v>
      </c>
      <c r="G4" s="8"/>
      <c r="H4" s="9"/>
      <c r="J4" s="6">
        <f>J5-J3</f>
        <v>0</v>
      </c>
      <c r="K4" s="8"/>
      <c r="L4" s="9"/>
    </row>
    <row r="5" spans="2:16">
      <c r="B5" s="6">
        <v>0</v>
      </c>
      <c r="C5" s="7" t="s">
        <v>2</v>
      </c>
      <c r="D5" s="6">
        <f>B5+C7</f>
        <v>3</v>
      </c>
      <c r="F5" s="6">
        <f>H5-G5</f>
        <v>6</v>
      </c>
      <c r="G5" s="6">
        <v>2</v>
      </c>
      <c r="H5" s="6">
        <f>MIN(J5,J9)</f>
        <v>8</v>
      </c>
      <c r="J5" s="6">
        <f>L5-K5</f>
        <v>8</v>
      </c>
      <c r="K5" s="6">
        <v>8</v>
      </c>
      <c r="L5" s="6">
        <f>N7</f>
        <v>16</v>
      </c>
      <c r="N5" s="6">
        <f>MAX(L3,L7)</f>
        <v>16</v>
      </c>
      <c r="O5" s="7" t="s">
        <v>3</v>
      </c>
      <c r="P5" s="6">
        <f>N5+O7</f>
        <v>18</v>
      </c>
    </row>
    <row r="6" spans="2:16">
      <c r="B6" s="6">
        <f>B7-B5</f>
        <v>0</v>
      </c>
      <c r="C6" s="8"/>
      <c r="D6" s="9"/>
      <c r="N6" s="6">
        <f>N7-N5</f>
        <v>0</v>
      </c>
      <c r="O6" s="8"/>
      <c r="P6" s="9"/>
    </row>
    <row r="7" spans="2:16">
      <c r="B7" s="6">
        <f>D7-C7</f>
        <v>0</v>
      </c>
      <c r="C7" s="6">
        <v>3</v>
      </c>
      <c r="D7" s="6">
        <f>MIN(F5,F9)</f>
        <v>3</v>
      </c>
      <c r="F7" s="6">
        <f>D5</f>
        <v>3</v>
      </c>
      <c r="G7" s="7" t="s">
        <v>4</v>
      </c>
      <c r="H7" s="6">
        <f>F7+G9</f>
        <v>8</v>
      </c>
      <c r="J7" s="6">
        <f>MAX(H3,H7)</f>
        <v>8</v>
      </c>
      <c r="K7" s="7" t="s">
        <v>5</v>
      </c>
      <c r="L7" s="6">
        <f>J7+K9</f>
        <v>12</v>
      </c>
      <c r="N7" s="6">
        <f>P7-O7</f>
        <v>16</v>
      </c>
      <c r="O7" s="6">
        <v>2</v>
      </c>
      <c r="P7" s="6">
        <f>P5</f>
        <v>18</v>
      </c>
    </row>
    <row r="8" spans="6:12">
      <c r="F8" s="6">
        <f>F9-F7</f>
        <v>0</v>
      </c>
      <c r="G8" s="8"/>
      <c r="H8" s="9"/>
      <c r="J8" s="6">
        <f>J9-J7</f>
        <v>4</v>
      </c>
      <c r="K8" s="8"/>
      <c r="L8" s="9"/>
    </row>
    <row r="9" spans="6:12">
      <c r="F9" s="6">
        <f>H9-G9</f>
        <v>3</v>
      </c>
      <c r="G9" s="6">
        <v>5</v>
      </c>
      <c r="H9" s="6">
        <f>MIN(J5,J9)</f>
        <v>8</v>
      </c>
      <c r="J9" s="6">
        <f>L9-K9</f>
        <v>12</v>
      </c>
      <c r="K9" s="6">
        <v>4</v>
      </c>
      <c r="L9" s="6">
        <f>N7</f>
        <v>16</v>
      </c>
    </row>
    <row r="13" ht="17" customHeight="1" spans="2:9">
      <c r="B13" s="22" t="s">
        <v>6</v>
      </c>
      <c r="C13" s="23" t="s">
        <v>7</v>
      </c>
      <c r="D13" s="22" t="s">
        <v>8</v>
      </c>
      <c r="E13" s="22" t="s">
        <v>9</v>
      </c>
      <c r="F13" s="22" t="s">
        <v>10</v>
      </c>
      <c r="G13" s="22" t="s">
        <v>11</v>
      </c>
      <c r="H13" s="22" t="s">
        <v>12</v>
      </c>
      <c r="I13" s="22" t="s">
        <v>13</v>
      </c>
    </row>
    <row r="14" spans="2:9">
      <c r="B14" s="19" t="s">
        <v>2</v>
      </c>
      <c r="C14" s="15" t="s">
        <v>14</v>
      </c>
      <c r="D14" s="15">
        <v>3</v>
      </c>
      <c r="E14" s="15">
        <v>0</v>
      </c>
      <c r="F14" s="15">
        <f t="shared" ref="F14:F19" si="0">E14+D14</f>
        <v>3</v>
      </c>
      <c r="G14" s="15">
        <f t="shared" ref="G14:G19" si="1">H14-D14</f>
        <v>0</v>
      </c>
      <c r="H14" s="15">
        <f>MIN(G15:G16)</f>
        <v>3</v>
      </c>
      <c r="I14" s="15">
        <f t="shared" ref="I14:I19" si="2">G14-E14</f>
        <v>0</v>
      </c>
    </row>
    <row r="15" spans="2:9">
      <c r="B15" s="19" t="s">
        <v>0</v>
      </c>
      <c r="C15" s="15" t="s">
        <v>2</v>
      </c>
      <c r="D15" s="15">
        <v>2</v>
      </c>
      <c r="E15" s="15">
        <f>F14</f>
        <v>3</v>
      </c>
      <c r="F15" s="15">
        <f t="shared" si="0"/>
        <v>5</v>
      </c>
      <c r="G15" s="15">
        <f t="shared" si="1"/>
        <v>6</v>
      </c>
      <c r="H15" s="15">
        <f>MIN(G17:G18)</f>
        <v>8</v>
      </c>
      <c r="I15" s="15">
        <f t="shared" si="2"/>
        <v>3</v>
      </c>
    </row>
    <row r="16" spans="2:9">
      <c r="B16" s="19" t="s">
        <v>4</v>
      </c>
      <c r="C16" s="15" t="s">
        <v>2</v>
      </c>
      <c r="D16" s="15">
        <v>5</v>
      </c>
      <c r="E16" s="15">
        <f>F14</f>
        <v>3</v>
      </c>
      <c r="F16" s="15">
        <f t="shared" si="0"/>
        <v>8</v>
      </c>
      <c r="G16" s="15">
        <f t="shared" si="1"/>
        <v>3</v>
      </c>
      <c r="H16" s="15">
        <f>MIN(G17:G18)</f>
        <v>8</v>
      </c>
      <c r="I16" s="15">
        <f t="shared" si="2"/>
        <v>0</v>
      </c>
    </row>
    <row r="17" spans="2:9">
      <c r="B17" s="19" t="s">
        <v>1</v>
      </c>
      <c r="C17" s="15" t="s">
        <v>15</v>
      </c>
      <c r="D17" s="15">
        <v>8</v>
      </c>
      <c r="E17" s="15">
        <f>MAX(F15,F16)</f>
        <v>8</v>
      </c>
      <c r="F17" s="15">
        <f t="shared" si="0"/>
        <v>16</v>
      </c>
      <c r="G17" s="15">
        <f t="shared" si="1"/>
        <v>8</v>
      </c>
      <c r="H17" s="15">
        <f>G19</f>
        <v>16</v>
      </c>
      <c r="I17" s="15">
        <f t="shared" si="2"/>
        <v>0</v>
      </c>
    </row>
    <row r="18" spans="2:9">
      <c r="B18" s="19" t="s">
        <v>5</v>
      </c>
      <c r="C18" s="15" t="s">
        <v>15</v>
      </c>
      <c r="D18" s="15">
        <v>4</v>
      </c>
      <c r="E18" s="15">
        <f>MAX(F15,F16)</f>
        <v>8</v>
      </c>
      <c r="F18" s="15">
        <f t="shared" si="0"/>
        <v>12</v>
      </c>
      <c r="G18" s="15">
        <f t="shared" si="1"/>
        <v>12</v>
      </c>
      <c r="H18" s="15">
        <f>G19</f>
        <v>16</v>
      </c>
      <c r="I18" s="15">
        <f t="shared" si="2"/>
        <v>4</v>
      </c>
    </row>
    <row r="19" spans="2:9">
      <c r="B19" s="19" t="s">
        <v>3</v>
      </c>
      <c r="C19" s="15" t="s">
        <v>16</v>
      </c>
      <c r="D19" s="15">
        <v>2</v>
      </c>
      <c r="E19" s="15">
        <f>MAX(F17,F18)</f>
        <v>16</v>
      </c>
      <c r="F19" s="24">
        <f t="shared" si="0"/>
        <v>18</v>
      </c>
      <c r="G19" s="15">
        <f t="shared" si="1"/>
        <v>16</v>
      </c>
      <c r="H19" s="15">
        <f>F19</f>
        <v>18</v>
      </c>
      <c r="I19" s="15">
        <f t="shared" si="2"/>
        <v>0</v>
      </c>
    </row>
  </sheetData>
  <mergeCells count="6">
    <mergeCell ref="G4:H4"/>
    <mergeCell ref="K4:L4"/>
    <mergeCell ref="C6:D6"/>
    <mergeCell ref="O6:P6"/>
    <mergeCell ref="G8:H8"/>
    <mergeCell ref="K8:L8"/>
  </mergeCells>
  <pageMargins left="0.75" right="0.75" top="1" bottom="1" header="0.511805555555556" footer="0.511805555555556"/>
  <headerFooter/>
  <ignoredErrors>
    <ignoredError sqref="H15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2"/>
  <sheetViews>
    <sheetView topLeftCell="C1" workbookViewId="0">
      <selection activeCell="F11" sqref="F11"/>
    </sheetView>
  </sheetViews>
  <sheetFormatPr defaultColWidth="9.14285714285714" defaultRowHeight="17.6"/>
  <cols>
    <col min="1" max="1" width="9.14285714285714" style="15"/>
    <col min="2" max="2" width="12.3482142857143" style="15" customWidth="1"/>
    <col min="3" max="12" width="9.14285714285714" style="15"/>
    <col min="13" max="13" width="10.8571428571429" style="15" customWidth="1"/>
    <col min="14" max="16384" width="9.14285714285714" style="15"/>
  </cols>
  <sheetData>
    <row r="2" s="14" customFormat="1" ht="15" customHeight="1" spans="1:11">
      <c r="A2" s="16" t="s">
        <v>6</v>
      </c>
      <c r="B2" s="17" t="s">
        <v>7</v>
      </c>
      <c r="C2" s="16" t="s">
        <v>8</v>
      </c>
      <c r="D2" s="18" t="s">
        <v>17</v>
      </c>
      <c r="E2" s="18" t="s">
        <v>18</v>
      </c>
      <c r="F2" s="21"/>
      <c r="G2" s="18" t="s">
        <v>19</v>
      </c>
      <c r="H2" s="21"/>
      <c r="I2" s="16" t="s">
        <v>20</v>
      </c>
      <c r="J2" s="16" t="s">
        <v>21</v>
      </c>
      <c r="K2" s="16" t="s">
        <v>22</v>
      </c>
    </row>
    <row r="3" spans="1:13">
      <c r="A3" s="19" t="s">
        <v>2</v>
      </c>
      <c r="B3" s="15" t="s">
        <v>14</v>
      </c>
      <c r="C3" s="15">
        <v>3</v>
      </c>
      <c r="D3" s="20">
        <v>0</v>
      </c>
      <c r="E3" s="20">
        <v>3</v>
      </c>
      <c r="F3"/>
      <c r="G3">
        <f>E3-D3-C3</f>
        <v>0</v>
      </c>
      <c r="H3"/>
      <c r="I3" s="15" t="s">
        <v>23</v>
      </c>
      <c r="J3" s="15" t="s">
        <v>2</v>
      </c>
      <c r="K3" s="15" t="s">
        <v>0</v>
      </c>
      <c r="L3" s="15">
        <f>VLOOKUP(K3,$A$3:$E$8,4,FALSE)-VLOOKUP(J3,$A$3:$E$8,5,FALSE)</f>
        <v>3</v>
      </c>
      <c r="M3" s="15" t="s">
        <v>24</v>
      </c>
    </row>
    <row r="4" spans="1:12">
      <c r="A4" s="19" t="s">
        <v>0</v>
      </c>
      <c r="B4" s="15" t="s">
        <v>2</v>
      </c>
      <c r="C4" s="15">
        <v>2</v>
      </c>
      <c r="D4" s="20">
        <v>6</v>
      </c>
      <c r="E4" s="20">
        <v>8</v>
      </c>
      <c r="F4"/>
      <c r="G4">
        <f>E4-D4-C4</f>
        <v>0</v>
      </c>
      <c r="H4"/>
      <c r="I4" s="15" t="s">
        <v>25</v>
      </c>
      <c r="J4" s="15" t="s">
        <v>2</v>
      </c>
      <c r="K4" s="15" t="s">
        <v>4</v>
      </c>
      <c r="L4" s="15">
        <f>VLOOKUP(K4,$A$3:$E$8,4,FALSE)-VLOOKUP(J4,$A$3:$E$8,5,FALSE)</f>
        <v>0</v>
      </c>
    </row>
    <row r="5" spans="1:12">
      <c r="A5" s="19" t="s">
        <v>4</v>
      </c>
      <c r="B5" s="15" t="s">
        <v>2</v>
      </c>
      <c r="C5" s="15">
        <v>5</v>
      </c>
      <c r="D5" s="20">
        <v>3</v>
      </c>
      <c r="E5" s="20">
        <v>8</v>
      </c>
      <c r="F5"/>
      <c r="G5">
        <f>E5-D5-C5</f>
        <v>0</v>
      </c>
      <c r="H5"/>
      <c r="I5" s="15" t="s">
        <v>26</v>
      </c>
      <c r="J5" s="15" t="s">
        <v>0</v>
      </c>
      <c r="K5" s="15" t="s">
        <v>1</v>
      </c>
      <c r="L5" s="15">
        <f t="shared" ref="L4:L10" si="0">VLOOKUP(K5,$A$3:$E$8,4,FALSE)-VLOOKUP(J5,$A$3:$E$8,5,FALSE)</f>
        <v>0</v>
      </c>
    </row>
    <row r="6" spans="1:13">
      <c r="A6" s="19" t="s">
        <v>1</v>
      </c>
      <c r="B6" s="15" t="s">
        <v>15</v>
      </c>
      <c r="C6" s="15">
        <v>8</v>
      </c>
      <c r="D6" s="20">
        <v>8</v>
      </c>
      <c r="E6" s="20">
        <v>16</v>
      </c>
      <c r="F6"/>
      <c r="G6">
        <f>E6-D6-C6</f>
        <v>0</v>
      </c>
      <c r="H6"/>
      <c r="I6" s="15" t="s">
        <v>27</v>
      </c>
      <c r="J6" s="15" t="s">
        <v>0</v>
      </c>
      <c r="K6" s="15" t="s">
        <v>5</v>
      </c>
      <c r="L6" s="15">
        <f t="shared" si="0"/>
        <v>8</v>
      </c>
      <c r="M6" s="15" t="s">
        <v>28</v>
      </c>
    </row>
    <row r="7" spans="1:12">
      <c r="A7" s="19" t="s">
        <v>5</v>
      </c>
      <c r="B7" s="15" t="s">
        <v>15</v>
      </c>
      <c r="C7" s="15">
        <v>4</v>
      </c>
      <c r="D7" s="20">
        <v>16</v>
      </c>
      <c r="E7" s="20">
        <v>20</v>
      </c>
      <c r="F7"/>
      <c r="G7">
        <f>E7-D7-C7</f>
        <v>0</v>
      </c>
      <c r="H7"/>
      <c r="I7" s="15" t="s">
        <v>29</v>
      </c>
      <c r="J7" s="15" t="s">
        <v>4</v>
      </c>
      <c r="K7" s="15" t="s">
        <v>1</v>
      </c>
      <c r="L7" s="15">
        <f t="shared" si="0"/>
        <v>0</v>
      </c>
    </row>
    <row r="8" spans="1:13">
      <c r="A8" s="19" t="s">
        <v>3</v>
      </c>
      <c r="B8" s="15" t="s">
        <v>16</v>
      </c>
      <c r="C8" s="15">
        <v>2</v>
      </c>
      <c r="D8" s="20">
        <v>16</v>
      </c>
      <c r="E8" s="20">
        <v>18</v>
      </c>
      <c r="F8"/>
      <c r="G8">
        <f>E8-D8-C8</f>
        <v>0</v>
      </c>
      <c r="H8"/>
      <c r="I8" s="15" t="s">
        <v>30</v>
      </c>
      <c r="J8" s="15" t="s">
        <v>4</v>
      </c>
      <c r="K8" s="15" t="s">
        <v>5</v>
      </c>
      <c r="L8" s="15">
        <f t="shared" si="0"/>
        <v>8</v>
      </c>
      <c r="M8" s="15" t="s">
        <v>28</v>
      </c>
    </row>
    <row r="9" spans="9:12">
      <c r="I9" s="15" t="s">
        <v>31</v>
      </c>
      <c r="J9" s="15" t="s">
        <v>1</v>
      </c>
      <c r="K9" s="15" t="s">
        <v>3</v>
      </c>
      <c r="L9" s="15">
        <f t="shared" si="0"/>
        <v>0</v>
      </c>
    </row>
    <row r="10" spans="7:12">
      <c r="G10" s="15" t="s">
        <v>32</v>
      </c>
      <c r="I10" s="15" t="s">
        <v>33</v>
      </c>
      <c r="J10" s="15" t="s">
        <v>1</v>
      </c>
      <c r="K10" s="15" t="s">
        <v>5</v>
      </c>
      <c r="L10" s="15">
        <f t="shared" si="0"/>
        <v>0</v>
      </c>
    </row>
    <row r="12" spans="12:12">
      <c r="L12" s="15" t="s">
        <v>34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0"/>
  <sheetViews>
    <sheetView tabSelected="1" topLeftCell="N1" workbookViewId="0">
      <selection activeCell="W14" sqref="W14"/>
    </sheetView>
  </sheetViews>
  <sheetFormatPr defaultColWidth="9.14285714285714" defaultRowHeight="17.6"/>
  <cols>
    <col min="3" max="3" width="11.5982142857143" customWidth="1"/>
  </cols>
  <sheetData>
    <row r="1" spans="13:15">
      <c r="M1" s="6">
        <f>K2</f>
        <v>7</v>
      </c>
      <c r="N1" s="7" t="s">
        <v>3</v>
      </c>
      <c r="O1" s="6">
        <f>M1+N3</f>
        <v>11</v>
      </c>
    </row>
    <row r="2" ht="18.35" spans="1:15">
      <c r="A2" t="s">
        <v>6</v>
      </c>
      <c r="B2" t="s">
        <v>8</v>
      </c>
      <c r="C2" s="1" t="s">
        <v>35</v>
      </c>
      <c r="I2" s="6">
        <f>G6</f>
        <v>3</v>
      </c>
      <c r="J2" s="7" t="s">
        <v>0</v>
      </c>
      <c r="K2" s="6">
        <f>I2+J4</f>
        <v>7</v>
      </c>
      <c r="M2" s="6">
        <f>M3-M1</f>
        <v>0</v>
      </c>
      <c r="N2" s="8"/>
      <c r="O2" s="9"/>
    </row>
    <row r="3" spans="1:20">
      <c r="A3" s="2" t="s">
        <v>2</v>
      </c>
      <c r="B3" s="2">
        <v>3</v>
      </c>
      <c r="C3" s="2" t="s">
        <v>36</v>
      </c>
      <c r="I3" s="6">
        <f>I4-I2</f>
        <v>0</v>
      </c>
      <c r="J3" s="8"/>
      <c r="K3" s="9"/>
      <c r="M3" s="6">
        <f>O3-N3</f>
        <v>7</v>
      </c>
      <c r="N3" s="6">
        <v>4</v>
      </c>
      <c r="O3" s="6">
        <f>MIN(R9,R13)</f>
        <v>11</v>
      </c>
      <c r="R3" s="6">
        <f>MAX(O5,T7)</f>
        <v>16</v>
      </c>
      <c r="S3" s="7" t="s">
        <v>37</v>
      </c>
      <c r="T3" s="6">
        <f>R3+S5</f>
        <v>22</v>
      </c>
    </row>
    <row r="4" spans="1:20">
      <c r="A4" s="3" t="s">
        <v>0</v>
      </c>
      <c r="B4" s="3">
        <v>4</v>
      </c>
      <c r="C4" s="3" t="s">
        <v>2</v>
      </c>
      <c r="I4" s="6">
        <f>K4-J4</f>
        <v>3</v>
      </c>
      <c r="J4" s="6">
        <v>4</v>
      </c>
      <c r="K4" s="6">
        <f>MIN(M3,M7)</f>
        <v>7</v>
      </c>
      <c r="R4" s="6">
        <f>R5-R3</f>
        <v>0</v>
      </c>
      <c r="S4" s="8"/>
      <c r="T4" s="9"/>
    </row>
    <row r="5" spans="1:20">
      <c r="A5" s="4" t="s">
        <v>4</v>
      </c>
      <c r="B5" s="4">
        <v>4</v>
      </c>
      <c r="C5" s="4" t="s">
        <v>2</v>
      </c>
      <c r="M5" s="6">
        <f>K2</f>
        <v>7</v>
      </c>
      <c r="N5" s="7" t="s">
        <v>38</v>
      </c>
      <c r="O5" s="6">
        <f>M5+N7</f>
        <v>13</v>
      </c>
      <c r="R5" s="6">
        <f>T5-S5</f>
        <v>16</v>
      </c>
      <c r="S5" s="6">
        <v>6</v>
      </c>
      <c r="T5" s="6">
        <f>V11</f>
        <v>22</v>
      </c>
    </row>
    <row r="6" spans="1:15">
      <c r="A6" s="4" t="s">
        <v>1</v>
      </c>
      <c r="B6" s="4">
        <v>3</v>
      </c>
      <c r="C6" s="4" t="s">
        <v>2</v>
      </c>
      <c r="E6" s="6">
        <v>0</v>
      </c>
      <c r="F6" s="7" t="s">
        <v>2</v>
      </c>
      <c r="G6" s="6">
        <f>E6+F8</f>
        <v>3</v>
      </c>
      <c r="M6" s="6">
        <f>M7-M5</f>
        <v>3</v>
      </c>
      <c r="N6" s="8"/>
      <c r="O6" s="9"/>
    </row>
    <row r="7" spans="1:20">
      <c r="A7" s="4" t="s">
        <v>5</v>
      </c>
      <c r="B7" s="4">
        <v>3</v>
      </c>
      <c r="C7" s="4" t="s">
        <v>1</v>
      </c>
      <c r="E7" s="6"/>
      <c r="F7" s="8"/>
      <c r="G7" s="9"/>
      <c r="M7" s="6">
        <f>O7-N7</f>
        <v>10</v>
      </c>
      <c r="N7" s="6">
        <v>6</v>
      </c>
      <c r="O7" s="6">
        <f>R5</f>
        <v>16</v>
      </c>
      <c r="R7" s="6">
        <f>MAX(O1,K9,O12)</f>
        <v>11</v>
      </c>
      <c r="S7" s="7" t="s">
        <v>39</v>
      </c>
      <c r="T7" s="6">
        <f>R7+S9</f>
        <v>16</v>
      </c>
    </row>
    <row r="8" spans="1:20">
      <c r="A8" s="4" t="s">
        <v>3</v>
      </c>
      <c r="B8" s="4">
        <v>4</v>
      </c>
      <c r="C8" s="4" t="s">
        <v>0</v>
      </c>
      <c r="E8" s="6">
        <f>G8-F8</f>
        <v>0</v>
      </c>
      <c r="F8" s="6">
        <v>3</v>
      </c>
      <c r="G8" s="6">
        <f>MIN(I4,I11)</f>
        <v>3</v>
      </c>
      <c r="R8" s="6">
        <f>R9-R7</f>
        <v>0</v>
      </c>
      <c r="S8" s="8"/>
      <c r="T8" s="9"/>
    </row>
    <row r="9" spans="1:24">
      <c r="A9" s="4" t="s">
        <v>38</v>
      </c>
      <c r="B9" s="4">
        <v>6</v>
      </c>
      <c r="C9" s="4" t="s">
        <v>0</v>
      </c>
      <c r="I9" s="6">
        <f>G6</f>
        <v>3</v>
      </c>
      <c r="J9" s="7" t="s">
        <v>4</v>
      </c>
      <c r="K9" s="6">
        <f>I9+J11</f>
        <v>7</v>
      </c>
      <c r="R9" s="6">
        <f>T9-S9</f>
        <v>11</v>
      </c>
      <c r="S9" s="6">
        <v>5</v>
      </c>
      <c r="T9" s="6">
        <f>R5</f>
        <v>16</v>
      </c>
      <c r="V9" s="6">
        <f>MAX(T3,T11,T16)</f>
        <v>22</v>
      </c>
      <c r="W9" s="7" t="s">
        <v>39</v>
      </c>
      <c r="X9" s="6">
        <f>V9+W11</f>
        <v>28</v>
      </c>
    </row>
    <row r="10" spans="1:24">
      <c r="A10" s="3" t="s">
        <v>39</v>
      </c>
      <c r="B10" s="3">
        <v>5</v>
      </c>
      <c r="C10" s="3" t="s">
        <v>40</v>
      </c>
      <c r="I10" s="6">
        <f>I11-I9</f>
        <v>4</v>
      </c>
      <c r="J10" s="8"/>
      <c r="K10" s="9"/>
      <c r="V10" s="6">
        <f>V11-V9</f>
        <v>0</v>
      </c>
      <c r="W10" s="8"/>
      <c r="X10" s="9"/>
    </row>
    <row r="11" spans="1:24">
      <c r="A11" s="3" t="s">
        <v>37</v>
      </c>
      <c r="B11" s="3">
        <v>6</v>
      </c>
      <c r="C11" s="3" t="s">
        <v>41</v>
      </c>
      <c r="I11" s="6">
        <f>K11-J11</f>
        <v>7</v>
      </c>
      <c r="J11" s="6">
        <v>4</v>
      </c>
      <c r="K11" s="6">
        <f>MIN(R9,R13)</f>
        <v>11</v>
      </c>
      <c r="R11" s="6">
        <f>MAX(O1,O12,K9)</f>
        <v>11</v>
      </c>
      <c r="S11" s="7" t="s">
        <v>42</v>
      </c>
      <c r="T11" s="6">
        <f>R11+S13</f>
        <v>15</v>
      </c>
      <c r="V11" s="6">
        <f>X11-W11</f>
        <v>22</v>
      </c>
      <c r="W11" s="6">
        <v>6</v>
      </c>
      <c r="X11" s="6">
        <f>X9</f>
        <v>28</v>
      </c>
    </row>
    <row r="12" spans="1:20">
      <c r="A12" s="3" t="s">
        <v>42</v>
      </c>
      <c r="B12" s="3">
        <v>4</v>
      </c>
      <c r="C12" s="3" t="s">
        <v>40</v>
      </c>
      <c r="M12" s="6">
        <f>K14</f>
        <v>6</v>
      </c>
      <c r="N12" s="7" t="s">
        <v>5</v>
      </c>
      <c r="O12" s="6">
        <f>M12+N14</f>
        <v>9</v>
      </c>
      <c r="R12" s="6">
        <f>R13-R11</f>
        <v>7</v>
      </c>
      <c r="S12" s="8"/>
      <c r="T12" s="9"/>
    </row>
    <row r="13" spans="1:20">
      <c r="A13" s="4" t="s">
        <v>43</v>
      </c>
      <c r="B13" s="4">
        <v>2</v>
      </c>
      <c r="C13" s="4" t="s">
        <v>1</v>
      </c>
      <c r="M13" s="6">
        <f>M14-M12</f>
        <v>2</v>
      </c>
      <c r="N13" s="8"/>
      <c r="O13" s="9"/>
      <c r="R13" s="6">
        <f>T13-S13</f>
        <v>18</v>
      </c>
      <c r="S13" s="6">
        <v>4</v>
      </c>
      <c r="T13" s="6">
        <f>V11</f>
        <v>22</v>
      </c>
    </row>
    <row r="14" ht="18.35" spans="1:15">
      <c r="A14" s="5" t="s">
        <v>44</v>
      </c>
      <c r="B14" s="5">
        <v>6</v>
      </c>
      <c r="C14" s="5" t="s">
        <v>45</v>
      </c>
      <c r="I14" s="6">
        <f>G6</f>
        <v>3</v>
      </c>
      <c r="J14" s="7" t="s">
        <v>1</v>
      </c>
      <c r="K14" s="6">
        <f>I14+J16</f>
        <v>6</v>
      </c>
      <c r="M14" s="6">
        <f>O14-N14</f>
        <v>8</v>
      </c>
      <c r="N14" s="6">
        <v>3</v>
      </c>
      <c r="O14" s="6">
        <f>MIN(R13,R9)</f>
        <v>11</v>
      </c>
    </row>
    <row r="15" spans="9:11">
      <c r="I15" s="6">
        <f>I16-I14</f>
        <v>2</v>
      </c>
      <c r="J15" s="8"/>
      <c r="K15" s="9"/>
    </row>
    <row r="16" spans="9:20">
      <c r="I16" s="6">
        <f>K16-J16</f>
        <v>5</v>
      </c>
      <c r="J16" s="6">
        <v>3</v>
      </c>
      <c r="K16" s="6">
        <f>MIN(M14,R18)</f>
        <v>8</v>
      </c>
      <c r="R16" s="6">
        <f>K14</f>
        <v>6</v>
      </c>
      <c r="S16" s="7" t="s">
        <v>43</v>
      </c>
      <c r="T16" s="6">
        <f>R16+S18</f>
        <v>8</v>
      </c>
    </row>
    <row r="17" spans="18:20">
      <c r="R17" s="6">
        <f>R18-R16</f>
        <v>14</v>
      </c>
      <c r="S17" s="8"/>
      <c r="T17" s="9"/>
    </row>
    <row r="18" spans="13:20">
      <c r="M18" s="10"/>
      <c r="N18" s="11"/>
      <c r="O18" s="10"/>
      <c r="R18" s="6">
        <f>T18-S18</f>
        <v>20</v>
      </c>
      <c r="S18" s="6">
        <v>2</v>
      </c>
      <c r="T18" s="6">
        <f>V11</f>
        <v>22</v>
      </c>
    </row>
    <row r="19" spans="13:15">
      <c r="M19" s="10"/>
      <c r="N19" s="12"/>
      <c r="O19" s="13"/>
    </row>
    <row r="20" spans="13:15">
      <c r="M20" s="10"/>
      <c r="N20" s="10"/>
      <c r="O20" s="10"/>
    </row>
  </sheetData>
  <mergeCells count="13">
    <mergeCell ref="N2:O2"/>
    <mergeCell ref="J3:K3"/>
    <mergeCell ref="S4:T4"/>
    <mergeCell ref="N6:O6"/>
    <mergeCell ref="F7:G7"/>
    <mergeCell ref="S8:T8"/>
    <mergeCell ref="J10:K10"/>
    <mergeCell ref="W10:X10"/>
    <mergeCell ref="S12:T12"/>
    <mergeCell ref="N13:O13"/>
    <mergeCell ref="J15:K15"/>
    <mergeCell ref="S17:T17"/>
    <mergeCell ref="N19:O19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Network</vt:lpstr>
      <vt:lpstr>Q1 LP</vt:lpstr>
      <vt:lpstr>Q2 Network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chelseayeung</dc:creator>
  <dcterms:created xsi:type="dcterms:W3CDTF">2020-11-03T08:58:55Z</dcterms:created>
  <dcterms:modified xsi:type="dcterms:W3CDTF">2020-11-03T10:06:37Z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