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460"/>
  </bookViews>
  <sheets>
    <sheet name="Sheet1" sheetId="1" r:id="rId1"/>
  </sheets>
  <definedNames>
    <definedName name="solver_opt" localSheetId="0" hidden="1">Sheet1!$B$20</definedName>
    <definedName name="solver_typ" localSheetId="0" hidden="1">2</definedName>
    <definedName name="solver_val" localSheetId="0" hidden="1">0</definedName>
    <definedName name="solver_adj" localSheetId="0" hidden="1">Sheet1!$B$3:$D$3,Sheet1!$G$3:$J$3,Sheet1!$B$6:$D$6,Sheet1!$H$9,Sheet1!$H$17:$I$17</definedName>
    <definedName name="solver_neg" localSheetId="0" hidden="1">1</definedName>
    <definedName name="solver_num" localSheetId="0" hidden="1">10</definedName>
    <definedName name="solver_lin" localSheetId="0" hidden="1">1</definedName>
    <definedName name="solver_eng" localSheetId="0" hidden="1">2</definedName>
    <definedName name="solver_ver" localSheetId="0" hidden="1">3</definedName>
    <definedName name="solver_lhs1" localSheetId="0" hidden="1">Sheet1!$B$23</definedName>
    <definedName name="solver_rel1" localSheetId="0" hidden="1">2</definedName>
    <definedName name="solver_rhs1" localSheetId="0" hidden="1">Sheet1!$D$23</definedName>
    <definedName name="solver_lhs2" localSheetId="0" hidden="1">Sheet1!$B$24:$B$25</definedName>
    <definedName name="solver_rel2" localSheetId="0" hidden="1">1</definedName>
    <definedName name="solver_rhs2" localSheetId="0" hidden="1">0</definedName>
    <definedName name="solver_lhs3" localSheetId="0" hidden="1">Sheet1!$B$26:$B$28</definedName>
    <definedName name="solver_rel3" localSheetId="0" hidden="1">3</definedName>
    <definedName name="solver_rhs3" localSheetId="0" hidden="1">0</definedName>
    <definedName name="solver_lhs4" localSheetId="0" hidden="1">Sheet1!$B$31:$B$39</definedName>
    <definedName name="solver_rel4" localSheetId="0" hidden="1">1</definedName>
    <definedName name="solver_rhs4" localSheetId="0" hidden="1">Sheet1!$D$31:$D$39</definedName>
    <definedName name="solver_lhs5" localSheetId="0" hidden="1">Sheet1!$B$3:$D$3</definedName>
    <definedName name="solver_rel5" localSheetId="0" hidden="1">5</definedName>
    <definedName name="solver_rhs5" localSheetId="0" hidden="1">0</definedName>
    <definedName name="solver_lhs6" localSheetId="0" hidden="1">Sheet1!$H$9</definedName>
    <definedName name="solver_rel6" localSheetId="0" hidden="1">5</definedName>
    <definedName name="solver_rhs6" localSheetId="0" hidden="1">0</definedName>
    <definedName name="solver_lhs7" localSheetId="0" hidden="1">Sheet1!$H$17:$I$17</definedName>
    <definedName name="solver_rel7" localSheetId="0" hidden="1">5</definedName>
    <definedName name="solver_rhs7" localSheetId="0" hidden="1">0</definedName>
    <definedName name="solver_lhs8" localSheetId="0" hidden="1">Sheet1!$G$3:$J$3</definedName>
    <definedName name="solver_rel8" localSheetId="0" hidden="1">4</definedName>
    <definedName name="solver_rhs8" localSheetId="0" hidden="1">0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  <definedName name="solver_lhs9" localSheetId="0" hidden="1">Sheet1!$B$35:$B$36</definedName>
    <definedName name="solver_rel9" localSheetId="0" hidden="1">3</definedName>
    <definedName name="solver_rhs9" localSheetId="0" hidden="1">0</definedName>
    <definedName name="solver_lhs10" localSheetId="0" hidden="1">Sheet1!$B$6:$D$6</definedName>
    <definedName name="solver_rel10" localSheetId="0" hidden="1">3</definedName>
    <definedName name="solver_rhs10" localSheetId="0" hidden="1">0</definedName>
  </definedNames>
  <calcPr calcId="144525"/>
</workbook>
</file>

<file path=xl/sharedStrings.xml><?xml version="1.0" encoding="utf-8"?>
<sst xmlns="http://schemas.openxmlformats.org/spreadsheetml/2006/main" count="40">
  <si>
    <t>Subcontract</t>
  </si>
  <si>
    <t>Y11</t>
  </si>
  <si>
    <t>Y12</t>
  </si>
  <si>
    <t>Y13</t>
  </si>
  <si>
    <t>Delivery</t>
  </si>
  <si>
    <t>A</t>
  </si>
  <si>
    <t>B</t>
  </si>
  <si>
    <t>C</t>
  </si>
  <si>
    <t>D</t>
  </si>
  <si>
    <t>Product</t>
  </si>
  <si>
    <t>X21</t>
  </si>
  <si>
    <t>X22</t>
  </si>
  <si>
    <t>X23</t>
  </si>
  <si>
    <t>cost of subcontract</t>
  </si>
  <si>
    <t>&lt;25</t>
  </si>
  <si>
    <t>25-50</t>
  </si>
  <si>
    <t>&gt;50</t>
  </si>
  <si>
    <t>Truck</t>
  </si>
  <si>
    <t>Drivers</t>
  </si>
  <si>
    <t>Additional</t>
  </si>
  <si>
    <t>Cost of additinal drivers</t>
  </si>
  <si>
    <t>Drivers required</t>
  </si>
  <si>
    <t>Total drivers required</t>
  </si>
  <si>
    <t>Additional drivers required</t>
  </si>
  <si>
    <t>Maintainance</t>
  </si>
  <si>
    <t>Total maintainance required</t>
  </si>
  <si>
    <t>Petrol</t>
  </si>
  <si>
    <t>Excessive</t>
  </si>
  <si>
    <t>Lack</t>
  </si>
  <si>
    <t>Cost / profit of petrol</t>
  </si>
  <si>
    <t>excessive</t>
  </si>
  <si>
    <t>Total petrol required</t>
  </si>
  <si>
    <t>Total cost</t>
  </si>
  <si>
    <t>s.t.</t>
  </si>
  <si>
    <t>LHS</t>
  </si>
  <si>
    <t>Sign</t>
  </si>
  <si>
    <t>RHS</t>
  </si>
  <si>
    <t>=</t>
  </si>
  <si>
    <t>&lt;=</t>
  </si>
  <si>
    <t>&gt;=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</si>
</sst>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35" borderId="9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13" borderId="9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8" borderId="12" applyNumberFormat="0" applyAlignment="0" applyProtection="0">
      <alignment vertical="center"/>
    </xf>
    <xf numFmtId="0" fontId="16" fillId="13" borderId="11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9"/>
  <sheetViews>
    <sheetView tabSelected="1" workbookViewId="0">
      <selection activeCell="D13" sqref="D13"/>
    </sheetView>
  </sheetViews>
  <sheetFormatPr defaultColWidth="9.14285714285714" defaultRowHeight="17.6"/>
  <cols>
    <col min="1" max="1" width="28.1160714285714" style="1" customWidth="1"/>
    <col min="2" max="2" width="9.66964285714286" style="1" customWidth="1"/>
    <col min="3" max="4" width="12.7857142857143" style="1"/>
    <col min="5" max="6" width="9.14285714285714" style="1"/>
    <col min="7" max="7" width="12.7857142857143" style="1"/>
    <col min="8" max="8" width="10.2589285714286" style="1" customWidth="1"/>
    <col min="9" max="9" width="12.7857142857143" style="1"/>
    <col min="10" max="10" width="24.3928571428571" style="1" customWidth="1"/>
    <col min="11" max="11" width="22.9107142857143" style="1" customWidth="1"/>
    <col min="12" max="16384" width="9.14285714285714" style="1"/>
  </cols>
  <sheetData>
    <row r="1" spans="5:5">
      <c r="E1" s="16"/>
    </row>
    <row r="2" spans="1:15">
      <c r="A2" s="2" t="s">
        <v>0</v>
      </c>
      <c r="B2" s="3" t="s">
        <v>1</v>
      </c>
      <c r="C2" s="3" t="s">
        <v>2</v>
      </c>
      <c r="D2" s="4" t="s">
        <v>3</v>
      </c>
      <c r="E2" s="16"/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5</v>
      </c>
      <c r="M2" s="10" t="s">
        <v>6</v>
      </c>
      <c r="N2" s="10" t="s">
        <v>7</v>
      </c>
      <c r="O2" s="10" t="s">
        <v>8</v>
      </c>
    </row>
    <row r="3" spans="1:15">
      <c r="A3" s="5"/>
      <c r="B3" s="6">
        <v>0</v>
      </c>
      <c r="C3" s="6">
        <v>0</v>
      </c>
      <c r="D3" s="7">
        <v>0</v>
      </c>
      <c r="E3" s="16"/>
      <c r="F3" s="11"/>
      <c r="G3" s="17">
        <v>0</v>
      </c>
      <c r="H3" s="17">
        <v>8.33333333333333</v>
      </c>
      <c r="I3" s="17">
        <v>0</v>
      </c>
      <c r="J3" s="17">
        <v>28.3333333333333</v>
      </c>
      <c r="K3" s="11"/>
      <c r="L3" s="11">
        <v>11000</v>
      </c>
      <c r="M3" s="11">
        <v>9000</v>
      </c>
      <c r="N3" s="11">
        <v>7000</v>
      </c>
      <c r="O3" s="11">
        <v>6000</v>
      </c>
    </row>
    <row r="4" spans="1:5">
      <c r="A4" s="8"/>
      <c r="C4" s="9"/>
      <c r="D4" s="9"/>
      <c r="E4" s="9"/>
    </row>
    <row r="5" spans="1:10">
      <c r="A5" s="2" t="s">
        <v>0</v>
      </c>
      <c r="B5" s="3" t="s">
        <v>10</v>
      </c>
      <c r="C5" s="3" t="s">
        <v>11</v>
      </c>
      <c r="D5" s="4" t="s">
        <v>12</v>
      </c>
      <c r="F5" s="10"/>
      <c r="G5" s="18" t="s">
        <v>13</v>
      </c>
      <c r="H5" s="10" t="s">
        <v>14</v>
      </c>
      <c r="I5" s="10" t="s">
        <v>15</v>
      </c>
      <c r="J5" s="10" t="s">
        <v>16</v>
      </c>
    </row>
    <row r="6" spans="1:10">
      <c r="A6" s="5"/>
      <c r="B6" s="6">
        <v>0</v>
      </c>
      <c r="C6" s="6">
        <v>0</v>
      </c>
      <c r="D6" s="7">
        <v>35000</v>
      </c>
      <c r="F6" s="11"/>
      <c r="G6" s="11"/>
      <c r="H6" s="11">
        <v>1</v>
      </c>
      <c r="I6" s="11">
        <v>1.3</v>
      </c>
      <c r="J6" s="11">
        <v>1.6</v>
      </c>
    </row>
    <row r="8" spans="1:11">
      <c r="A8" s="10" t="s">
        <v>17</v>
      </c>
      <c r="B8" s="10" t="s">
        <v>5</v>
      </c>
      <c r="C8" s="10" t="s">
        <v>6</v>
      </c>
      <c r="D8" s="10" t="s">
        <v>7</v>
      </c>
      <c r="E8" s="10" t="s">
        <v>8</v>
      </c>
      <c r="G8" s="10" t="s">
        <v>18</v>
      </c>
      <c r="H8" s="10" t="s">
        <v>19</v>
      </c>
      <c r="J8" s="1" t="s">
        <v>20</v>
      </c>
      <c r="K8" s="20">
        <v>8000</v>
      </c>
    </row>
    <row r="9" spans="1:8">
      <c r="A9" s="11" t="s">
        <v>21</v>
      </c>
      <c r="B9" s="11">
        <v>2</v>
      </c>
      <c r="C9" s="11">
        <v>2</v>
      </c>
      <c r="D9" s="11">
        <v>1</v>
      </c>
      <c r="E9" s="11">
        <v>1</v>
      </c>
      <c r="G9" s="11"/>
      <c r="H9" s="17">
        <v>1</v>
      </c>
    </row>
    <row r="10" spans="1:8">
      <c r="A10" s="1" t="s">
        <v>22</v>
      </c>
      <c r="B10" s="1">
        <f>SUMPRODUCT(G3:J3,B9:E9)</f>
        <v>45</v>
      </c>
      <c r="D10" s="1" t="s">
        <v>23</v>
      </c>
      <c r="F10" s="1">
        <f>B10-35</f>
        <v>10</v>
      </c>
      <c r="H10" s="19"/>
    </row>
    <row r="12" spans="1:5">
      <c r="A12" s="10" t="s">
        <v>17</v>
      </c>
      <c r="B12" s="10" t="s">
        <v>5</v>
      </c>
      <c r="C12" s="10" t="s">
        <v>6</v>
      </c>
      <c r="D12" s="10" t="s">
        <v>7</v>
      </c>
      <c r="E12" s="10" t="s">
        <v>8</v>
      </c>
    </row>
    <row r="13" spans="1:5">
      <c r="A13" s="11" t="s">
        <v>24</v>
      </c>
      <c r="B13" s="11">
        <v>20</v>
      </c>
      <c r="C13" s="11">
        <v>14</v>
      </c>
      <c r="D13" s="11">
        <v>12</v>
      </c>
      <c r="E13" s="11">
        <v>10</v>
      </c>
    </row>
    <row r="14" spans="1:2">
      <c r="A14" s="1" t="s">
        <v>25</v>
      </c>
      <c r="B14" s="1">
        <f>SUMPRODUCT(G3:J3,B13:E13)</f>
        <v>400</v>
      </c>
    </row>
    <row r="16" spans="1:12">
      <c r="A16" s="10" t="s">
        <v>17</v>
      </c>
      <c r="B16" s="10" t="s">
        <v>5</v>
      </c>
      <c r="C16" s="10" t="s">
        <v>6</v>
      </c>
      <c r="D16" s="10" t="s">
        <v>7</v>
      </c>
      <c r="E16" s="10" t="s">
        <v>8</v>
      </c>
      <c r="G16" s="10" t="s">
        <v>26</v>
      </c>
      <c r="H16" s="10" t="s">
        <v>27</v>
      </c>
      <c r="I16" s="10" t="s">
        <v>28</v>
      </c>
      <c r="J16" s="10" t="s">
        <v>29</v>
      </c>
      <c r="K16" s="10" t="s">
        <v>30</v>
      </c>
      <c r="L16" s="10" t="s">
        <v>28</v>
      </c>
    </row>
    <row r="17" spans="1:12">
      <c r="A17" s="11" t="s">
        <v>26</v>
      </c>
      <c r="B17" s="11">
        <v>2000</v>
      </c>
      <c r="C17" s="11">
        <v>1700</v>
      </c>
      <c r="D17" s="11">
        <v>1200</v>
      </c>
      <c r="E17" s="11">
        <v>1100</v>
      </c>
      <c r="G17" s="11"/>
      <c r="H17" s="17">
        <v>0.466666666666666</v>
      </c>
      <c r="I17" s="17">
        <v>0</v>
      </c>
      <c r="J17" s="21"/>
      <c r="K17" s="11">
        <v>-1.1</v>
      </c>
      <c r="L17" s="11">
        <v>1.5</v>
      </c>
    </row>
    <row r="18" spans="1:2">
      <c r="A18" s="1" t="s">
        <v>31</v>
      </c>
      <c r="B18" s="1">
        <f>SUMPRODUCT(G3:J3,B17:E17)</f>
        <v>45333.3333333333</v>
      </c>
    </row>
    <row r="19" spans="7:9">
      <c r="G19" s="10"/>
      <c r="H19" s="10" t="s">
        <v>27</v>
      </c>
      <c r="I19" s="10" t="s">
        <v>28</v>
      </c>
    </row>
    <row r="20" spans="1:9">
      <c r="A20" s="12" t="s">
        <v>32</v>
      </c>
      <c r="B20" s="13">
        <f>SUMPRODUCT(H6:J6,B6:D6)+F10*K8+SUMPRODUCT(H20:I20,K17:L17)</f>
        <v>123866.666666667</v>
      </c>
      <c r="G20" s="11" t="s">
        <v>26</v>
      </c>
      <c r="H20" s="11">
        <f>50000-B18</f>
        <v>4666.66666666666</v>
      </c>
      <c r="I20" s="11">
        <f>B18-50000</f>
        <v>-4666.66666666666</v>
      </c>
    </row>
    <row r="22" spans="1:4">
      <c r="A22" s="1" t="s">
        <v>33</v>
      </c>
      <c r="B22" s="1" t="s">
        <v>34</v>
      </c>
      <c r="C22" s="1" t="s">
        <v>35</v>
      </c>
      <c r="D22" s="1" t="s">
        <v>36</v>
      </c>
    </row>
    <row r="23" spans="1:4">
      <c r="A23" s="1" t="s">
        <v>0</v>
      </c>
      <c r="B23" s="14">
        <f>SUM(B6:D6)+SUMPRODUCT(G3:J3,L3:O3)</f>
        <v>280000</v>
      </c>
      <c r="C23" s="14" t="s">
        <v>37</v>
      </c>
      <c r="D23" s="14">
        <v>280000</v>
      </c>
    </row>
    <row r="24" spans="2:4">
      <c r="B24" s="14">
        <f>B6</f>
        <v>0</v>
      </c>
      <c r="C24" s="14" t="s">
        <v>38</v>
      </c>
      <c r="D24" s="14">
        <f>25000*B3</f>
        <v>0</v>
      </c>
    </row>
    <row r="25" spans="2:4">
      <c r="B25" s="14">
        <f>C6</f>
        <v>0</v>
      </c>
      <c r="C25" s="14" t="s">
        <v>38</v>
      </c>
      <c r="D25" s="14">
        <f>25000*C3</f>
        <v>0</v>
      </c>
    </row>
    <row r="26" spans="2:4">
      <c r="B26" s="14">
        <f>D6</f>
        <v>35000</v>
      </c>
      <c r="C26" s="14" t="s">
        <v>39</v>
      </c>
      <c r="D26" s="14">
        <f>D3</f>
        <v>0</v>
      </c>
    </row>
    <row r="27" spans="2:4">
      <c r="B27" s="14">
        <f>B3-C3</f>
        <v>0</v>
      </c>
      <c r="C27" s="14" t="s">
        <v>39</v>
      </c>
      <c r="D27" s="14">
        <v>0</v>
      </c>
    </row>
    <row r="28" spans="2:4">
      <c r="B28" s="14">
        <f>C3-D3</f>
        <v>0</v>
      </c>
      <c r="C28" s="14" t="s">
        <v>39</v>
      </c>
      <c r="D28" s="14">
        <v>0</v>
      </c>
    </row>
    <row r="29" spans="2:4">
      <c r="B29" s="14"/>
      <c r="C29" s="14"/>
      <c r="D29" s="14"/>
    </row>
    <row r="30" spans="2:4">
      <c r="B30" s="14"/>
      <c r="C30" s="14"/>
      <c r="D30" s="14"/>
    </row>
    <row r="31" spans="1:4">
      <c r="A31" s="1" t="s">
        <v>26</v>
      </c>
      <c r="B31" s="15">
        <f>B18</f>
        <v>45333.3333333333</v>
      </c>
      <c r="C31" s="15" t="s">
        <v>38</v>
      </c>
      <c r="D31" s="15">
        <v>60000</v>
      </c>
    </row>
    <row r="32" spans="2:4">
      <c r="B32" s="15">
        <f>50000-B18</f>
        <v>4666.66666666666</v>
      </c>
      <c r="C32" s="15" t="s">
        <v>38</v>
      </c>
      <c r="D32" s="15">
        <f>10000*H17</f>
        <v>4666.66666666666</v>
      </c>
    </row>
    <row r="33" spans="2:4">
      <c r="B33" s="15">
        <f>B18-50000</f>
        <v>-4666.66666666666</v>
      </c>
      <c r="C33" s="15" t="s">
        <v>38</v>
      </c>
      <c r="D33" s="15">
        <f>I17*10000</f>
        <v>0</v>
      </c>
    </row>
    <row r="34" spans="2:4">
      <c r="B34" s="15">
        <f>H17+I17</f>
        <v>0.466666666666666</v>
      </c>
      <c r="C34" s="15" t="s">
        <v>38</v>
      </c>
      <c r="D34" s="15">
        <v>1</v>
      </c>
    </row>
    <row r="35" spans="2:4">
      <c r="B35" s="15">
        <f>B18-50000</f>
        <v>-4666.66666666666</v>
      </c>
      <c r="C35" s="15" t="s">
        <v>39</v>
      </c>
      <c r="D35" s="15">
        <v>0</v>
      </c>
    </row>
    <row r="36" spans="2:4">
      <c r="B36" s="15">
        <f>50000-B18</f>
        <v>4666.66666666666</v>
      </c>
      <c r="C36" s="15" t="s">
        <v>39</v>
      </c>
      <c r="D36" s="15">
        <v>0</v>
      </c>
    </row>
    <row r="37" spans="1:4">
      <c r="A37" s="1" t="s">
        <v>18</v>
      </c>
      <c r="B37" s="14">
        <f>B10</f>
        <v>45</v>
      </c>
      <c r="C37" s="14" t="s">
        <v>38</v>
      </c>
      <c r="D37" s="14">
        <v>45</v>
      </c>
    </row>
    <row r="38" spans="2:4">
      <c r="B38" s="14">
        <f>F10</f>
        <v>10</v>
      </c>
      <c r="C38" s="14" t="s">
        <v>38</v>
      </c>
      <c r="D38" s="14">
        <f>10*H9</f>
        <v>10</v>
      </c>
    </row>
    <row r="39" spans="1:4">
      <c r="A39" s="1" t="s">
        <v>24</v>
      </c>
      <c r="B39" s="1">
        <f>B14</f>
        <v>400</v>
      </c>
      <c r="C39" s="1" t="s">
        <v>38</v>
      </c>
      <c r="D39" s="1">
        <v>400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chelseayeung</dc:creator>
  <dcterms:created xsi:type="dcterms:W3CDTF">2020-09-23T16:11:57Z</dcterms:created>
  <dcterms:modified xsi:type="dcterms:W3CDTF">2020-09-24T10:27:34Z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