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560" windowHeight="11420" firstSheet="1" activeTab="1"/>
  </bookViews>
  <sheets>
    <sheet name="Module1" sheetId="1" state="veryHidden" r:id="rId1"/>
    <sheet name="Production Report" sheetId="2" r:id="rId2"/>
  </sheets>
  <definedNames>
    <definedName name="_Regression_Int" localSheetId="1" hidden="1">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'Production Report'!$H$9:$H$11</definedName>
    <definedName name="solver_lhs2" localSheetId="1" hidden="1">'Production Report'!$D$14:$D$16</definedName>
    <definedName name="solver_lhs3" localSheetId="1" hidden="1">'Production Report'!$B$5:$C$5</definedName>
    <definedName name="solver_lin" localSheetId="1" hidden="1">1</definedName>
    <definedName name="solver_lva" localSheetId="1" hidden="1">2</definedName>
    <definedName name="solver_mip" localSheetId="1" hidden="1">1000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1000</definedName>
    <definedName name="solver_num" localSheetId="1" hidden="1">3</definedName>
    <definedName name="solver_nwt" localSheetId="1" hidden="1">1</definedName>
    <definedName name="solver_ofx" localSheetId="1" hidden="1">2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3</definedName>
    <definedName name="solver_rel3" localSheetId="1" hidden="1">4</definedName>
    <definedName name="solver_reo" localSheetId="1" hidden="1">2</definedName>
    <definedName name="solver_rep" localSheetId="1" hidden="1">2</definedName>
    <definedName name="solver_rhs1" localSheetId="1" hidden="1">'Production Report'!$B$6</definedName>
    <definedName name="solver_rhs2" localSheetId="1" hidden="1">'Production Report'!$E$14:$E$16</definedName>
    <definedName name="solver_rhs3" localSheetId="1" hidden="1">0</definedName>
    <definedName name="solver_rlx" localSheetId="1" hidden="1">0</definedName>
    <definedName name="solver_scl" localSheetId="1" hidden="1">0</definedName>
    <definedName name="solver_sho" localSheetId="1" hidden="1">0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olver_opt" localSheetId="1" hidden="1">'Production Report'!$B$19</definedName>
    <definedName name="solver_adj" localSheetId="1" hidden="1">'Production Report'!$B$5:$C$5,'Production Report'!$B$6</definedName>
    <definedName name="solver_msl" localSheetId="1" hidden="1">0</definedName>
    <definedName name="solver_rsd" localSheetId="1" hidden="1">0</definedName>
  </definedNames>
  <calcPr calcId="144525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B5" authorId="0">
      <text>
        <r>
          <rPr>
            <sz val="8"/>
            <rFont val="Tahoma"/>
            <charset val="134"/>
          </rPr>
          <t>Variable cell</t>
        </r>
      </text>
    </comment>
    <comment ref="C5" authorId="0">
      <text>
        <r>
          <rPr>
            <sz val="8"/>
            <rFont val="Tahoma"/>
            <charset val="134"/>
          </rPr>
          <t>Variable cell</t>
        </r>
      </text>
    </comment>
    <comment ref="B6" authorId="0">
      <text>
        <r>
          <rPr>
            <sz val="8"/>
            <rFont val="Tahoma"/>
            <charset val="134"/>
          </rPr>
          <t>Set cell</t>
        </r>
      </text>
    </comment>
    <comment ref="H9" authorId="0">
      <text>
        <r>
          <rPr>
            <sz val="8"/>
            <rFont val="Tahoma"/>
            <charset val="134"/>
          </rPr>
          <t>Constraint cell</t>
        </r>
      </text>
    </comment>
    <comment ref="H10" authorId="0">
      <text>
        <r>
          <rPr>
            <sz val="8"/>
            <rFont val="Tahoma"/>
            <charset val="134"/>
          </rPr>
          <t>Constraint cell</t>
        </r>
      </text>
    </comment>
    <comment ref="H11" authorId="0">
      <text>
        <r>
          <rPr>
            <sz val="8"/>
            <rFont val="Tahoma"/>
            <charset val="134"/>
          </rPr>
          <t>Constraint cell</t>
        </r>
      </text>
    </comment>
    <comment ref="D14" authorId="0">
      <text>
        <r>
          <rPr>
            <sz val="8"/>
            <rFont val="Tahoma"/>
            <charset val="134"/>
          </rPr>
          <t>Constraint cell</t>
        </r>
      </text>
    </comment>
    <comment ref="D15" authorId="0">
      <text>
        <r>
          <rPr>
            <sz val="8"/>
            <rFont val="Tahoma"/>
            <charset val="134"/>
          </rPr>
          <t>Constraint cell</t>
        </r>
      </text>
    </comment>
    <comment ref="D16" authorId="0">
      <text>
        <r>
          <rPr>
            <sz val="8"/>
            <rFont val="Tahoma"/>
            <charset val="134"/>
          </rPr>
          <t>Constraint cell</t>
        </r>
      </text>
    </comment>
    <comment ref="B19" authorId="0">
      <text>
        <r>
          <rPr>
            <sz val="8"/>
            <rFont val="Tahoma"/>
            <charset val="134"/>
          </rPr>
          <t>Set cell</t>
        </r>
      </text>
    </comment>
  </commentList>
</comments>
</file>

<file path=xl/sharedStrings.xml><?xml version="1.0" encoding="utf-8"?>
<sst xmlns="http://schemas.openxmlformats.org/spreadsheetml/2006/main" count="24">
  <si>
    <t/>
  </si>
  <si>
    <t>Wythe</t>
  </si>
  <si>
    <t>Giles</t>
  </si>
  <si>
    <t>Months to operate</t>
  </si>
  <si>
    <t xml:space="preserve">  MiniMax Variable</t>
  </si>
  <si>
    <t>Target</t>
  </si>
  <si>
    <t>Weighted %</t>
  </si>
  <si>
    <t>Goals</t>
  </si>
  <si>
    <t>Total</t>
  </si>
  <si>
    <t>Value</t>
  </si>
  <si>
    <t>% Deviation</t>
  </si>
  <si>
    <t>Weight</t>
  </si>
  <si>
    <t xml:space="preserve"> Deviation</t>
  </si>
  <si>
    <t xml:space="preserve">  Cost per month</t>
  </si>
  <si>
    <t xml:space="preserve">  Toxins per month</t>
  </si>
  <si>
    <t xml:space="preserve">  Accidents per month</t>
  </si>
  <si>
    <t xml:space="preserve"> </t>
  </si>
  <si>
    <t>Constraints</t>
  </si>
  <si>
    <t>Available</t>
  </si>
  <si>
    <t>Required</t>
  </si>
  <si>
    <t xml:space="preserve">  HG coal produced</t>
  </si>
  <si>
    <t xml:space="preserve">  MG coal produced</t>
  </si>
  <si>
    <t xml:space="preserve">  LG coal produced</t>
  </si>
  <si>
    <t>Objective</t>
  </si>
</sst>
</file>

<file path=xl/styles.xml><?xml version="1.0" encoding="utf-8"?>
<styleSheet xmlns="http://schemas.openxmlformats.org/spreadsheetml/2006/main">
  <numFmts count="13">
    <numFmt numFmtId="176" formatCode="#,##0.0000_);\(#,##0.0000\)"/>
    <numFmt numFmtId="177" formatCode="#,##0.0_);\(#,##0.0\)"/>
    <numFmt numFmtId="178" formatCode="&quot;$&quot;#,##0_);\(&quot;$&quot;#,##0\)"/>
    <numFmt numFmtId="179" formatCode="0.00_)"/>
    <numFmt numFmtId="41" formatCode="_ * #,##0_ ;_ * \-#,##0_ ;_ * &quot;-&quot;_ ;_ @_ "/>
    <numFmt numFmtId="180" formatCode="General_)"/>
    <numFmt numFmtId="42" formatCode="_ &quot;￥&quot;* #,##0_ ;_ &quot;￥&quot;* \-#,##0_ ;_ &quot;￥&quot;* &quot;-&quot;_ ;_ @_ "/>
    <numFmt numFmtId="181" formatCode="0_)"/>
    <numFmt numFmtId="182" formatCode="0.0"/>
    <numFmt numFmtId="183" formatCode="0.0_ "/>
    <numFmt numFmtId="43" formatCode="_ * #,##0.00_ ;_ * \-#,##0.00_ ;_ * &quot;-&quot;??_ ;_ @_ "/>
    <numFmt numFmtId="184" formatCode="&quot;$&quot;#,##0.0_);\(&quot;$&quot;#,##0.0\)"/>
    <numFmt numFmtId="44" formatCode="_ &quot;￥&quot;* #,##0.00_ ;_ &quot;￥&quot;* \-#,##0.00_ ;_ &quot;￥&quot;* &quot;-&quot;??_ ;_ @_ "/>
  </numFmts>
  <fonts count="28">
    <font>
      <sz val="10"/>
      <name val="Arial"/>
      <charset val="134"/>
    </font>
    <font>
      <b/>
      <sz val="10"/>
      <name val="Arial"/>
      <charset val="134"/>
    </font>
    <font>
      <b/>
      <i/>
      <sz val="12"/>
      <name val="Arial"/>
      <charset val="134"/>
    </font>
    <font>
      <b/>
      <sz val="10"/>
      <color indexed="17"/>
      <name val="Arial"/>
      <charset val="134"/>
    </font>
    <font>
      <sz val="10"/>
      <color indexed="8"/>
      <name val="Arial"/>
      <charset val="134"/>
    </font>
    <font>
      <b/>
      <sz val="10"/>
      <color indexed="10"/>
      <name val="Arial"/>
      <charset val="134"/>
    </font>
    <font>
      <sz val="10"/>
      <color indexed="12"/>
      <name val="Arial"/>
      <charset val="134"/>
    </font>
    <font>
      <b/>
      <sz val="10"/>
      <color indexed="8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180" fontId="0" fillId="0" borderId="0"/>
    <xf numFmtId="0" fontId="10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28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8" borderId="7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35">
    <xf numFmtId="180" fontId="0" fillId="0" borderId="0" xfId="0"/>
    <xf numFmtId="180" fontId="0" fillId="0" borderId="0" xfId="0" applyFont="1"/>
    <xf numFmtId="180" fontId="1" fillId="0" borderId="0" xfId="0" applyFont="1" applyFill="1" applyBorder="1" applyAlignment="1">
      <alignment horizontal="centerContinuous" vertical="center"/>
    </xf>
    <xf numFmtId="180" fontId="2" fillId="0" borderId="0" xfId="0" applyFont="1" applyFill="1" applyBorder="1" applyAlignment="1">
      <alignment horizontal="centerContinuous"/>
    </xf>
    <xf numFmtId="180" fontId="1" fillId="0" borderId="0" xfId="0" applyFont="1" applyAlignment="1" applyProtection="1">
      <alignment horizontal="center"/>
    </xf>
    <xf numFmtId="180" fontId="1" fillId="0" borderId="0" xfId="0" applyFont="1" applyAlignment="1" applyProtection="1">
      <alignment horizontal="left"/>
    </xf>
    <xf numFmtId="179" fontId="3" fillId="2" borderId="1" xfId="0" applyNumberFormat="1" applyFont="1" applyFill="1" applyBorder="1" applyAlignment="1" applyProtection="1">
      <alignment horizontal="center"/>
    </xf>
    <xf numFmtId="179" fontId="3" fillId="2" borderId="2" xfId="0" applyNumberFormat="1" applyFont="1" applyFill="1" applyBorder="1" applyAlignment="1" applyProtection="1">
      <alignment horizontal="center"/>
    </xf>
    <xf numFmtId="180" fontId="1" fillId="0" borderId="0" xfId="0" applyFont="1"/>
    <xf numFmtId="183" fontId="3" fillId="2" borderId="0" xfId="0" applyNumberFormat="1" applyFont="1" applyFill="1" applyBorder="1" applyAlignment="1" applyProtection="1">
      <alignment horizontal="center"/>
      <protection locked="0"/>
    </xf>
    <xf numFmtId="181" fontId="3" fillId="0" borderId="0" xfId="0" applyNumberFormat="1" applyFont="1" applyFill="1" applyBorder="1" applyAlignment="1" applyProtection="1">
      <alignment horizontal="center"/>
    </xf>
    <xf numFmtId="180" fontId="3" fillId="0" borderId="0" xfId="0" applyNumberFormat="1" applyFont="1" applyFill="1" applyBorder="1" applyAlignment="1" applyProtection="1">
      <alignment horizontal="center"/>
      <protection locked="0"/>
    </xf>
    <xf numFmtId="178" fontId="1" fillId="0" borderId="0" xfId="0" applyNumberFormat="1" applyFont="1" applyAlignment="1" applyProtection="1">
      <alignment horizontal="center"/>
    </xf>
    <xf numFmtId="184" fontId="4" fillId="0" borderId="0" xfId="0" applyNumberFormat="1" applyFont="1" applyFill="1" applyBorder="1" applyAlignment="1" applyProtection="1">
      <alignment horizontal="center"/>
    </xf>
    <xf numFmtId="37" fontId="1" fillId="0" borderId="0" xfId="0" applyNumberFormat="1" applyFont="1" applyAlignment="1" applyProtection="1">
      <alignment horizontal="center"/>
    </xf>
    <xf numFmtId="177" fontId="4" fillId="0" borderId="0" xfId="0" applyNumberFormat="1" applyFont="1" applyFill="1" applyBorder="1" applyAlignment="1" applyProtection="1">
      <alignment horizontal="center"/>
    </xf>
    <xf numFmtId="39" fontId="1" fillId="0" borderId="0" xfId="0" applyNumberFormat="1" applyFont="1" applyAlignment="1" applyProtection="1">
      <alignment horizontal="center"/>
    </xf>
    <xf numFmtId="176" fontId="4" fillId="0" borderId="0" xfId="0" applyNumberFormat="1" applyFont="1" applyFill="1" applyBorder="1" applyAlignment="1" applyProtection="1">
      <alignment horizontal="center"/>
    </xf>
    <xf numFmtId="180" fontId="0" fillId="0" borderId="0" xfId="0" applyFont="1" applyAlignment="1">
      <alignment horizontal="center"/>
    </xf>
    <xf numFmtId="39" fontId="5" fillId="2" borderId="3" xfId="0" applyNumberFormat="1" applyFont="1" applyFill="1" applyBorder="1" applyAlignment="1" applyProtection="1">
      <alignment horizontal="center"/>
    </xf>
    <xf numFmtId="180" fontId="1" fillId="0" borderId="0" xfId="0" applyFont="1" applyAlignment="1">
      <alignment horizontal="left"/>
    </xf>
    <xf numFmtId="180" fontId="6" fillId="0" borderId="0" xfId="0" applyNumberFormat="1" applyFont="1" applyProtection="1">
      <protection locked="0"/>
    </xf>
    <xf numFmtId="183" fontId="3" fillId="2" borderId="4" xfId="0" applyNumberFormat="1" applyFont="1" applyFill="1" applyBorder="1" applyAlignment="1" applyProtection="1">
      <alignment horizontal="center"/>
      <protection locked="0"/>
    </xf>
    <xf numFmtId="180" fontId="0" fillId="0" borderId="0" xfId="0" applyNumberFormat="1" applyFont="1" applyProtection="1"/>
    <xf numFmtId="180" fontId="0" fillId="0" borderId="0" xfId="0" applyNumberFormat="1" applyFont="1" applyAlignment="1" applyProtection="1">
      <alignment horizontal="left"/>
    </xf>
    <xf numFmtId="180" fontId="1" fillId="0" borderId="0" xfId="0" applyFont="1" applyAlignment="1">
      <alignment horizontal="center"/>
    </xf>
    <xf numFmtId="180" fontId="7" fillId="0" borderId="0" xfId="0" applyNumberFormat="1" applyFont="1" applyAlignment="1" applyProtection="1">
      <alignment horizontal="center"/>
      <protection locked="0"/>
    </xf>
    <xf numFmtId="184" fontId="7" fillId="0" borderId="0" xfId="0" applyNumberFormat="1" applyFont="1" applyFill="1" applyBorder="1" applyAlignment="1" applyProtection="1">
      <alignment horizontal="center"/>
    </xf>
    <xf numFmtId="10" fontId="4" fillId="0" borderId="0" xfId="9" applyNumberFormat="1" applyFont="1" applyFill="1" applyBorder="1" applyAlignment="1" applyProtection="1">
      <alignment horizontal="center"/>
    </xf>
    <xf numFmtId="180" fontId="1" fillId="0" borderId="0" xfId="0" applyNumberFormat="1" applyFont="1" applyAlignment="1" applyProtection="1">
      <alignment horizontal="center"/>
    </xf>
    <xf numFmtId="10" fontId="5" fillId="2" borderId="3" xfId="9" applyNumberFormat="1" applyFont="1" applyFill="1" applyBorder="1" applyAlignment="1" applyProtection="1">
      <alignment horizontal="center"/>
    </xf>
    <xf numFmtId="182" fontId="7" fillId="0" borderId="0" xfId="0" applyNumberFormat="1" applyFont="1" applyFill="1" applyBorder="1" applyAlignment="1">
      <alignment horizontal="center"/>
    </xf>
    <xf numFmtId="39" fontId="7" fillId="0" borderId="0" xfId="0" applyNumberFormat="1" applyFont="1" applyFill="1" applyBorder="1" applyAlignment="1" applyProtection="1">
      <alignment horizontal="center"/>
    </xf>
    <xf numFmtId="178" fontId="0" fillId="0" borderId="0" xfId="0" applyNumberFormat="1" applyFont="1" applyProtection="1"/>
    <xf numFmtId="180" fontId="0" fillId="0" borderId="0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400050</xdr:colOff>
      <xdr:row>0</xdr:row>
      <xdr:rowOff>104775</xdr:rowOff>
    </xdr:from>
    <xdr:to>
      <xdr:col>5</xdr:col>
      <xdr:colOff>161925</xdr:colOff>
      <xdr:row>2</xdr:row>
      <xdr:rowOff>85725</xdr:rowOff>
    </xdr:to>
    <xdr:sp macro="[0]!Toggle">
      <xdr:nvSpPr>
        <xdr:cNvPr id="1026" name="Text 2"/>
        <xdr:cNvSpPr>
          <a:spLocks noChangeArrowheads="1"/>
        </xdr:cNvSpPr>
      </xdr:nvSpPr>
      <xdr:spPr>
        <a:xfrm>
          <a:off x="1883410" y="104775"/>
          <a:ext cx="2494915" cy="311150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 panose="020B0604020202090204"/>
              <a:cs typeface="Arial" panose="020B0604020202090204"/>
            </a:rPr>
            <a:t>Blackstone Mining Co.</a:t>
          </a:r>
          <a:endParaRPr lang="en-AU" sz="1000" b="1" i="0" u="none" strike="noStrike" baseline="0">
            <a:solidFill>
              <a:srgbClr val="000000"/>
            </a:solidFill>
            <a:latin typeface="Arial" panose="020B0604020202090204"/>
            <a:cs typeface="Arial" panose="020B0604020202090204"/>
          </a:endParaRPr>
        </a:p>
      </xdr:txBody>
    </xdr:sp>
    <xdr:clientData/>
  </xdr:twoCellAnchor>
  <xdr:twoCellAnchor>
    <xdr:from>
      <xdr:col>5</xdr:col>
      <xdr:colOff>47625</xdr:colOff>
      <xdr:row>14</xdr:row>
      <xdr:rowOff>66675</xdr:rowOff>
    </xdr:from>
    <xdr:to>
      <xdr:col>8</xdr:col>
      <xdr:colOff>114300</xdr:colOff>
      <xdr:row>18</xdr:row>
      <xdr:rowOff>95250</xdr:rowOff>
    </xdr:to>
    <xdr:sp>
      <xdr:nvSpPr>
        <xdr:cNvPr id="1027" name="Note" hidden="1"/>
        <xdr:cNvSpPr txBox="1">
          <a:spLocks noChangeArrowheads="1"/>
        </xdr:cNvSpPr>
      </xdr:nvSpPr>
      <xdr:spPr>
        <a:xfrm>
          <a:off x="4264025" y="2263775"/>
          <a:ext cx="2261235" cy="6477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Minimize:    B18</a:t>
          </a:r>
          <a:endParaRPr lang="en-AU" sz="1000" b="0" i="0" u="none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By changing: B5:C5 &amp; B18</a:t>
          </a:r>
          <a:endParaRPr lang="en-AU" sz="1000" b="0" i="0" u="none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Subject to:  D13:D15&lt;=E13:E15</a:t>
          </a:r>
          <a:endParaRPr lang="en-AU" sz="1000" b="0" i="0" u="none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             B5:C5&gt;=0</a:t>
          </a:r>
          <a:endParaRPr lang="en-AU" sz="1000" b="0" i="0" u="none" strike="noStrike" baseline="0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22"/>
  <sheetViews>
    <sheetView tabSelected="1" zoomScale="130" zoomScaleNormal="130" workbookViewId="0">
      <selection activeCell="D13" sqref="D13"/>
    </sheetView>
  </sheetViews>
  <sheetFormatPr defaultColWidth="9.71428571428571" defaultRowHeight="12"/>
  <cols>
    <col min="1" max="1" width="20.8571428571429" style="1" customWidth="1"/>
    <col min="2" max="3" width="9.71428571428571" style="1" customWidth="1"/>
    <col min="4" max="4" width="9.57142857142857" style="1" customWidth="1"/>
    <col min="5" max="5" width="9.42857142857143" style="1" customWidth="1"/>
    <col min="6" max="6" width="11.5714285714286" style="1" customWidth="1"/>
    <col min="7" max="7" width="7.42857142857143" style="1" customWidth="1"/>
    <col min="8" max="8" width="11.8571428571429" style="1" customWidth="1"/>
    <col min="9" max="16384" width="9.71428571428571" style="1"/>
  </cols>
  <sheetData>
    <row r="2" ht="14" spans="2:9">
      <c r="B2" s="2"/>
      <c r="C2" s="3"/>
      <c r="G2" s="21"/>
      <c r="H2" s="21"/>
      <c r="I2" s="21"/>
    </row>
    <row r="3" spans="7:10">
      <c r="G3" s="23"/>
      <c r="H3" s="24" t="s">
        <v>0</v>
      </c>
      <c r="I3" s="23"/>
      <c r="J3" s="23"/>
    </row>
    <row r="4" spans="2:15">
      <c r="B4" s="4" t="s">
        <v>1</v>
      </c>
      <c r="C4" s="4" t="s">
        <v>2</v>
      </c>
      <c r="E4"/>
      <c r="F4"/>
      <c r="G4"/>
      <c r="H4"/>
      <c r="I4" s="23"/>
      <c r="J4" s="21"/>
      <c r="K4" s="21"/>
      <c r="L4" s="21"/>
      <c r="M4" s="21"/>
      <c r="N4" s="21"/>
      <c r="O4" s="21"/>
    </row>
    <row r="5" ht="12.75" spans="1:10">
      <c r="A5" s="5" t="s">
        <v>3</v>
      </c>
      <c r="B5" s="6">
        <v>4</v>
      </c>
      <c r="C5" s="7">
        <v>3</v>
      </c>
      <c r="G5"/>
      <c r="H5"/>
      <c r="I5" s="21"/>
      <c r="J5" s="23"/>
    </row>
    <row r="6" ht="13.5" spans="1:10">
      <c r="A6" s="8" t="s">
        <v>4</v>
      </c>
      <c r="B6" s="9">
        <v>0.075</v>
      </c>
      <c r="C6" s="10"/>
      <c r="D6" s="4"/>
      <c r="E6" s="25" t="s">
        <v>5</v>
      </c>
      <c r="F6" s="25"/>
      <c r="G6" s="21"/>
      <c r="H6" s="26" t="s">
        <v>6</v>
      </c>
      <c r="I6" s="21"/>
      <c r="J6" s="23"/>
    </row>
    <row r="7" ht="12.75" spans="1:10">
      <c r="A7" s="8"/>
      <c r="B7" s="11"/>
      <c r="C7" s="10"/>
      <c r="D7" s="4"/>
      <c r="E7" s="25"/>
      <c r="F7" s="25"/>
      <c r="G7" s="21"/>
      <c r="H7" s="26"/>
      <c r="I7" s="21"/>
      <c r="J7" s="23"/>
    </row>
    <row r="8" spans="1:10">
      <c r="A8" s="5" t="s">
        <v>7</v>
      </c>
      <c r="B8" s="10"/>
      <c r="C8" s="10"/>
      <c r="D8" s="4" t="s">
        <v>8</v>
      </c>
      <c r="E8" s="25" t="s">
        <v>9</v>
      </c>
      <c r="F8" s="25" t="s">
        <v>10</v>
      </c>
      <c r="G8" s="26" t="s">
        <v>11</v>
      </c>
      <c r="H8" s="26" t="s">
        <v>12</v>
      </c>
      <c r="I8" s="21"/>
      <c r="J8" s="23"/>
    </row>
    <row r="9" spans="1:10">
      <c r="A9" s="5" t="s">
        <v>13</v>
      </c>
      <c r="B9" s="12">
        <v>40</v>
      </c>
      <c r="C9" s="12">
        <v>32</v>
      </c>
      <c r="D9" s="13">
        <f>B9*$B$5+C9*$C$5</f>
        <v>256</v>
      </c>
      <c r="E9" s="27">
        <v>244</v>
      </c>
      <c r="F9" s="28">
        <f>(D9-E9)/E9</f>
        <v>0.0491803278688525</v>
      </c>
      <c r="G9" s="29">
        <v>1</v>
      </c>
      <c r="H9" s="30">
        <f>F9*G9</f>
        <v>0.0491803278688525</v>
      </c>
      <c r="I9" s="23"/>
      <c r="J9" s="21"/>
    </row>
    <row r="10" spans="1:10">
      <c r="A10" s="5" t="s">
        <v>14</v>
      </c>
      <c r="B10" s="14">
        <v>800</v>
      </c>
      <c r="C10" s="14">
        <v>1250</v>
      </c>
      <c r="D10" s="15">
        <f>B10*$B$5+C10*$C$5</f>
        <v>6950</v>
      </c>
      <c r="E10" s="31">
        <v>6950</v>
      </c>
      <c r="F10" s="28">
        <f>(D10-E10)/E10</f>
        <v>0</v>
      </c>
      <c r="G10" s="29">
        <v>1</v>
      </c>
      <c r="H10" s="30">
        <f>F10*G10</f>
        <v>0</v>
      </c>
      <c r="I10" s="23"/>
      <c r="J10" s="21"/>
    </row>
    <row r="11" spans="1:11">
      <c r="A11" s="5" t="s">
        <v>15</v>
      </c>
      <c r="B11" s="16">
        <v>0.2</v>
      </c>
      <c r="C11" s="16">
        <v>0.45</v>
      </c>
      <c r="D11" s="17">
        <f>B11*$B$5+C11*$C$5</f>
        <v>2.15</v>
      </c>
      <c r="E11" s="32">
        <v>2</v>
      </c>
      <c r="F11" s="28">
        <f>(D11-E11)/E11</f>
        <v>0.0750000000000002</v>
      </c>
      <c r="G11" s="29">
        <v>1</v>
      </c>
      <c r="H11" s="30">
        <f>F11*G11</f>
        <v>0.0750000000000002</v>
      </c>
      <c r="I11" s="23"/>
      <c r="J11" s="21"/>
      <c r="K11" s="1" t="s">
        <v>16</v>
      </c>
    </row>
    <row r="12" spans="2:10">
      <c r="B12" s="18"/>
      <c r="C12" s="18"/>
      <c r="E12" s="33"/>
      <c r="F12" s="33"/>
      <c r="G12" s="23"/>
      <c r="H12" s="23"/>
      <c r="I12" s="23"/>
      <c r="J12" s="21"/>
    </row>
    <row r="13" spans="1:9">
      <c r="A13" s="5" t="s">
        <v>17</v>
      </c>
      <c r="B13" s="18"/>
      <c r="C13" s="18"/>
      <c r="D13" s="4" t="s">
        <v>18</v>
      </c>
      <c r="E13" s="4" t="s">
        <v>19</v>
      </c>
      <c r="F13" s="4"/>
      <c r="G13" s="23"/>
      <c r="H13" s="23"/>
      <c r="I13" s="23"/>
    </row>
    <row r="14" spans="1:9">
      <c r="A14" s="5" t="s">
        <v>20</v>
      </c>
      <c r="B14" s="4">
        <v>12</v>
      </c>
      <c r="C14" s="4">
        <v>4</v>
      </c>
      <c r="D14" s="19">
        <f>B14*B5+C14*C5</f>
        <v>60</v>
      </c>
      <c r="E14" s="14">
        <v>48</v>
      </c>
      <c r="F14" s="14"/>
      <c r="G14" s="21"/>
      <c r="H14" s="21"/>
      <c r="I14" s="21"/>
    </row>
    <row r="15" spans="1:6">
      <c r="A15" s="5" t="s">
        <v>21</v>
      </c>
      <c r="B15" s="4">
        <v>4</v>
      </c>
      <c r="C15" s="4">
        <v>4</v>
      </c>
      <c r="D15" s="19">
        <f>B15*B5+C15*C5</f>
        <v>28</v>
      </c>
      <c r="E15" s="4">
        <v>28</v>
      </c>
      <c r="F15" s="4"/>
    </row>
    <row r="16" spans="1:10">
      <c r="A16" s="5" t="s">
        <v>22</v>
      </c>
      <c r="B16" s="4">
        <v>10</v>
      </c>
      <c r="C16" s="4">
        <v>20</v>
      </c>
      <c r="D16" s="19">
        <f>B16*B5+C16*C5</f>
        <v>100</v>
      </c>
      <c r="E16" s="4">
        <v>100</v>
      </c>
      <c r="F16" s="4"/>
      <c r="J16" s="1" t="s">
        <v>16</v>
      </c>
    </row>
    <row r="18" ht="12.75" spans="1:7">
      <c r="A18" s="20" t="s">
        <v>23</v>
      </c>
      <c r="B18"/>
      <c r="C18" s="21"/>
      <c r="D18" s="21"/>
      <c r="G18" s="34"/>
    </row>
    <row r="19" ht="13.5" spans="1:7">
      <c r="A19" s="8" t="s">
        <v>4</v>
      </c>
      <c r="B19" s="22">
        <f>B6</f>
        <v>0.075</v>
      </c>
      <c r="C19" s="23"/>
      <c r="D19" s="23"/>
      <c r="G19" s="34"/>
    </row>
    <row r="20" ht="12.75" spans="2:7">
      <c r="B20" s="23"/>
      <c r="C20" s="23"/>
      <c r="D20" s="23"/>
      <c r="G20" s="34"/>
    </row>
    <row r="21" spans="2:7">
      <c r="B21" s="23"/>
      <c r="C21" s="23"/>
      <c r="D21" s="23"/>
      <c r="G21" s="34"/>
    </row>
    <row r="22" spans="2:5">
      <c r="B22" s="21"/>
      <c r="C22" s="21"/>
      <c r="D22" s="21"/>
      <c r="E22"/>
    </row>
  </sheetData>
  <printOptions gridLines="1"/>
  <pageMargins left="0.75" right="0.75" top="1" bottom="1" header="0.5" footer="0.5"/>
  <pageSetup paperSize="1" orientation="portrait" verticalDpi="300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Module1</vt:lpstr>
      <vt:lpstr>Production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Daniel Oron</cp:lastModifiedBy>
  <dcterms:created xsi:type="dcterms:W3CDTF">1996-12-20T05:05:00Z</dcterms:created>
  <cp:lastPrinted>1996-09-20T02:10:00Z</cp:lastPrinted>
  <dcterms:modified xsi:type="dcterms:W3CDTF">2020-10-26T10:32:18Z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