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A451FF4B-6188-470F-9315-7AB1F86EECDA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3" l="1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N8" i="2"/>
  <c r="M8" i="2"/>
  <c r="L8" i="2"/>
  <c r="K8" i="2"/>
  <c r="J8" i="2"/>
  <c r="I8" i="2"/>
  <c r="H8" i="2"/>
  <c r="G8" i="2"/>
  <c r="F8" i="2"/>
  <c r="E8" i="2"/>
  <c r="D8" i="2"/>
  <c r="C8" i="2"/>
  <c r="B8" i="2"/>
  <c r="N5" i="2"/>
  <c r="M5" i="2"/>
  <c r="L5" i="2"/>
  <c r="K5" i="2"/>
  <c r="J5" i="2"/>
  <c r="I5" i="2"/>
  <c r="H5" i="2"/>
  <c r="G5" i="2"/>
  <c r="F5" i="2"/>
  <c r="E5" i="2"/>
  <c r="D5" i="2"/>
  <c r="C5" i="2"/>
  <c r="B5" i="2"/>
  <c r="N3" i="2"/>
  <c r="M3" i="2"/>
  <c r="L3" i="2"/>
  <c r="K3" i="2"/>
  <c r="J3" i="2"/>
  <c r="I3" i="2"/>
  <c r="H3" i="2"/>
  <c r="G3" i="2"/>
  <c r="F3" i="2"/>
  <c r="E3" i="2"/>
  <c r="D3" i="2"/>
  <c r="C3" i="2"/>
  <c r="B3" i="2"/>
  <c r="M13" i="1"/>
  <c r="L13" i="1"/>
  <c r="K13" i="1"/>
  <c r="J13" i="1"/>
  <c r="I13" i="1"/>
  <c r="H13" i="1"/>
  <c r="G13" i="1"/>
  <c r="F13" i="1"/>
  <c r="E13" i="1"/>
  <c r="D13" i="1"/>
  <c r="C13" i="1"/>
  <c r="B13" i="1"/>
  <c r="M9" i="1"/>
  <c r="L9" i="1"/>
  <c r="K9" i="1"/>
  <c r="J9" i="1"/>
  <c r="I9" i="1"/>
  <c r="H9" i="1"/>
  <c r="G9" i="1"/>
  <c r="F9" i="1"/>
  <c r="E9" i="1"/>
  <c r="D9" i="1"/>
  <c r="C9" i="1"/>
  <c r="B9" i="1"/>
  <c r="M7" i="1"/>
  <c r="L7" i="1"/>
  <c r="K7" i="1"/>
  <c r="J7" i="1"/>
  <c r="I7" i="1"/>
  <c r="H7" i="1"/>
  <c r="G7" i="1"/>
  <c r="F7" i="1"/>
  <c r="E7" i="1"/>
  <c r="D7" i="1"/>
  <c r="C7" i="1"/>
  <c r="B7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<sst xmlns="http://schemas.openxmlformats.org/spreadsheetml/2006/main" count="58" uniqueCount="27">
  <si>
    <r>
      <t>线圈L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右端所处位置坐标x'/mm</t>
    </r>
    <phoneticPr fontId="1" type="noConversion"/>
  </si>
  <si>
    <r>
      <t>输入电压V</t>
    </r>
    <r>
      <rPr>
        <sz val="6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</si>
  <si>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输出电压V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</si>
  <si>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线圈L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右端所处位置坐标x'/mm</t>
    </r>
    <phoneticPr fontId="1" type="noConversion"/>
  </si>
  <si>
    <t>输入电压频率f/kHz</t>
    <phoneticPr fontId="1" type="noConversion"/>
  </si>
  <si>
    <r>
      <t>输入电压V</t>
    </r>
    <r>
      <rPr>
        <sz val="6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/V</t>
    </r>
    <phoneticPr fontId="1" type="noConversion"/>
  </si>
  <si>
    <r>
      <t>线圈L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中央所处位置坐标x/mm</t>
    </r>
    <phoneticPr fontId="1" type="noConversion"/>
  </si>
  <si>
    <r>
      <t>线圈L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电感L/H</t>
    </r>
    <phoneticPr fontId="1" type="noConversion"/>
  </si>
  <si>
    <r>
      <t>线圈L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中央所处位置与电感最大时对应的位置坐标差Δx/mm</t>
    </r>
    <phoneticPr fontId="1" type="noConversion"/>
  </si>
  <si>
    <r>
      <t>表1 RL分压法测电感实验：线圈L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位置坐标x与其对应的输入电压V</t>
    </r>
    <r>
      <rPr>
        <sz val="6"/>
        <color theme="1"/>
        <rFont val="等线"/>
        <family val="3"/>
        <charset val="134"/>
        <scheme val="minor"/>
      </rPr>
      <t>i、</t>
    </r>
    <r>
      <rPr>
        <sz val="11"/>
        <color theme="1"/>
        <rFont val="等线"/>
        <family val="2"/>
        <scheme val="minor"/>
      </rPr>
      <t>输出电压V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和线圈L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电感L</t>
    </r>
    <r>
      <rPr>
        <sz val="11"/>
        <color theme="1"/>
        <rFont val="等线"/>
        <family val="2"/>
        <scheme val="minor"/>
      </rPr>
      <t>数据统计表</t>
    </r>
    <phoneticPr fontId="1" type="noConversion"/>
  </si>
  <si>
    <r>
      <t>线圈L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中央</t>
    </r>
    <r>
      <rPr>
        <sz val="11"/>
        <color theme="1"/>
        <rFont val="等线"/>
        <family val="2"/>
        <scheme val="minor"/>
      </rPr>
      <t>所处位置坐标x/mm</t>
    </r>
    <phoneticPr fontId="1" type="noConversion"/>
  </si>
  <si>
    <r>
      <t>差动电压</t>
    </r>
    <r>
      <rPr>
        <sz val="11"/>
        <color theme="1"/>
        <rFont val="等线"/>
        <family val="3"/>
        <charset val="134"/>
        <scheme val="minor"/>
      </rPr>
      <t>U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</si>
  <si>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线圈L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中央所处位置与差动电压最小时对应的位置坐标差Δx/mm</t>
    </r>
    <phoneticPr fontId="1" type="noConversion"/>
  </si>
  <si>
    <r>
      <t>线圈L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电感L/H</t>
    </r>
    <phoneticPr fontId="1" type="noConversion"/>
  </si>
  <si>
    <r>
      <t>归一化后的坐标差Δ</t>
    </r>
    <r>
      <rPr>
        <sz val="11"/>
        <color theme="1"/>
        <rFont val="等线"/>
        <family val="3"/>
        <charset val="134"/>
        <scheme val="minor"/>
      </rPr>
      <t>x/</t>
    </r>
    <r>
      <rPr>
        <sz val="11"/>
        <color theme="1"/>
        <rFont val="等线"/>
        <family val="2"/>
        <scheme val="minor"/>
      </rPr>
      <t>|Δx|</t>
    </r>
    <r>
      <rPr>
        <sz val="6"/>
        <color theme="1"/>
        <rFont val="等线"/>
        <family val="3"/>
        <charset val="134"/>
        <scheme val="minor"/>
      </rPr>
      <t>max</t>
    </r>
    <phoneticPr fontId="1" type="noConversion"/>
  </si>
  <si>
    <r>
      <t>归一化后的差动电压U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/|U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|</t>
    </r>
    <r>
      <rPr>
        <sz val="6"/>
        <color theme="1"/>
        <rFont val="等线"/>
        <family val="3"/>
        <charset val="134"/>
        <scheme val="minor"/>
      </rPr>
      <t>max</t>
    </r>
    <phoneticPr fontId="1" type="noConversion"/>
  </si>
  <si>
    <r>
      <t>线圈L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中央</t>
    </r>
    <r>
      <rPr>
        <sz val="11"/>
        <color theme="1"/>
        <rFont val="等线"/>
        <family val="2"/>
        <scheme val="minor"/>
      </rPr>
      <t>所处位置与最小差动电压时对应的位置坐标差Δx/mm</t>
    </r>
    <phoneticPr fontId="1" type="noConversion"/>
  </si>
  <si>
    <r>
      <t>归一化后的坐标差Δx/|Δx|</t>
    </r>
    <r>
      <rPr>
        <sz val="6"/>
        <color theme="1"/>
        <rFont val="等线"/>
        <family val="3"/>
        <charset val="134"/>
        <scheme val="minor"/>
      </rPr>
      <t>max</t>
    </r>
    <phoneticPr fontId="1" type="noConversion"/>
  </si>
  <si>
    <r>
      <t>归一化后的差动电压U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/|U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|</t>
    </r>
    <r>
      <rPr>
        <sz val="6"/>
        <color theme="1"/>
        <rFont val="等线"/>
        <family val="3"/>
        <charset val="134"/>
        <scheme val="minor"/>
      </rPr>
      <t>max</t>
    </r>
    <phoneticPr fontId="1" type="noConversion"/>
  </si>
  <si>
    <r>
      <t>表3 用示波器测量差动变压器的输出实验模仿电感移动工作模式：线圈位置坐标x与其对应的输入V</t>
    </r>
    <r>
      <rPr>
        <sz val="6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2"/>
        <scheme val="minor"/>
      </rPr>
      <t>和差动电压U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数据统计表</t>
    </r>
    <phoneticPr fontId="1" type="noConversion"/>
  </si>
  <si>
    <r>
      <t>表2 用示波器测量差动变压器的输出实验模仿铁芯移动工作模式：线圈位置坐标x与其对应的输入V</t>
    </r>
    <r>
      <rPr>
        <sz val="6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和差动</t>
    </r>
    <r>
      <rPr>
        <sz val="11"/>
        <color theme="1"/>
        <rFont val="等线"/>
        <family val="2"/>
        <scheme val="minor"/>
      </rPr>
      <t>电压</t>
    </r>
    <r>
      <rPr>
        <sz val="11"/>
        <color theme="1"/>
        <rFont val="等线"/>
        <family val="3"/>
        <charset val="134"/>
        <scheme val="minor"/>
      </rPr>
      <t>U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数据统计表</t>
    </r>
    <phoneticPr fontId="1" type="noConversion"/>
  </si>
  <si>
    <r>
      <t>差动电压</t>
    </r>
    <r>
      <rPr>
        <sz val="11"/>
        <color theme="1"/>
        <rFont val="等线"/>
        <family val="3"/>
        <charset val="134"/>
        <scheme val="minor"/>
      </rPr>
      <t>U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/V</t>
    </r>
    <phoneticPr fontId="1" type="noConversion"/>
  </si>
  <si>
    <r>
      <t>表4 用示波器测量差动变压器的输出实验线圈处于平衡位置时：输入电压频率f与其对应的输入电压Vi和差动电压U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数据统计表</t>
    </r>
    <phoneticPr fontId="1" type="noConversion"/>
  </si>
  <si>
    <r>
      <t>差动电压U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/mV</t>
    </r>
    <phoneticPr fontId="1" type="noConversion"/>
  </si>
  <si>
    <r>
      <t>表6 用半波整流法测量差动变压器的输出实验模仿电感移动工作模式：线圈L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中央</t>
    </r>
    <r>
      <rPr>
        <sz val="11"/>
        <color theme="1"/>
        <rFont val="等线"/>
        <family val="3"/>
        <charset val="134"/>
        <scheme val="minor"/>
      </rPr>
      <t>刻度线所处</t>
    </r>
    <r>
      <rPr>
        <sz val="11"/>
        <color theme="1"/>
        <rFont val="等线"/>
        <family val="2"/>
        <scheme val="minor"/>
      </rPr>
      <t>位置坐标x及其对应的差动电压U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数据统计表</t>
    </r>
    <phoneticPr fontId="1" type="noConversion"/>
  </si>
  <si>
    <r>
      <t>线圈L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中央刻度线所处位置坐标x/mm</t>
    </r>
    <phoneticPr fontId="1" type="noConversion"/>
  </si>
  <si>
    <r>
      <t>表5 用半波整流法测量差动变压器的输出实验模仿铁芯移动工作模式：线圈L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中央刻度线所处位置坐标x及其对应的差动电压U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数据统计表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</si>
</sst>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0000"/>
    <numFmt numFmtId="178" formatCode="0.0000"/>
    <numFmt numFmtId="179" formatCode="0.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0" fontId="0" fillId="0" borderId="1" xfId="0" applyBorder="1"/>
    <xf numFmtId="176" fontId="0" fillId="0" borderId="3" xfId="0" applyNumberForma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176" fontId="0" fillId="0" borderId="3" xfId="0" applyNumberFormat="1" applyBorder="1" applyAlignment="1">
      <alignment wrapText="1"/>
    </xf>
    <xf numFmtId="176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176" fontId="0" fillId="0" borderId="1" xfId="0" applyNumberFormat="1" applyFill="1" applyBorder="1" applyAlignment="1">
      <alignment wrapText="1"/>
    </xf>
    <xf numFmtId="0" fontId="0" fillId="0" borderId="1" xfId="0" applyFill="1" applyBorder="1"/>
    <xf numFmtId="0" fontId="0" fillId="0" borderId="0" xfId="0" applyAlignment="1">
      <alignment vertical="center" wrapText="1"/>
    </xf>
    <xf numFmtId="2" fontId="0" fillId="0" borderId="1" xfId="0" applyNumberFormat="1" applyBorder="1"/>
    <xf numFmtId="176" fontId="0" fillId="0" borderId="1" xfId="0" applyNumberFormat="1" applyBorder="1"/>
    <xf numFmtId="0" fontId="0" fillId="0" borderId="4" xfId="0" applyBorder="1" applyAlignment="1">
      <alignment vertical="center" wrapText="1"/>
    </xf>
    <xf numFmtId="0" fontId="0" fillId="0" borderId="5" xfId="0" applyBorder="1"/>
    <xf numFmtId="177" fontId="0" fillId="0" borderId="5" xfId="0" applyNumberFormat="1" applyBorder="1"/>
    <xf numFmtId="177" fontId="0" fillId="0" borderId="1" xfId="0" applyNumberFormat="1" applyBorder="1"/>
    <xf numFmtId="0" fontId="0" fillId="0" borderId="5" xfId="0" applyFill="1" applyBorder="1" applyAlignment="1">
      <alignment wrapText="1"/>
    </xf>
    <xf numFmtId="178" fontId="0" fillId="0" borderId="5" xfId="0" applyNumberFormat="1" applyBorder="1"/>
    <xf numFmtId="176" fontId="0" fillId="0" borderId="5" xfId="0" applyNumberFormat="1" applyBorder="1"/>
    <xf numFmtId="179" fontId="0" fillId="0" borderId="1" xfId="0" applyNumberFormat="1" applyBorder="1"/>
    <xf numFmtId="2" fontId="0" fillId="0" borderId="1" xfId="0" applyNumberFormat="1" applyFill="1" applyBorder="1" applyAlignment="1">
      <alignment wrapText="1"/>
    </xf>
    <xf numFmtId="2" fontId="0" fillId="0" borderId="1" xfId="0" applyNumberFormat="1" applyFill="1" applyBorder="1"/>
    <xf numFmtId="179" fontId="0" fillId="0" borderId="5" xfId="0" applyNumberFormat="1" applyBorder="1"/>
    <xf numFmtId="2" fontId="0" fillId="0" borderId="5" xfId="0" applyNumberForma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5 RL</a:t>
            </a:r>
            <a:r>
              <a:rPr lang="zh-CN" altLang="en-US"/>
              <a:t>分压法测电感实验：线圈</a:t>
            </a:r>
            <a:r>
              <a:rPr lang="en-US" altLang="zh-CN"/>
              <a:t>L</a:t>
            </a:r>
            <a:r>
              <a:rPr lang="en-US" altLang="zh-CN" sz="1000"/>
              <a:t>2</a:t>
            </a:r>
            <a:r>
              <a:rPr lang="zh-CN" altLang="en-US" sz="1400"/>
              <a:t>电感</a:t>
            </a:r>
            <a:r>
              <a:rPr lang="en-US" altLang="zh-CN" sz="1400"/>
              <a:t>L</a:t>
            </a:r>
            <a:r>
              <a:rPr lang="zh-CN" altLang="en-US" sz="1400"/>
              <a:t>随</a:t>
            </a:r>
            <a:r>
              <a:rPr lang="zh-CN" altLang="en-US"/>
              <a:t>线圈</a:t>
            </a:r>
            <a:r>
              <a:rPr lang="en-US" altLang="zh-CN"/>
              <a:t>L</a:t>
            </a:r>
            <a:r>
              <a:rPr lang="en-US" altLang="zh-CN" sz="1000"/>
              <a:t>2</a:t>
            </a:r>
            <a:r>
              <a:rPr lang="zh-CN" altLang="en-US"/>
              <a:t>位置与电感最大时对应的位置坐标差</a:t>
            </a:r>
            <a:r>
              <a:rPr lang="el-GR" altLang="zh-CN"/>
              <a:t>Δ</a:t>
            </a:r>
            <a:r>
              <a:rPr lang="en-US" altLang="zh-CN"/>
              <a:t>x</a:t>
            </a:r>
            <a:r>
              <a:rPr lang="zh-CN" altLang="en-US"/>
              <a:t>变化曲线</a:t>
            </a:r>
          </a:p>
        </c:rich>
      </c:tx>
      <c:layout>
        <c:manualLayout>
          <c:xMode val="edge"/>
          <c:yMode val="edge"/>
          <c:x val="0.111351316530560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4382919009452971E-2"/>
          <c:y val="0.16606584698014065"/>
          <c:w val="0.93722629770557109"/>
          <c:h val="0.7290391022441218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(Sheet1!$B$4:$M$4,Sheet1!$B$10:$M$10)</c:f>
              <c:numCache>
                <c:formatCode>General</c:formatCode>
                <c:ptCount val="24"/>
                <c:pt idx="0">
                  <c:v>-32.5</c:v>
                </c:pt>
                <c:pt idx="1">
                  <c:v>-27.5</c:v>
                </c:pt>
                <c:pt idx="2">
                  <c:v>-22.5</c:v>
                </c:pt>
                <c:pt idx="3">
                  <c:v>-17.5</c:v>
                </c:pt>
                <c:pt idx="4">
                  <c:v>-12.5</c:v>
                </c:pt>
                <c:pt idx="5">
                  <c:v>-7.5</c:v>
                </c:pt>
                <c:pt idx="6">
                  <c:v>-2.5</c:v>
                </c:pt>
                <c:pt idx="7">
                  <c:v>2.5</c:v>
                </c:pt>
                <c:pt idx="8">
                  <c:v>7.5</c:v>
                </c:pt>
                <c:pt idx="9">
                  <c:v>12.5</c:v>
                </c:pt>
                <c:pt idx="10">
                  <c:v>17.5</c:v>
                </c:pt>
                <c:pt idx="11">
                  <c:v>22.5</c:v>
                </c:pt>
                <c:pt idx="12">
                  <c:v>27.5</c:v>
                </c:pt>
                <c:pt idx="13">
                  <c:v>32.5</c:v>
                </c:pt>
                <c:pt idx="14">
                  <c:v>37.5</c:v>
                </c:pt>
                <c:pt idx="15">
                  <c:v>42.5</c:v>
                </c:pt>
                <c:pt idx="16">
                  <c:v>47.5</c:v>
                </c:pt>
                <c:pt idx="17">
                  <c:v>52.5</c:v>
                </c:pt>
                <c:pt idx="18">
                  <c:v>57.5</c:v>
                </c:pt>
                <c:pt idx="19">
                  <c:v>62.5</c:v>
                </c:pt>
                <c:pt idx="20">
                  <c:v>67.5</c:v>
                </c:pt>
                <c:pt idx="21">
                  <c:v>72.5</c:v>
                </c:pt>
                <c:pt idx="22">
                  <c:v>77.5</c:v>
                </c:pt>
                <c:pt idx="23">
                  <c:v>82.5</c:v>
                </c:pt>
              </c:numCache>
            </c:numRef>
          </c:xVal>
          <c:yVal>
            <c:numRef>
              <c:f>(Sheet1!$B$7:$M$7,Sheet1!$B$13:$M$13)</c:f>
              <c:numCache>
                <c:formatCode>0.00000</c:formatCode>
                <c:ptCount val="24"/>
                <c:pt idx="0">
                  <c:v>4.7359844633223912E-3</c:v>
                </c:pt>
                <c:pt idx="1">
                  <c:v>4.8035110011609211E-3</c:v>
                </c:pt>
                <c:pt idx="2">
                  <c:v>4.8726940353287446E-3</c:v>
                </c:pt>
                <c:pt idx="3">
                  <c:v>4.9435993665657811E-3</c:v>
                </c:pt>
                <c:pt idx="4">
                  <c:v>4.9435993665657811E-3</c:v>
                </c:pt>
                <c:pt idx="5">
                  <c:v>4.9435993665657811E-3</c:v>
                </c:pt>
                <c:pt idx="6">
                  <c:v>5.0162962967380152E-3</c:v>
                </c:pt>
                <c:pt idx="7">
                  <c:v>5.0162962967380152E-3</c:v>
                </c:pt>
                <c:pt idx="8">
                  <c:v>4.9435993665657811E-3</c:v>
                </c:pt>
                <c:pt idx="9">
                  <c:v>4.9435993665657811E-3</c:v>
                </c:pt>
                <c:pt idx="10">
                  <c:v>4.9435993665657811E-3</c:v>
                </c:pt>
                <c:pt idx="11">
                  <c:v>4.9435993665657811E-3</c:v>
                </c:pt>
                <c:pt idx="12">
                  <c:v>4.8726940353287446E-3</c:v>
                </c:pt>
                <c:pt idx="13">
                  <c:v>4.8726940353287446E-3</c:v>
                </c:pt>
                <c:pt idx="14">
                  <c:v>4.8035110011609211E-3</c:v>
                </c:pt>
                <c:pt idx="15">
                  <c:v>4.6508922024053028E-3</c:v>
                </c:pt>
                <c:pt idx="16">
                  <c:v>4.5858999312853223E-3</c:v>
                </c:pt>
                <c:pt idx="17">
                  <c:v>4.3778689662558809E-3</c:v>
                </c:pt>
                <c:pt idx="18">
                  <c:v>4.3181042851951146E-3</c:v>
                </c:pt>
                <c:pt idx="19">
                  <c:v>4.2025098062016038E-3</c:v>
                </c:pt>
                <c:pt idx="20">
                  <c:v>4.0382776496288575E-3</c:v>
                </c:pt>
                <c:pt idx="21">
                  <c:v>3.8840594656605444E-3</c:v>
                </c:pt>
                <c:pt idx="22">
                  <c:v>3.6192624712684572E-3</c:v>
                </c:pt>
                <c:pt idx="23">
                  <c:v>3.251358584576247E-3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0E-45DE-A41C-DA5596193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08376"/>
        <c:axId val="301325072"/>
      </c:scatterChart>
      <c:valAx>
        <c:axId val="46880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线圈</a:t>
                </a:r>
                <a:r>
                  <a:rPr lang="en-US" altLang="zh-CN"/>
                  <a:t>L</a:t>
                </a:r>
                <a:r>
                  <a:rPr lang="en-US" altLang="zh-CN" sz="600"/>
                  <a:t>2</a:t>
                </a:r>
                <a:r>
                  <a:rPr lang="zh-CN" altLang="en-US" sz="1000"/>
                  <a:t>位置与电感最大时对应的位置坐标差</a:t>
                </a:r>
                <a:r>
                  <a:rPr lang="el-GR" altLang="zh-CN" sz="1000"/>
                  <a:t>Δx</a:t>
                </a:r>
                <a:r>
                  <a:rPr lang="en-US" altLang="zh-CN" sz="1000"/>
                  <a:t>/mm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325072"/>
        <c:crosses val="autoZero"/>
        <c:crossBetween val="midCat"/>
      </c:valAx>
      <c:valAx>
        <c:axId val="301325072"/>
        <c:scaling>
          <c:orientation val="minMax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线圈</a:t>
                </a:r>
                <a:r>
                  <a:rPr lang="en-US" altLang="zh-CN"/>
                  <a:t>L</a:t>
                </a:r>
                <a:r>
                  <a:rPr lang="en-US" altLang="zh-CN" sz="600"/>
                  <a:t>2</a:t>
                </a:r>
                <a:r>
                  <a:rPr lang="zh-CN" altLang="en-US" sz="1000"/>
                  <a:t>电感</a:t>
                </a:r>
                <a:r>
                  <a:rPr lang="en-US" altLang="zh-CN" sz="1000"/>
                  <a:t>L/H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80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6  </a:t>
            </a:r>
            <a:r>
              <a:rPr lang="zh-CN" altLang="en-US"/>
              <a:t>用示波器测量差动变压器的输出实验模仿铁芯移动工作模式：经归一化后的差动电压</a:t>
            </a:r>
            <a:r>
              <a:rPr lang="en-US" altLang="zh-CN"/>
              <a:t>U</a:t>
            </a:r>
            <a:r>
              <a:rPr lang="en-US" altLang="zh-CN" sz="1000"/>
              <a:t>0</a:t>
            </a:r>
            <a:r>
              <a:rPr lang="en-US" altLang="zh-CN" sz="1400"/>
              <a:t>/|U</a:t>
            </a:r>
            <a:r>
              <a:rPr lang="en-US" altLang="zh-CN" sz="1000"/>
              <a:t>0</a:t>
            </a:r>
            <a:r>
              <a:rPr lang="en-US" altLang="zh-CN" sz="1400"/>
              <a:t>|</a:t>
            </a:r>
            <a:r>
              <a:rPr lang="en-US" altLang="zh-CN" sz="1000"/>
              <a:t>max</a:t>
            </a:r>
            <a:r>
              <a:rPr lang="zh-CN" altLang="en-US" sz="1400"/>
              <a:t>随归一化后的</a:t>
            </a:r>
            <a:r>
              <a:rPr lang="zh-CN" altLang="en-US"/>
              <a:t>线圈位置坐标</a:t>
            </a:r>
            <a:r>
              <a:rPr lang="en-US" altLang="zh-CN"/>
              <a:t>x/|x|</a:t>
            </a:r>
            <a:r>
              <a:rPr lang="en-US" altLang="zh-CN" sz="1000"/>
              <a:t>max</a:t>
            </a:r>
            <a:r>
              <a:rPr lang="zh-CN" altLang="en-US" sz="1400"/>
              <a:t>变化曲线</a:t>
            </a:r>
            <a:endParaRPr lang="zh-CN" altLang="en-US"/>
          </a:p>
        </c:rich>
      </c:tx>
      <c:layout>
        <c:manualLayout>
          <c:xMode val="edge"/>
          <c:yMode val="edge"/>
          <c:x val="0.102708223972003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4078845027834342E-2"/>
          <c:y val="0.20678889889041338"/>
          <c:w val="0.93490015468377219"/>
          <c:h val="0.6868542098164477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(Sheet2!$B$5:$N$5,Sheet2!$B$12:$N$12)</c:f>
              <c:numCache>
                <c:formatCode>0.00</c:formatCode>
                <c:ptCount val="26"/>
                <c:pt idx="0">
                  <c:v>-0.66666666666666663</c:v>
                </c:pt>
                <c:pt idx="1">
                  <c:v>-0.6</c:v>
                </c:pt>
                <c:pt idx="2">
                  <c:v>-0.53333333333333333</c:v>
                </c:pt>
                <c:pt idx="3">
                  <c:v>-0.46666666666666667</c:v>
                </c:pt>
                <c:pt idx="4">
                  <c:v>-0.4</c:v>
                </c:pt>
                <c:pt idx="5">
                  <c:v>-0.33333333333333331</c:v>
                </c:pt>
                <c:pt idx="6">
                  <c:v>-0.26666666666666666</c:v>
                </c:pt>
                <c:pt idx="7">
                  <c:v>-0.2</c:v>
                </c:pt>
                <c:pt idx="8">
                  <c:v>-0.13333333333333333</c:v>
                </c:pt>
                <c:pt idx="9">
                  <c:v>-6.6666666666666666E-2</c:v>
                </c:pt>
                <c:pt idx="10">
                  <c:v>0</c:v>
                </c:pt>
                <c:pt idx="11">
                  <c:v>6.6666666666666666E-2</c:v>
                </c:pt>
                <c:pt idx="12">
                  <c:v>0.13333333333333333</c:v>
                </c:pt>
                <c:pt idx="13">
                  <c:v>0.2</c:v>
                </c:pt>
                <c:pt idx="14">
                  <c:v>0.26666666666666666</c:v>
                </c:pt>
                <c:pt idx="15">
                  <c:v>0.33333333333333331</c:v>
                </c:pt>
                <c:pt idx="16">
                  <c:v>0.4</c:v>
                </c:pt>
                <c:pt idx="17">
                  <c:v>0.46666666666666667</c:v>
                </c:pt>
                <c:pt idx="18">
                  <c:v>0.53333333333333333</c:v>
                </c:pt>
                <c:pt idx="19">
                  <c:v>0.6</c:v>
                </c:pt>
                <c:pt idx="20">
                  <c:v>0.66666666666666663</c:v>
                </c:pt>
                <c:pt idx="21">
                  <c:v>0.73333333333333328</c:v>
                </c:pt>
                <c:pt idx="22">
                  <c:v>0.8</c:v>
                </c:pt>
                <c:pt idx="23">
                  <c:v>0.8666666666666667</c:v>
                </c:pt>
                <c:pt idx="24">
                  <c:v>0.93333333333333335</c:v>
                </c:pt>
                <c:pt idx="25">
                  <c:v>1</c:v>
                </c:pt>
              </c:numCache>
            </c:numRef>
          </c:xVal>
          <c:yVal>
            <c:numRef>
              <c:f>(Sheet2!$B$8:$N$8,Sheet2!$B$15:$N$15)</c:f>
              <c:numCache>
                <c:formatCode>0.000</c:formatCode>
                <c:ptCount val="26"/>
                <c:pt idx="0">
                  <c:v>0.54368932038834961</c:v>
                </c:pt>
                <c:pt idx="1">
                  <c:v>0.43495145631067961</c:v>
                </c:pt>
                <c:pt idx="2">
                  <c:v>0.34951456310679607</c:v>
                </c:pt>
                <c:pt idx="3">
                  <c:v>0.287378640776699</c:v>
                </c:pt>
                <c:pt idx="4">
                  <c:v>0.23300970873786406</c:v>
                </c:pt>
                <c:pt idx="5">
                  <c:v>0.17087378640776699</c:v>
                </c:pt>
                <c:pt idx="6">
                  <c:v>0.1553398058252427</c:v>
                </c:pt>
                <c:pt idx="7">
                  <c:v>0.1087378640776699</c:v>
                </c:pt>
                <c:pt idx="8" formatCode="0.0000">
                  <c:v>7.7669902912621352E-2</c:v>
                </c:pt>
                <c:pt idx="9" formatCode="0.0000">
                  <c:v>5.4368932038834951E-2</c:v>
                </c:pt>
                <c:pt idx="10" formatCode="0.0000">
                  <c:v>4.6601941747572817E-2</c:v>
                </c:pt>
                <c:pt idx="11" formatCode="0.0000">
                  <c:v>6.2135922330097085E-2</c:v>
                </c:pt>
                <c:pt idx="12" formatCode="0.0000">
                  <c:v>8.5436893203883493E-2</c:v>
                </c:pt>
                <c:pt idx="13">
                  <c:v>0.1087378640776699</c:v>
                </c:pt>
                <c:pt idx="14">
                  <c:v>0.1553398058252427</c:v>
                </c:pt>
                <c:pt idx="15">
                  <c:v>0.16310679611650486</c:v>
                </c:pt>
                <c:pt idx="16">
                  <c:v>0.20970873786407765</c:v>
                </c:pt>
                <c:pt idx="17">
                  <c:v>0.27961165048543685</c:v>
                </c:pt>
                <c:pt idx="18">
                  <c:v>0.32621359223300972</c:v>
                </c:pt>
                <c:pt idx="19">
                  <c:v>0.36504854368932038</c:v>
                </c:pt>
                <c:pt idx="20">
                  <c:v>0.38834951456310679</c:v>
                </c:pt>
                <c:pt idx="21">
                  <c:v>0.45825242718446596</c:v>
                </c:pt>
                <c:pt idx="22">
                  <c:v>0.55145631067961154</c:v>
                </c:pt>
                <c:pt idx="23">
                  <c:v>0.66019417475728159</c:v>
                </c:pt>
                <c:pt idx="24">
                  <c:v>0.79999999999999993</c:v>
                </c:pt>
                <c:pt idx="25" formatCode="0.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68-4158-8DE9-D4B41FBD1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03088"/>
        <c:axId val="469697840"/>
      </c:scatterChart>
      <c:valAx>
        <c:axId val="4697030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经归一化后的线圈</a:t>
                </a:r>
                <a:r>
                  <a:rPr lang="en-US" altLang="zh-CN"/>
                  <a:t>L</a:t>
                </a:r>
                <a:r>
                  <a:rPr lang="en-US" altLang="zh-CN" sz="600"/>
                  <a:t>1</a:t>
                </a:r>
                <a:r>
                  <a:rPr lang="zh-CN" altLang="en-US" sz="1000"/>
                  <a:t>中央所处位置与差动电压最小时对应的位置坐标差</a:t>
                </a:r>
                <a:r>
                  <a:rPr lang="el-GR" altLang="zh-CN" sz="1000"/>
                  <a:t>Δx</a:t>
                </a:r>
                <a:r>
                  <a:rPr lang="en-US" altLang="zh-CN" sz="1000"/>
                  <a:t>/|</a:t>
                </a:r>
                <a:r>
                  <a:rPr lang="el-GR" altLang="zh-CN" sz="1000"/>
                  <a:t>Δ</a:t>
                </a:r>
                <a:r>
                  <a:rPr lang="en-US" altLang="zh-CN" sz="1000"/>
                  <a:t>x|</a:t>
                </a:r>
                <a:r>
                  <a:rPr lang="en-US" altLang="zh-CN" sz="600"/>
                  <a:t>max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697840"/>
        <c:crosses val="autoZero"/>
        <c:crossBetween val="midCat"/>
      </c:valAx>
      <c:valAx>
        <c:axId val="469697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经归一化后的差动电压</a:t>
                </a:r>
                <a:r>
                  <a:rPr lang="en-US" altLang="zh-CN"/>
                  <a:t>U</a:t>
                </a:r>
                <a:r>
                  <a:rPr lang="en-US" altLang="zh-CN" sz="600"/>
                  <a:t>0</a:t>
                </a:r>
                <a:r>
                  <a:rPr lang="en-US" altLang="zh-CN" sz="1000"/>
                  <a:t>/|U</a:t>
                </a:r>
                <a:r>
                  <a:rPr lang="en-US" altLang="zh-CN" sz="600"/>
                  <a:t>0</a:t>
                </a:r>
                <a:r>
                  <a:rPr lang="en-US" altLang="zh-CN" sz="1000"/>
                  <a:t>|</a:t>
                </a:r>
                <a:r>
                  <a:rPr lang="en-US" altLang="zh-CN" sz="600"/>
                  <a:t>max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70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7 </a:t>
            </a:r>
            <a:r>
              <a:rPr lang="zh-CN" altLang="en-US"/>
              <a:t>用示波器测量差动变压器的输出实验模仿电感移动工作模式：</a:t>
            </a:r>
            <a:r>
              <a:rPr lang="zh-CN" altLang="zh-CN" sz="1400" b="0" i="0" u="none" strike="noStrike" baseline="0">
                <a:effectLst/>
              </a:rPr>
              <a:t>归一化后的差动电压</a:t>
            </a:r>
            <a:r>
              <a:rPr lang="en-US" altLang="zh-CN" sz="1400" b="0" i="0" u="none" strike="noStrike" baseline="0">
                <a:effectLst/>
              </a:rPr>
              <a:t>U</a:t>
            </a:r>
            <a:r>
              <a:rPr lang="en-US" altLang="zh-CN" sz="1000" b="0" i="0" u="none" strike="noStrike" baseline="0">
                <a:effectLst/>
              </a:rPr>
              <a:t>0</a:t>
            </a:r>
            <a:r>
              <a:rPr lang="en-US" altLang="zh-CN" sz="1400" b="0" i="0" u="none" strike="noStrike" baseline="0">
                <a:effectLst/>
              </a:rPr>
              <a:t>/|U</a:t>
            </a:r>
            <a:r>
              <a:rPr lang="en-US" altLang="zh-CN" sz="1000" b="0" i="0" u="none" strike="noStrike" baseline="0">
                <a:effectLst/>
              </a:rPr>
              <a:t>0</a:t>
            </a:r>
            <a:r>
              <a:rPr lang="en-US" altLang="zh-CN" sz="1400" b="0" i="0" u="none" strike="noStrike" baseline="0">
                <a:effectLst/>
              </a:rPr>
              <a:t>|</a:t>
            </a:r>
            <a:r>
              <a:rPr lang="en-US" altLang="zh-CN" sz="1000" b="0" i="0" u="none" strike="noStrike" baseline="0">
                <a:effectLst/>
              </a:rPr>
              <a:t>max</a:t>
            </a:r>
            <a:r>
              <a:rPr lang="zh-CN" altLang="en-US"/>
              <a:t>随</a:t>
            </a:r>
            <a:r>
              <a:rPr lang="zh-CN" altLang="zh-CN" sz="1400" b="0" i="0" u="none" strike="noStrike" baseline="0">
                <a:effectLst/>
              </a:rPr>
              <a:t>归一化后的线圈位置与差动电压最小时</a:t>
            </a:r>
            <a:r>
              <a:rPr lang="zh-CN" altLang="en-US" sz="1400" b="0" i="0" u="none" strike="noStrike" baseline="0">
                <a:effectLst/>
              </a:rPr>
              <a:t>对应</a:t>
            </a:r>
            <a:r>
              <a:rPr lang="zh-CN" altLang="zh-CN" sz="1400" b="0" i="0" u="none" strike="noStrike" baseline="0">
                <a:effectLst/>
              </a:rPr>
              <a:t>的位置坐标差</a:t>
            </a:r>
            <a:r>
              <a:rPr lang="el-GR" altLang="zh-CN" sz="1400" b="0" i="0" u="none" strike="noStrike" baseline="0">
                <a:effectLst/>
              </a:rPr>
              <a:t>Δ</a:t>
            </a:r>
            <a:r>
              <a:rPr lang="en-US" altLang="zh-CN" sz="1400" b="0" i="0" u="none" strike="noStrike" baseline="0">
                <a:effectLst/>
              </a:rPr>
              <a:t>x/|</a:t>
            </a:r>
            <a:r>
              <a:rPr lang="el-GR" altLang="zh-CN" sz="1400" b="0" i="0" u="none" strike="noStrike" baseline="0">
                <a:effectLst/>
              </a:rPr>
              <a:t>Δ</a:t>
            </a:r>
            <a:r>
              <a:rPr lang="en-US" altLang="zh-CN" sz="1400" b="0" i="0" u="none" strike="noStrike" baseline="0">
                <a:effectLst/>
              </a:rPr>
              <a:t>x|</a:t>
            </a:r>
            <a:r>
              <a:rPr lang="en-US" altLang="zh-CN" sz="1000" b="0" i="0" u="none" strike="noStrike" baseline="0">
                <a:effectLst/>
              </a:rPr>
              <a:t>max</a:t>
            </a:r>
            <a:r>
              <a:rPr lang="zh-CN" altLang="en-US" sz="1400"/>
              <a:t>变化曲线</a:t>
            </a:r>
            <a:endParaRPr lang="zh-CN" altLang="en-US"/>
          </a:p>
        </c:rich>
      </c:tx>
      <c:layout>
        <c:manualLayout>
          <c:xMode val="edge"/>
          <c:yMode val="edge"/>
          <c:x val="0.105090748118636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6631252766710941E-2"/>
          <c:y val="0.28366179493167598"/>
          <c:w val="0.93748348687489758"/>
          <c:h val="0.6102873429001985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(Sheet3!$B$5:$O$5,Sheet3!$B$12:$O$12)</c:f>
              <c:numCache>
                <c:formatCode>0.00</c:formatCode>
                <c:ptCount val="28"/>
                <c:pt idx="0" formatCode="0.0">
                  <c:v>-1</c:v>
                </c:pt>
                <c:pt idx="1">
                  <c:v>-0.9285714285714286</c:v>
                </c:pt>
                <c:pt idx="2">
                  <c:v>-0.8571428571428571</c:v>
                </c:pt>
                <c:pt idx="3">
                  <c:v>-0.7857142857142857</c:v>
                </c:pt>
                <c:pt idx="4">
                  <c:v>-0.7142857142857143</c:v>
                </c:pt>
                <c:pt idx="5">
                  <c:v>-0.6428571428571429</c:v>
                </c:pt>
                <c:pt idx="6">
                  <c:v>-0.5714285714285714</c:v>
                </c:pt>
                <c:pt idx="7">
                  <c:v>-0.5</c:v>
                </c:pt>
                <c:pt idx="8">
                  <c:v>-0.42857142857142855</c:v>
                </c:pt>
                <c:pt idx="9">
                  <c:v>-0.35714285714285715</c:v>
                </c:pt>
                <c:pt idx="10">
                  <c:v>-0.2857142857142857</c:v>
                </c:pt>
                <c:pt idx="11">
                  <c:v>-0.21428571428571427</c:v>
                </c:pt>
                <c:pt idx="12">
                  <c:v>-0.14285714285714285</c:v>
                </c:pt>
                <c:pt idx="13" formatCode="0.0">
                  <c:v>-7.1428571428571425E-2</c:v>
                </c:pt>
                <c:pt idx="14" formatCode="0.0">
                  <c:v>0</c:v>
                </c:pt>
                <c:pt idx="15">
                  <c:v>7.1428571428571425E-2</c:v>
                </c:pt>
                <c:pt idx="16">
                  <c:v>0.14285714285714285</c:v>
                </c:pt>
                <c:pt idx="17">
                  <c:v>0.21428571428571427</c:v>
                </c:pt>
                <c:pt idx="18">
                  <c:v>0.2857142857142857</c:v>
                </c:pt>
                <c:pt idx="19">
                  <c:v>0.35714285714285715</c:v>
                </c:pt>
                <c:pt idx="20">
                  <c:v>0.42857142857142855</c:v>
                </c:pt>
                <c:pt idx="21">
                  <c:v>0.5</c:v>
                </c:pt>
                <c:pt idx="22">
                  <c:v>0.5714285714285714</c:v>
                </c:pt>
                <c:pt idx="23">
                  <c:v>0.6428571428571429</c:v>
                </c:pt>
                <c:pt idx="24">
                  <c:v>0.7142857142857143</c:v>
                </c:pt>
                <c:pt idx="25">
                  <c:v>0.7857142857142857</c:v>
                </c:pt>
                <c:pt idx="26">
                  <c:v>0.8571428571428571</c:v>
                </c:pt>
                <c:pt idx="27">
                  <c:v>0.9285714285714286</c:v>
                </c:pt>
              </c:numCache>
            </c:numRef>
          </c:xVal>
          <c:yVal>
            <c:numRef>
              <c:f>(Sheet3!$B$8:$O$8,Sheet3!$B$15:$O$15)</c:f>
              <c:numCache>
                <c:formatCode>0.00</c:formatCode>
                <c:ptCount val="28"/>
                <c:pt idx="0" formatCode="0.0">
                  <c:v>1</c:v>
                </c:pt>
                <c:pt idx="1">
                  <c:v>0.84848484848484851</c:v>
                </c:pt>
                <c:pt idx="2">
                  <c:v>0.71212121212121204</c:v>
                </c:pt>
                <c:pt idx="3">
                  <c:v>0.6212121212121211</c:v>
                </c:pt>
                <c:pt idx="4">
                  <c:v>0.54545454545454541</c:v>
                </c:pt>
                <c:pt idx="5">
                  <c:v>0.46969696969696967</c:v>
                </c:pt>
                <c:pt idx="6">
                  <c:v>0.40909090909090912</c:v>
                </c:pt>
                <c:pt idx="7">
                  <c:v>0.34848484848484851</c:v>
                </c:pt>
                <c:pt idx="8">
                  <c:v>0.30303030303030304</c:v>
                </c:pt>
                <c:pt idx="9">
                  <c:v>0.24242424242424243</c:v>
                </c:pt>
                <c:pt idx="10">
                  <c:v>0.21212121212121213</c:v>
                </c:pt>
                <c:pt idx="11">
                  <c:v>0.15151515151515152</c:v>
                </c:pt>
                <c:pt idx="12">
                  <c:v>0.10606060606060606</c:v>
                </c:pt>
                <c:pt idx="13">
                  <c:v>7.575757575757576E-2</c:v>
                </c:pt>
                <c:pt idx="14" formatCode="0.000">
                  <c:v>6.0606060606060608E-2</c:v>
                </c:pt>
                <c:pt idx="15">
                  <c:v>0.10606060606060606</c:v>
                </c:pt>
                <c:pt idx="16">
                  <c:v>0.16666666666666666</c:v>
                </c:pt>
                <c:pt idx="17">
                  <c:v>0.19696969696969696</c:v>
                </c:pt>
                <c:pt idx="18">
                  <c:v>0.22727272727272727</c:v>
                </c:pt>
                <c:pt idx="19">
                  <c:v>0.28787878787878785</c:v>
                </c:pt>
                <c:pt idx="20">
                  <c:v>0.34848484848484851</c:v>
                </c:pt>
                <c:pt idx="21">
                  <c:v>0.40909090909090912</c:v>
                </c:pt>
                <c:pt idx="22">
                  <c:v>0.46969696969696967</c:v>
                </c:pt>
                <c:pt idx="23">
                  <c:v>0.54545454545454541</c:v>
                </c:pt>
                <c:pt idx="24">
                  <c:v>0.6212121212121211</c:v>
                </c:pt>
                <c:pt idx="25">
                  <c:v>0.71212121212121204</c:v>
                </c:pt>
                <c:pt idx="26">
                  <c:v>0.83333333333333337</c:v>
                </c:pt>
                <c:pt idx="27" formatCode="0.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07-4CF2-A5E6-A978CD493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80256"/>
        <c:axId val="473780912"/>
      </c:scatterChart>
      <c:valAx>
        <c:axId val="47378025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归一化后的线圈位置与差动电压最小时对应的位置坐标差</a:t>
                </a:r>
                <a:r>
                  <a:rPr lang="el-GR" altLang="zh-CN"/>
                  <a:t>Δx</a:t>
                </a:r>
                <a:r>
                  <a:rPr lang="en-US" altLang="zh-CN"/>
                  <a:t>/|</a:t>
                </a:r>
                <a:r>
                  <a:rPr lang="el-GR" altLang="zh-CN"/>
                  <a:t>Δ</a:t>
                </a:r>
                <a:r>
                  <a:rPr lang="en-US" altLang="zh-CN"/>
                  <a:t>x|</a:t>
                </a:r>
                <a:r>
                  <a:rPr lang="en-US" altLang="zh-CN" sz="600"/>
                  <a:t>max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780912"/>
        <c:crosses val="autoZero"/>
        <c:crossBetween val="midCat"/>
      </c:valAx>
      <c:valAx>
        <c:axId val="47378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归一化后的差动电压</a:t>
                </a:r>
                <a:r>
                  <a:rPr lang="en-US" altLang="zh-CN"/>
                  <a:t>U</a:t>
                </a:r>
                <a:r>
                  <a:rPr lang="en-US" altLang="zh-CN" sz="600"/>
                  <a:t>0</a:t>
                </a:r>
                <a:r>
                  <a:rPr lang="en-US" altLang="zh-CN"/>
                  <a:t>/|U</a:t>
                </a:r>
                <a:r>
                  <a:rPr lang="en-US" altLang="zh-CN" sz="600"/>
                  <a:t>0</a:t>
                </a:r>
                <a:r>
                  <a:rPr lang="en-US" altLang="zh-CN"/>
                  <a:t>|</a:t>
                </a:r>
                <a:r>
                  <a:rPr lang="en-US" altLang="zh-CN" sz="600"/>
                  <a:t>max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78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8 </a:t>
            </a:r>
            <a:r>
              <a:rPr lang="zh-CN" altLang="en-US"/>
              <a:t>用示波器测量差动变压器的输出实验线圈处于平衡位置时：差动电压</a:t>
            </a:r>
            <a:r>
              <a:rPr lang="en-US" altLang="zh-CN"/>
              <a:t>U</a:t>
            </a:r>
            <a:r>
              <a:rPr lang="en-US" altLang="zh-CN" sz="1000"/>
              <a:t>0</a:t>
            </a:r>
            <a:r>
              <a:rPr lang="zh-CN" altLang="en-US" sz="1400"/>
              <a:t>随</a:t>
            </a:r>
            <a:r>
              <a:rPr lang="zh-CN" altLang="en-US"/>
              <a:t>输入电压频率</a:t>
            </a:r>
            <a:r>
              <a:rPr lang="en-US" altLang="zh-CN"/>
              <a:t>f</a:t>
            </a:r>
            <a:r>
              <a:rPr lang="zh-CN" altLang="en-US"/>
              <a:t>变化曲线</a:t>
            </a:r>
          </a:p>
        </c:rich>
      </c:tx>
      <c:layout>
        <c:manualLayout>
          <c:xMode val="edge"/>
          <c:yMode val="edge"/>
          <c:x val="0.101720154043645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4182628647670649E-2"/>
          <c:y val="0.23489533320530059"/>
          <c:w val="0.8681665369492485"/>
          <c:h val="0.6463701023251425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Sheet4!$B$3:$G$3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Sheet4!$B$5:$G$5</c:f>
              <c:numCache>
                <c:formatCode>0.000</c:formatCode>
                <c:ptCount val="6"/>
                <c:pt idx="0" formatCode="General">
                  <c:v>4.8000000000000001E-2</c:v>
                </c:pt>
                <c:pt idx="1">
                  <c:v>0.32</c:v>
                </c:pt>
                <c:pt idx="2" formatCode="General">
                  <c:v>1.76</c:v>
                </c:pt>
                <c:pt idx="3" formatCode="General">
                  <c:v>1.92</c:v>
                </c:pt>
                <c:pt idx="4">
                  <c:v>0.6</c:v>
                </c:pt>
                <c:pt idx="5">
                  <c:v>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EC-4AE4-A312-F896C9F9B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61536"/>
        <c:axId val="473960224"/>
      </c:scatterChart>
      <c:valAx>
        <c:axId val="47396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输入电压频率</a:t>
                </a: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960224"/>
        <c:crosses val="autoZero"/>
        <c:crossBetween val="midCat"/>
      </c:valAx>
      <c:valAx>
        <c:axId val="4739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差动电压</a:t>
                </a:r>
                <a:r>
                  <a:rPr lang="en-US" altLang="zh-CN"/>
                  <a:t>U</a:t>
                </a:r>
                <a:r>
                  <a:rPr lang="en-US" altLang="zh-CN" sz="600"/>
                  <a:t>0</a:t>
                </a:r>
                <a:r>
                  <a:rPr lang="en-US" altLang="zh-CN" sz="1000"/>
                  <a:t>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96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9 </a:t>
            </a:r>
            <a:r>
              <a:rPr lang="zh-CN" altLang="en-US"/>
              <a:t>用半波整流法测量差动变压器的输出实验模仿铁芯移动工作模式：</a:t>
            </a:r>
            <a:r>
              <a:rPr lang="zh-CN" altLang="zh-CN" sz="1400" b="0" i="0" u="none" strike="noStrike" baseline="0">
                <a:effectLst/>
              </a:rPr>
              <a:t>差动电压</a:t>
            </a:r>
            <a:r>
              <a:rPr lang="en-US" altLang="zh-CN" sz="1400" b="0" i="0" u="none" strike="noStrike" baseline="0">
                <a:effectLst/>
              </a:rPr>
              <a:t>U</a:t>
            </a:r>
            <a:r>
              <a:rPr lang="en-US" altLang="zh-CN" sz="1000" b="0" i="0" u="none" strike="noStrike" baseline="0">
                <a:effectLst/>
              </a:rPr>
              <a:t>0</a:t>
            </a:r>
            <a:r>
              <a:rPr lang="zh-CN" altLang="en-US" sz="1400" b="0" i="0" u="none" strike="noStrike" baseline="0">
                <a:effectLst/>
              </a:rPr>
              <a:t>随</a:t>
            </a:r>
            <a:r>
              <a:rPr lang="zh-CN" altLang="en-US"/>
              <a:t>线圈</a:t>
            </a:r>
            <a:r>
              <a:rPr lang="en-US" altLang="zh-CN"/>
              <a:t>L</a:t>
            </a:r>
            <a:r>
              <a:rPr lang="en-US" altLang="zh-CN" sz="1000"/>
              <a:t>1</a:t>
            </a:r>
            <a:r>
              <a:rPr lang="zh-CN" altLang="en-US"/>
              <a:t>中央刻度线所处位置坐标</a:t>
            </a:r>
            <a:r>
              <a:rPr lang="en-US" altLang="zh-CN"/>
              <a:t>x</a:t>
            </a:r>
            <a:r>
              <a:rPr lang="zh-CN" altLang="en-US"/>
              <a:t>变化曲线</a:t>
            </a:r>
          </a:p>
        </c:rich>
      </c:tx>
      <c:layout>
        <c:manualLayout>
          <c:xMode val="edge"/>
          <c:yMode val="edge"/>
          <c:x val="0.102064319860930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3789656671012601E-2"/>
          <c:y val="0.20967347301926242"/>
          <c:w val="0.91066927422859623"/>
          <c:h val="0.7267672049468392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(Sheet5!$B$2:$O$2,Sheet5!$B$4:$N$4)</c:f>
              <c:numCache>
                <c:formatCode>General</c:formatCode>
                <c:ptCount val="27"/>
                <c:pt idx="0">
                  <c:v>-65</c:v>
                </c:pt>
                <c:pt idx="1">
                  <c:v>-60</c:v>
                </c:pt>
                <c:pt idx="2">
                  <c:v>-55</c:v>
                </c:pt>
                <c:pt idx="3">
                  <c:v>-50</c:v>
                </c:pt>
                <c:pt idx="4">
                  <c:v>-45</c:v>
                </c:pt>
                <c:pt idx="5">
                  <c:v>-40</c:v>
                </c:pt>
                <c:pt idx="6">
                  <c:v>-35</c:v>
                </c:pt>
                <c:pt idx="7">
                  <c:v>-30</c:v>
                </c:pt>
                <c:pt idx="8">
                  <c:v>-25</c:v>
                </c:pt>
                <c:pt idx="9">
                  <c:v>-20</c:v>
                </c:pt>
                <c:pt idx="10">
                  <c:v>-15</c:v>
                </c:pt>
                <c:pt idx="11">
                  <c:v>-10</c:v>
                </c:pt>
                <c:pt idx="12">
                  <c:v>-5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55</c:v>
                </c:pt>
                <c:pt idx="25">
                  <c:v>60</c:v>
                </c:pt>
                <c:pt idx="26">
                  <c:v>65</c:v>
                </c:pt>
              </c:numCache>
            </c:numRef>
          </c:xVal>
          <c:yVal>
            <c:numRef>
              <c:f>(Sheet5!$B$3:$O$3,Sheet5!$B$5:$N$5)</c:f>
              <c:numCache>
                <c:formatCode>General</c:formatCode>
                <c:ptCount val="27"/>
                <c:pt idx="0">
                  <c:v>238.55</c:v>
                </c:pt>
                <c:pt idx="1">
                  <c:v>192.52799999999999</c:v>
                </c:pt>
                <c:pt idx="2">
                  <c:v>156.74700000000001</c:v>
                </c:pt>
                <c:pt idx="3" formatCode="0.000">
                  <c:v>130.75</c:v>
                </c:pt>
                <c:pt idx="4">
                  <c:v>105.444</c:v>
                </c:pt>
                <c:pt idx="5">
                  <c:v>86.206999999999994</c:v>
                </c:pt>
                <c:pt idx="6">
                  <c:v>68.929000000000002</c:v>
                </c:pt>
                <c:pt idx="7">
                  <c:v>57.012</c:v>
                </c:pt>
                <c:pt idx="8">
                  <c:v>44.244</c:v>
                </c:pt>
                <c:pt idx="9" formatCode="0.000">
                  <c:v>32.89</c:v>
                </c:pt>
                <c:pt idx="10">
                  <c:v>24.388999999999999</c:v>
                </c:pt>
                <c:pt idx="11">
                  <c:v>15.226000000000001</c:v>
                </c:pt>
                <c:pt idx="12">
                  <c:v>8.1349999999999998</c:v>
                </c:pt>
                <c:pt idx="13">
                  <c:v>0</c:v>
                </c:pt>
                <c:pt idx="14">
                  <c:v>-9.3010000000000002</c:v>
                </c:pt>
                <c:pt idx="15">
                  <c:v>-18.489000000000001</c:v>
                </c:pt>
                <c:pt idx="16">
                  <c:v>-28.503</c:v>
                </c:pt>
                <c:pt idx="17">
                  <c:v>-36.902999999999999</c:v>
                </c:pt>
                <c:pt idx="18">
                  <c:v>-47.859000000000002</c:v>
                </c:pt>
                <c:pt idx="19">
                  <c:v>-62.088999999999999</c:v>
                </c:pt>
                <c:pt idx="20">
                  <c:v>-78.066999999999993</c:v>
                </c:pt>
                <c:pt idx="21">
                  <c:v>-90.965000000000003</c:v>
                </c:pt>
                <c:pt idx="22">
                  <c:v>-108.065</c:v>
                </c:pt>
                <c:pt idx="23">
                  <c:v>-131.584</c:v>
                </c:pt>
                <c:pt idx="24">
                  <c:v>-158.863</c:v>
                </c:pt>
                <c:pt idx="25" formatCode="0.000">
                  <c:v>-189.36</c:v>
                </c:pt>
                <c:pt idx="26" formatCode="0.00">
                  <c:v>-230.37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43-4756-AD22-E78C7C30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86880"/>
        <c:axId val="329392968"/>
      </c:scatterChart>
      <c:valAx>
        <c:axId val="46798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线圈</a:t>
                </a:r>
                <a:r>
                  <a:rPr lang="en-US" altLang="zh-CN"/>
                  <a:t>L</a:t>
                </a:r>
                <a:r>
                  <a:rPr lang="en-US" altLang="zh-CN" sz="600"/>
                  <a:t>1</a:t>
                </a:r>
                <a:r>
                  <a:rPr lang="zh-CN" altLang="en-US" sz="1000"/>
                  <a:t>中央刻度线所处位置坐标</a:t>
                </a:r>
                <a:r>
                  <a:rPr lang="en-US" altLang="zh-CN" sz="1000"/>
                  <a:t>x/mm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392968"/>
        <c:crosses val="autoZero"/>
        <c:crossBetween val="midCat"/>
      </c:valAx>
      <c:valAx>
        <c:axId val="32939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差动电压</a:t>
                </a:r>
                <a:r>
                  <a:rPr lang="en-US" altLang="zh-CN"/>
                  <a:t>U</a:t>
                </a:r>
                <a:r>
                  <a:rPr lang="en-US" altLang="zh-CN" sz="600"/>
                  <a:t>0</a:t>
                </a:r>
                <a:r>
                  <a:rPr lang="en-US" altLang="zh-CN" sz="1000"/>
                  <a:t>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98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10 </a:t>
            </a:r>
            <a:r>
              <a:rPr lang="zh-CN" altLang="en-US"/>
              <a:t>用半波整流法测量差动变压器的输出实验模仿电感移动工作模式：</a:t>
            </a:r>
            <a:r>
              <a:rPr lang="zh-CN" altLang="zh-CN" sz="1400" b="0" i="0" u="none" strike="noStrike" baseline="0">
                <a:effectLst/>
              </a:rPr>
              <a:t>差动电压</a:t>
            </a:r>
            <a:r>
              <a:rPr lang="en-US" altLang="zh-CN" sz="1400" b="0" i="0" u="none" strike="noStrike" baseline="0">
                <a:effectLst/>
              </a:rPr>
              <a:t>U</a:t>
            </a:r>
            <a:r>
              <a:rPr lang="en-US" altLang="zh-CN" sz="1000" b="0" i="0" u="none" strike="noStrike" baseline="0">
                <a:effectLst/>
              </a:rPr>
              <a:t>0</a:t>
            </a:r>
            <a:r>
              <a:rPr lang="zh-CN" altLang="en-US" sz="1400" b="0" i="0" u="none" strike="noStrike" baseline="0">
                <a:effectLst/>
              </a:rPr>
              <a:t>随</a:t>
            </a:r>
            <a:r>
              <a:rPr lang="zh-CN" altLang="en-US"/>
              <a:t>线圈</a:t>
            </a:r>
            <a:r>
              <a:rPr lang="en-US" altLang="zh-CN"/>
              <a:t>L</a:t>
            </a:r>
            <a:r>
              <a:rPr lang="en-US" altLang="zh-CN" sz="1000"/>
              <a:t>1</a:t>
            </a:r>
            <a:r>
              <a:rPr lang="zh-CN" altLang="en-US"/>
              <a:t>中央刻度线所处位置坐标</a:t>
            </a:r>
            <a:r>
              <a:rPr lang="en-US" altLang="zh-CN"/>
              <a:t>x</a:t>
            </a:r>
            <a:r>
              <a:rPr lang="zh-CN" altLang="en-US"/>
              <a:t>变化曲线</a:t>
            </a:r>
          </a:p>
        </c:rich>
      </c:tx>
      <c:layout>
        <c:manualLayout>
          <c:xMode val="edge"/>
          <c:yMode val="edge"/>
          <c:x val="0.110074741633858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5915798611111119E-2"/>
          <c:y val="0.20940046068460191"/>
          <c:w val="0.90427517361111109"/>
          <c:h val="0.727122976815398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(Sheet6!$B$2:$O$2,Sheet6!$B$4:$N$4)</c:f>
              <c:numCache>
                <c:formatCode>General</c:formatCode>
                <c:ptCount val="27"/>
                <c:pt idx="0">
                  <c:v>-65</c:v>
                </c:pt>
                <c:pt idx="1">
                  <c:v>-60</c:v>
                </c:pt>
                <c:pt idx="2">
                  <c:v>-55</c:v>
                </c:pt>
                <c:pt idx="3">
                  <c:v>-50</c:v>
                </c:pt>
                <c:pt idx="4">
                  <c:v>-45</c:v>
                </c:pt>
                <c:pt idx="5">
                  <c:v>-40</c:v>
                </c:pt>
                <c:pt idx="6">
                  <c:v>-35</c:v>
                </c:pt>
                <c:pt idx="7">
                  <c:v>-30</c:v>
                </c:pt>
                <c:pt idx="8">
                  <c:v>-25</c:v>
                </c:pt>
                <c:pt idx="9">
                  <c:v>-20</c:v>
                </c:pt>
                <c:pt idx="10">
                  <c:v>-15</c:v>
                </c:pt>
                <c:pt idx="11">
                  <c:v>-10</c:v>
                </c:pt>
                <c:pt idx="12">
                  <c:v>-5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55</c:v>
                </c:pt>
                <c:pt idx="25">
                  <c:v>60</c:v>
                </c:pt>
                <c:pt idx="26">
                  <c:v>65</c:v>
                </c:pt>
              </c:numCache>
            </c:numRef>
          </c:xVal>
          <c:yVal>
            <c:numRef>
              <c:f>(Sheet6!$B$3:$O$3,Sheet6!$B$5:$N$5)</c:f>
              <c:numCache>
                <c:formatCode>General</c:formatCode>
                <c:ptCount val="27"/>
                <c:pt idx="0">
                  <c:v>-257.44</c:v>
                </c:pt>
                <c:pt idx="1">
                  <c:v>-152.21199999999999</c:v>
                </c:pt>
                <c:pt idx="2" formatCode="0.000">
                  <c:v>-120.65</c:v>
                </c:pt>
                <c:pt idx="3" formatCode="0.000">
                  <c:v>-91.007000000000005</c:v>
                </c:pt>
                <c:pt idx="4">
                  <c:v>-70.016000000000005</c:v>
                </c:pt>
                <c:pt idx="5">
                  <c:v>-52.753999999999998</c:v>
                </c:pt>
                <c:pt idx="6">
                  <c:v>-40.503999999999998</c:v>
                </c:pt>
                <c:pt idx="7">
                  <c:v>-29.895</c:v>
                </c:pt>
                <c:pt idx="8">
                  <c:v>-20.744</c:v>
                </c:pt>
                <c:pt idx="9" formatCode="0.000">
                  <c:v>-14.798</c:v>
                </c:pt>
                <c:pt idx="10">
                  <c:v>-10.022</c:v>
                </c:pt>
                <c:pt idx="11" formatCode="0.000">
                  <c:v>-5.85</c:v>
                </c:pt>
                <c:pt idx="12">
                  <c:v>-2.6120000000000001</c:v>
                </c:pt>
                <c:pt idx="13">
                  <c:v>0</c:v>
                </c:pt>
                <c:pt idx="14">
                  <c:v>3.4140000000000001</c:v>
                </c:pt>
                <c:pt idx="15">
                  <c:v>7.8739999999999997</c:v>
                </c:pt>
                <c:pt idx="16">
                  <c:v>13.263999999999999</c:v>
                </c:pt>
                <c:pt idx="17">
                  <c:v>20.608000000000001</c:v>
                </c:pt>
                <c:pt idx="18">
                  <c:v>28.224</c:v>
                </c:pt>
                <c:pt idx="19">
                  <c:v>39.881999999999998</c:v>
                </c:pt>
                <c:pt idx="20">
                  <c:v>51.692</c:v>
                </c:pt>
                <c:pt idx="21">
                  <c:v>71.474000000000004</c:v>
                </c:pt>
                <c:pt idx="22">
                  <c:v>92.238</c:v>
                </c:pt>
                <c:pt idx="23">
                  <c:v>113.414</c:v>
                </c:pt>
                <c:pt idx="24">
                  <c:v>157.77600000000001</c:v>
                </c:pt>
                <c:pt idx="25" formatCode="0.000">
                  <c:v>194.22499999999999</c:v>
                </c:pt>
                <c:pt idx="26" formatCode="0.00">
                  <c:v>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08-464E-8419-9AF32DAD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1856"/>
        <c:axId val="629245144"/>
      </c:scatterChart>
      <c:valAx>
        <c:axId val="6290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线圈</a:t>
                </a:r>
                <a:r>
                  <a:rPr lang="en-US" altLang="zh-CN"/>
                  <a:t>L</a:t>
                </a:r>
                <a:r>
                  <a:rPr lang="en-US" altLang="zh-CN" sz="600"/>
                  <a:t>1</a:t>
                </a:r>
                <a:r>
                  <a:rPr lang="zh-CN" altLang="en-US"/>
                  <a:t>中央刻度线所处位置坐标</a:t>
                </a:r>
                <a:r>
                  <a:rPr lang="en-US" altLang="zh-CN"/>
                  <a:t>x/mm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245144"/>
        <c:crosses val="autoZero"/>
        <c:crossBetween val="midCat"/>
      </c:valAx>
      <c:valAx>
        <c:axId val="62924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差动电压</a:t>
                </a:r>
                <a:r>
                  <a:rPr lang="en-US" altLang="zh-CN"/>
                  <a:t>U</a:t>
                </a:r>
                <a:r>
                  <a:rPr lang="en-US" altLang="zh-CN" sz="600"/>
                  <a:t>0</a:t>
                </a:r>
                <a:r>
                  <a:rPr lang="en-US" altLang="zh-CN" sz="1000"/>
                  <a:t>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07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1186</xdr:colOff>
      <xdr:row>13</xdr:row>
      <xdr:rowOff>6492</xdr:rowOff>
    </xdr:from>
    <xdr:to>
      <xdr:col>6</xdr:col>
      <xdr:colOff>612587</xdr:colOff>
      <xdr:row>32</xdr:row>
      <xdr:rowOff>101422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EC7988-AE74-489A-A0FC-09F3777F3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3810</xdr:rowOff>
    </xdr:from>
    <xdr:to>
      <xdr:col>6</xdr:col>
      <xdr:colOff>600710</xdr:colOff>
      <xdr:row>34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3AF5FB-58D4-49E2-B011-355E937F3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3810</xdr:rowOff>
    </xdr:from>
    <xdr:to>
      <xdr:col>7</xdr:col>
      <xdr:colOff>7620</xdr:colOff>
      <xdr:row>34</xdr:row>
      <xdr:rowOff>116586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8FE759-2B1B-4677-9281-EC77B1614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3810</xdr:rowOff>
    </xdr:from>
    <xdr:to>
      <xdr:col>7</xdr:col>
      <xdr:colOff>1270</xdr:colOff>
      <xdr:row>21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D83611-38DE-4195-81F6-6B33C63A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3810</xdr:rowOff>
    </xdr:from>
    <xdr:to>
      <xdr:col>7</xdr:col>
      <xdr:colOff>0</xdr:colOff>
      <xdr:row>25</xdr:row>
      <xdr:rowOff>5334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8A3DDA-17C5-4BBB-A3F2-90B05DC40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3810</xdr:rowOff>
    </xdr:from>
    <xdr:to>
      <xdr:col>7</xdr:col>
      <xdr:colOff>7620</xdr:colOff>
      <xdr:row>25</xdr:row>
      <xdr:rowOff>9906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53C07E-F32F-470F-98E1-EF1D4251F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="102" zoomScaleNormal="102" workbookViewId="0">
      <selection sqref="A1:M1"/>
    </sheetView>
  </sheetViews>
  <sheetFormatPr defaultRowHeight="13.8" x14ac:dyDescent="0.25"/>
  <cols>
    <col min="1" max="1" width="30.21875" bestFit="1" customWidth="1"/>
  </cols>
  <sheetData>
    <row r="1" spans="1:13" ht="14.4" thickBot="1" x14ac:dyDescent="0.3">
      <c r="A1" s="31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25">
      <c r="A2" s="19" t="s">
        <v>0</v>
      </c>
      <c r="B2" s="19">
        <v>-30</v>
      </c>
      <c r="C2" s="19">
        <v>-25</v>
      </c>
      <c r="D2" s="19">
        <v>-20</v>
      </c>
      <c r="E2" s="19">
        <v>-15</v>
      </c>
      <c r="F2" s="19">
        <v>-10</v>
      </c>
      <c r="G2" s="19">
        <v>-5</v>
      </c>
      <c r="H2" s="19">
        <v>0</v>
      </c>
      <c r="I2" s="19">
        <v>5</v>
      </c>
      <c r="J2" s="19">
        <v>10</v>
      </c>
      <c r="K2" s="19">
        <v>15</v>
      </c>
      <c r="L2" s="19">
        <v>20</v>
      </c>
      <c r="M2" s="19">
        <v>25</v>
      </c>
    </row>
    <row r="3" spans="1:13" x14ac:dyDescent="0.25">
      <c r="A3" s="1" t="s">
        <v>6</v>
      </c>
      <c r="B3" s="5">
        <f>B2-7</f>
        <v>-37</v>
      </c>
      <c r="C3" s="5">
        <f t="shared" ref="C3:M3" si="0">C2-7</f>
        <v>-32</v>
      </c>
      <c r="D3" s="5">
        <f t="shared" si="0"/>
        <v>-27</v>
      </c>
      <c r="E3" s="5">
        <f t="shared" si="0"/>
        <v>-22</v>
      </c>
      <c r="F3" s="5">
        <f t="shared" si="0"/>
        <v>-17</v>
      </c>
      <c r="G3" s="5">
        <f t="shared" si="0"/>
        <v>-12</v>
      </c>
      <c r="H3" s="5">
        <f t="shared" si="0"/>
        <v>-7</v>
      </c>
      <c r="I3" s="5">
        <f t="shared" si="0"/>
        <v>-2</v>
      </c>
      <c r="J3" s="5">
        <f t="shared" si="0"/>
        <v>3</v>
      </c>
      <c r="K3" s="5">
        <f t="shared" si="0"/>
        <v>8</v>
      </c>
      <c r="L3" s="5">
        <f t="shared" si="0"/>
        <v>13</v>
      </c>
      <c r="M3" s="5">
        <f t="shared" si="0"/>
        <v>18</v>
      </c>
    </row>
    <row r="4" spans="1:13" ht="27.6" x14ac:dyDescent="0.25">
      <c r="A4" s="9" t="s">
        <v>8</v>
      </c>
      <c r="B4" s="5">
        <v>-32.5</v>
      </c>
      <c r="C4" s="5">
        <v>-27.5</v>
      </c>
      <c r="D4" s="5">
        <v>-22.5</v>
      </c>
      <c r="E4" s="5">
        <v>-17.5</v>
      </c>
      <c r="F4" s="5">
        <v>-12.5</v>
      </c>
      <c r="G4" s="5">
        <v>-7.5</v>
      </c>
      <c r="H4" s="5">
        <v>-2.5</v>
      </c>
      <c r="I4" s="5">
        <v>2.5</v>
      </c>
      <c r="J4" s="5">
        <v>7.5</v>
      </c>
      <c r="K4" s="5">
        <v>12.5</v>
      </c>
      <c r="L4" s="5">
        <v>17.5</v>
      </c>
      <c r="M4" s="5">
        <v>22.5</v>
      </c>
    </row>
    <row r="5" spans="1:13" x14ac:dyDescent="0.25">
      <c r="A5" s="1" t="s">
        <v>1</v>
      </c>
      <c r="B5" s="1">
        <v>4.96</v>
      </c>
      <c r="C5" s="1">
        <v>4.96</v>
      </c>
      <c r="D5" s="1">
        <v>4.96</v>
      </c>
      <c r="E5" s="1">
        <v>4.96</v>
      </c>
      <c r="F5" s="1">
        <v>4.96</v>
      </c>
      <c r="G5" s="1">
        <v>4.96</v>
      </c>
      <c r="H5" s="1">
        <v>4.96</v>
      </c>
      <c r="I5" s="1">
        <v>4.96</v>
      </c>
      <c r="J5" s="1">
        <v>4.96</v>
      </c>
      <c r="K5" s="1">
        <v>4.96</v>
      </c>
      <c r="L5" s="1">
        <v>4.96</v>
      </c>
      <c r="M5" s="1">
        <v>4.96</v>
      </c>
    </row>
    <row r="6" spans="1:13" x14ac:dyDescent="0.25">
      <c r="A6" s="3" t="s">
        <v>2</v>
      </c>
      <c r="B6" s="3">
        <v>1.58</v>
      </c>
      <c r="C6" s="3">
        <v>1.56</v>
      </c>
      <c r="D6" s="3">
        <v>1.54</v>
      </c>
      <c r="E6" s="3">
        <v>1.52</v>
      </c>
      <c r="F6" s="3">
        <v>1.52</v>
      </c>
      <c r="G6" s="3">
        <v>1.52</v>
      </c>
      <c r="H6" s="4">
        <v>1.5</v>
      </c>
      <c r="I6" s="4">
        <v>1.5</v>
      </c>
      <c r="J6" s="3">
        <v>1.52</v>
      </c>
      <c r="K6" s="3">
        <v>1.52</v>
      </c>
      <c r="L6" s="3">
        <v>1.52</v>
      </c>
      <c r="M6" s="3">
        <v>1.52</v>
      </c>
    </row>
    <row r="7" spans="1:13" ht="14.4" thickBot="1" x14ac:dyDescent="0.3">
      <c r="A7" s="20" t="s">
        <v>7</v>
      </c>
      <c r="B7" s="21">
        <f>100/(2*PI()*10*10^3)*((B5/B6)^2-1)^0.5</f>
        <v>4.7359844633223912E-3</v>
      </c>
      <c r="C7" s="21">
        <f t="shared" ref="C7:M7" si="1">100/(2*PI()*10*10^3)*((C5/C6)^2-1)^0.5</f>
        <v>4.8035110011609211E-3</v>
      </c>
      <c r="D7" s="21">
        <f t="shared" si="1"/>
        <v>4.8726940353287446E-3</v>
      </c>
      <c r="E7" s="21">
        <f t="shared" si="1"/>
        <v>4.9435993665657811E-3</v>
      </c>
      <c r="F7" s="21">
        <f t="shared" si="1"/>
        <v>4.9435993665657811E-3</v>
      </c>
      <c r="G7" s="21">
        <f t="shared" si="1"/>
        <v>4.9435993665657811E-3</v>
      </c>
      <c r="H7" s="21">
        <f t="shared" si="1"/>
        <v>5.0162962967380152E-3</v>
      </c>
      <c r="I7" s="21">
        <f t="shared" si="1"/>
        <v>5.0162962967380152E-3</v>
      </c>
      <c r="J7" s="21">
        <f t="shared" si="1"/>
        <v>4.9435993665657811E-3</v>
      </c>
      <c r="K7" s="21">
        <f t="shared" si="1"/>
        <v>4.9435993665657811E-3</v>
      </c>
      <c r="L7" s="21">
        <f t="shared" si="1"/>
        <v>4.9435993665657811E-3</v>
      </c>
      <c r="M7" s="21">
        <f t="shared" si="1"/>
        <v>4.9435993665657811E-3</v>
      </c>
    </row>
    <row r="8" spans="1:13" x14ac:dyDescent="0.25">
      <c r="A8" s="19" t="s">
        <v>0</v>
      </c>
      <c r="B8" s="19">
        <v>30</v>
      </c>
      <c r="C8" s="19">
        <v>35</v>
      </c>
      <c r="D8" s="19">
        <v>40</v>
      </c>
      <c r="E8" s="19">
        <v>45</v>
      </c>
      <c r="F8" s="19">
        <v>50</v>
      </c>
      <c r="G8" s="19">
        <v>55</v>
      </c>
      <c r="H8" s="19">
        <v>60</v>
      </c>
      <c r="I8" s="19">
        <v>65</v>
      </c>
      <c r="J8" s="19">
        <v>70</v>
      </c>
      <c r="K8" s="19">
        <v>75</v>
      </c>
      <c r="L8" s="19">
        <v>80</v>
      </c>
      <c r="M8" s="19">
        <v>85</v>
      </c>
    </row>
    <row r="9" spans="1:13" x14ac:dyDescent="0.25">
      <c r="A9" s="1" t="s">
        <v>6</v>
      </c>
      <c r="B9" s="5">
        <f>B8-7</f>
        <v>23</v>
      </c>
      <c r="C9" s="5">
        <f t="shared" ref="C9:M9" si="2">C8-7</f>
        <v>28</v>
      </c>
      <c r="D9" s="5">
        <f t="shared" si="2"/>
        <v>33</v>
      </c>
      <c r="E9" s="5">
        <f t="shared" si="2"/>
        <v>38</v>
      </c>
      <c r="F9" s="5">
        <f t="shared" si="2"/>
        <v>43</v>
      </c>
      <c r="G9" s="5">
        <f t="shared" si="2"/>
        <v>48</v>
      </c>
      <c r="H9" s="5">
        <f t="shared" si="2"/>
        <v>53</v>
      </c>
      <c r="I9" s="5">
        <f t="shared" si="2"/>
        <v>58</v>
      </c>
      <c r="J9" s="5">
        <f t="shared" si="2"/>
        <v>63</v>
      </c>
      <c r="K9" s="5">
        <f t="shared" si="2"/>
        <v>68</v>
      </c>
      <c r="L9" s="5">
        <f t="shared" si="2"/>
        <v>73</v>
      </c>
      <c r="M9" s="5">
        <f t="shared" si="2"/>
        <v>78</v>
      </c>
    </row>
    <row r="10" spans="1:13" ht="27.6" x14ac:dyDescent="0.25">
      <c r="A10" s="9" t="s">
        <v>8</v>
      </c>
      <c r="B10" s="5">
        <v>27.5</v>
      </c>
      <c r="C10" s="5">
        <v>32.5</v>
      </c>
      <c r="D10" s="5">
        <v>37.5</v>
      </c>
      <c r="E10" s="5">
        <v>42.5</v>
      </c>
      <c r="F10" s="5">
        <v>47.5</v>
      </c>
      <c r="G10" s="5">
        <v>52.5</v>
      </c>
      <c r="H10" s="5">
        <v>57.5</v>
      </c>
      <c r="I10" s="5">
        <v>62.5</v>
      </c>
      <c r="J10" s="5">
        <v>67.5</v>
      </c>
      <c r="K10" s="5">
        <v>72.5</v>
      </c>
      <c r="L10" s="5">
        <v>77.5</v>
      </c>
      <c r="M10" s="5">
        <v>82.5</v>
      </c>
    </row>
    <row r="11" spans="1:13" x14ac:dyDescent="0.25">
      <c r="A11" s="1" t="s">
        <v>1</v>
      </c>
      <c r="B11" s="1">
        <v>4.96</v>
      </c>
      <c r="C11" s="1">
        <v>4.96</v>
      </c>
      <c r="D11" s="1">
        <v>4.96</v>
      </c>
      <c r="E11" s="1">
        <v>4.88</v>
      </c>
      <c r="F11" s="1">
        <v>4.88</v>
      </c>
      <c r="G11" s="2">
        <v>4.8</v>
      </c>
      <c r="H11" s="2">
        <v>4.8</v>
      </c>
      <c r="I11" s="2">
        <v>4.8</v>
      </c>
      <c r="J11" s="2">
        <v>4.8</v>
      </c>
      <c r="K11" s="2">
        <v>4.8</v>
      </c>
      <c r="L11" s="2">
        <v>4.72</v>
      </c>
      <c r="M11" s="2">
        <v>4.6399999999999997</v>
      </c>
    </row>
    <row r="12" spans="1:13" x14ac:dyDescent="0.25">
      <c r="A12" s="1" t="s">
        <v>2</v>
      </c>
      <c r="B12" s="1">
        <v>1.54</v>
      </c>
      <c r="C12" s="1">
        <v>1.54</v>
      </c>
      <c r="D12" s="1">
        <v>1.56</v>
      </c>
      <c r="E12" s="2">
        <v>1.58</v>
      </c>
      <c r="F12" s="2">
        <v>1.6</v>
      </c>
      <c r="G12" s="1">
        <v>1.64</v>
      </c>
      <c r="H12" s="2">
        <v>1.66</v>
      </c>
      <c r="I12" s="1">
        <v>1.7</v>
      </c>
      <c r="J12" s="1">
        <v>1.76</v>
      </c>
      <c r="K12" s="1">
        <v>1.82</v>
      </c>
      <c r="L12" s="2">
        <v>1.9</v>
      </c>
      <c r="M12" s="1">
        <v>2.04</v>
      </c>
    </row>
    <row r="13" spans="1:13" x14ac:dyDescent="0.25">
      <c r="A13" s="5" t="s">
        <v>13</v>
      </c>
      <c r="B13" s="22">
        <f>100/(2*PI()*10*10^3)*((B11/B12)^2-1)^0.5</f>
        <v>4.8726940353287446E-3</v>
      </c>
      <c r="C13" s="22">
        <f t="shared" ref="C13:M13" si="3">100/(2*PI()*10*10^3)*((C11/C12)^2-1)^0.5</f>
        <v>4.8726940353287446E-3</v>
      </c>
      <c r="D13" s="22">
        <f t="shared" si="3"/>
        <v>4.8035110011609211E-3</v>
      </c>
      <c r="E13" s="22">
        <f t="shared" si="3"/>
        <v>4.6508922024053028E-3</v>
      </c>
      <c r="F13" s="22">
        <f t="shared" si="3"/>
        <v>4.5858999312853223E-3</v>
      </c>
      <c r="G13" s="22">
        <f t="shared" si="3"/>
        <v>4.3778689662558809E-3</v>
      </c>
      <c r="H13" s="22">
        <f t="shared" si="3"/>
        <v>4.3181042851951146E-3</v>
      </c>
      <c r="I13" s="22">
        <f t="shared" si="3"/>
        <v>4.2025098062016038E-3</v>
      </c>
      <c r="J13" s="22">
        <f t="shared" si="3"/>
        <v>4.0382776496288575E-3</v>
      </c>
      <c r="K13" s="22">
        <f t="shared" si="3"/>
        <v>3.8840594656605444E-3</v>
      </c>
      <c r="L13" s="22">
        <f t="shared" si="3"/>
        <v>3.6192624712684572E-3</v>
      </c>
      <c r="M13" s="22">
        <f t="shared" si="3"/>
        <v>3.251358584576247E-3</v>
      </c>
    </row>
  </sheetData>
  <mergeCells count="1">
    <mergeCell ref="A1:M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E0E8-75B7-4396-92E9-77A213AD5B59}">
  <dimension ref="A1:N15"/>
  <sheetViews>
    <sheetView workbookViewId="0">
      <selection sqref="A1:N1"/>
    </sheetView>
  </sheetViews>
  <sheetFormatPr defaultRowHeight="13.8" x14ac:dyDescent="0.25"/>
  <cols>
    <col min="1" max="1" width="30.21875" bestFit="1" customWidth="1"/>
  </cols>
  <sheetData>
    <row r="1" spans="1:14" ht="14.4" thickBot="1" x14ac:dyDescent="0.3">
      <c r="A1" s="31" t="s">
        <v>20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x14ac:dyDescent="0.25">
      <c r="A2" s="8" t="s">
        <v>3</v>
      </c>
      <c r="B2" s="8">
        <v>-50</v>
      </c>
      <c r="C2" s="8">
        <v>-45</v>
      </c>
      <c r="D2" s="8">
        <v>-40</v>
      </c>
      <c r="E2" s="8">
        <v>-35</v>
      </c>
      <c r="F2" s="8">
        <v>-30</v>
      </c>
      <c r="G2" s="8">
        <v>-25</v>
      </c>
      <c r="H2" s="8">
        <v>-20</v>
      </c>
      <c r="I2" s="8">
        <v>-15</v>
      </c>
      <c r="J2" s="8">
        <v>-10</v>
      </c>
      <c r="K2" s="8">
        <v>-5</v>
      </c>
      <c r="L2" s="8">
        <v>0</v>
      </c>
      <c r="M2" s="8">
        <v>5</v>
      </c>
      <c r="N2" s="8">
        <v>10</v>
      </c>
    </row>
    <row r="3" spans="1:14" x14ac:dyDescent="0.25">
      <c r="A3" s="5" t="s">
        <v>10</v>
      </c>
      <c r="B3" s="5">
        <f>B2-7</f>
        <v>-57</v>
      </c>
      <c r="C3" s="5">
        <f t="shared" ref="C3:N3" si="0">C2-7</f>
        <v>-52</v>
      </c>
      <c r="D3" s="5">
        <f t="shared" si="0"/>
        <v>-47</v>
      </c>
      <c r="E3" s="5">
        <f t="shared" si="0"/>
        <v>-42</v>
      </c>
      <c r="F3" s="5">
        <f t="shared" si="0"/>
        <v>-37</v>
      </c>
      <c r="G3" s="5">
        <f t="shared" si="0"/>
        <v>-32</v>
      </c>
      <c r="H3" s="5">
        <f t="shared" si="0"/>
        <v>-27</v>
      </c>
      <c r="I3" s="5">
        <f t="shared" si="0"/>
        <v>-22</v>
      </c>
      <c r="J3" s="5">
        <f t="shared" si="0"/>
        <v>-17</v>
      </c>
      <c r="K3" s="5">
        <f t="shared" si="0"/>
        <v>-12</v>
      </c>
      <c r="L3" s="5">
        <f t="shared" si="0"/>
        <v>-7</v>
      </c>
      <c r="M3" s="5">
        <f t="shared" si="0"/>
        <v>-2</v>
      </c>
      <c r="N3" s="5">
        <f t="shared" si="0"/>
        <v>3</v>
      </c>
    </row>
    <row r="4" spans="1:14" ht="27.6" x14ac:dyDescent="0.25">
      <c r="A4" s="9" t="s">
        <v>12</v>
      </c>
      <c r="B4" s="5">
        <v>-50</v>
      </c>
      <c r="C4" s="5">
        <v>-45</v>
      </c>
      <c r="D4" s="5">
        <v>-40</v>
      </c>
      <c r="E4" s="5">
        <v>-35</v>
      </c>
      <c r="F4" s="5">
        <v>-30</v>
      </c>
      <c r="G4" s="5">
        <v>-25</v>
      </c>
      <c r="H4" s="5">
        <v>-20</v>
      </c>
      <c r="I4" s="5">
        <v>-15</v>
      </c>
      <c r="J4" s="5">
        <v>-10</v>
      </c>
      <c r="K4" s="5">
        <v>-5</v>
      </c>
      <c r="L4" s="5">
        <v>0</v>
      </c>
      <c r="M4" s="5">
        <v>5</v>
      </c>
      <c r="N4" s="5">
        <v>10</v>
      </c>
    </row>
    <row r="5" spans="1:14" x14ac:dyDescent="0.25">
      <c r="A5" s="5" t="s">
        <v>14</v>
      </c>
      <c r="B5" s="17">
        <f>B4/75</f>
        <v>-0.66666666666666663</v>
      </c>
      <c r="C5" s="17">
        <f t="shared" ref="C5:N5" si="1">C4/75</f>
        <v>-0.6</v>
      </c>
      <c r="D5" s="17">
        <f t="shared" si="1"/>
        <v>-0.53333333333333333</v>
      </c>
      <c r="E5" s="17">
        <f t="shared" si="1"/>
        <v>-0.46666666666666667</v>
      </c>
      <c r="F5" s="17">
        <f t="shared" si="1"/>
        <v>-0.4</v>
      </c>
      <c r="G5" s="17">
        <f t="shared" si="1"/>
        <v>-0.33333333333333331</v>
      </c>
      <c r="H5" s="17">
        <f t="shared" si="1"/>
        <v>-0.26666666666666666</v>
      </c>
      <c r="I5" s="17">
        <f t="shared" si="1"/>
        <v>-0.2</v>
      </c>
      <c r="J5" s="17">
        <f t="shared" si="1"/>
        <v>-0.13333333333333333</v>
      </c>
      <c r="K5" s="17">
        <f t="shared" si="1"/>
        <v>-6.6666666666666666E-2</v>
      </c>
      <c r="L5" s="17">
        <f t="shared" si="1"/>
        <v>0</v>
      </c>
      <c r="M5" s="17">
        <f t="shared" si="1"/>
        <v>6.6666666666666666E-2</v>
      </c>
      <c r="N5" s="17">
        <f t="shared" si="1"/>
        <v>0.13333333333333333</v>
      </c>
    </row>
    <row r="6" spans="1:14" x14ac:dyDescent="0.25">
      <c r="A6" s="9" t="s">
        <v>1</v>
      </c>
      <c r="B6" s="9">
        <v>4.96</v>
      </c>
      <c r="C6" s="9">
        <v>4.96</v>
      </c>
      <c r="D6" s="9">
        <v>4.96</v>
      </c>
      <c r="E6" s="9">
        <v>5.04</v>
      </c>
      <c r="F6" s="9">
        <v>4.96</v>
      </c>
      <c r="G6" s="9">
        <v>4.96</v>
      </c>
      <c r="H6" s="9">
        <v>4.96</v>
      </c>
      <c r="I6" s="9">
        <v>4.96</v>
      </c>
      <c r="J6" s="9">
        <v>4.96</v>
      </c>
      <c r="K6" s="9">
        <v>4.96</v>
      </c>
      <c r="L6" s="9">
        <v>4.96</v>
      </c>
      <c r="M6" s="9">
        <v>4.96</v>
      </c>
      <c r="N6" s="9">
        <v>4.96</v>
      </c>
    </row>
    <row r="7" spans="1:14" x14ac:dyDescent="0.25">
      <c r="A7" s="10" t="s">
        <v>11</v>
      </c>
      <c r="B7" s="11">
        <v>0.56000000000000005</v>
      </c>
      <c r="C7" s="10">
        <v>0.44800000000000001</v>
      </c>
      <c r="D7" s="11">
        <v>0.36</v>
      </c>
      <c r="E7" s="10">
        <v>0.29599999999999999</v>
      </c>
      <c r="F7" s="11">
        <v>0.24</v>
      </c>
      <c r="G7" s="10">
        <v>0.17599999999999999</v>
      </c>
      <c r="H7" s="11">
        <v>0.16</v>
      </c>
      <c r="I7" s="10">
        <v>0.112</v>
      </c>
      <c r="J7" s="11">
        <v>0.08</v>
      </c>
      <c r="K7" s="10">
        <v>5.6000000000000001E-2</v>
      </c>
      <c r="L7" s="11">
        <v>4.8000000000000001E-2</v>
      </c>
      <c r="M7" s="10">
        <v>6.4000000000000001E-2</v>
      </c>
      <c r="N7" s="11">
        <v>8.7999999999999995E-2</v>
      </c>
    </row>
    <row r="8" spans="1:14" ht="14.4" thickBot="1" x14ac:dyDescent="0.3">
      <c r="A8" s="23" t="s">
        <v>15</v>
      </c>
      <c r="B8" s="25">
        <f>B7/1.03</f>
        <v>0.54368932038834961</v>
      </c>
      <c r="C8" s="25">
        <f t="shared" ref="C8:N8" si="2">C7/1.03</f>
        <v>0.43495145631067961</v>
      </c>
      <c r="D8" s="25">
        <f t="shared" si="2"/>
        <v>0.34951456310679607</v>
      </c>
      <c r="E8" s="25">
        <f t="shared" si="2"/>
        <v>0.287378640776699</v>
      </c>
      <c r="F8" s="25">
        <f t="shared" si="2"/>
        <v>0.23300970873786406</v>
      </c>
      <c r="G8" s="25">
        <f t="shared" si="2"/>
        <v>0.17087378640776699</v>
      </c>
      <c r="H8" s="25">
        <f t="shared" si="2"/>
        <v>0.1553398058252427</v>
      </c>
      <c r="I8" s="25">
        <f t="shared" si="2"/>
        <v>0.1087378640776699</v>
      </c>
      <c r="J8" s="24">
        <f t="shared" si="2"/>
        <v>7.7669902912621352E-2</v>
      </c>
      <c r="K8" s="24">
        <f t="shared" si="2"/>
        <v>5.4368932038834951E-2</v>
      </c>
      <c r="L8" s="24">
        <f t="shared" si="2"/>
        <v>4.6601941747572817E-2</v>
      </c>
      <c r="M8" s="24">
        <f t="shared" si="2"/>
        <v>6.2135922330097085E-2</v>
      </c>
      <c r="N8" s="24">
        <f t="shared" si="2"/>
        <v>8.5436893203883493E-2</v>
      </c>
    </row>
    <row r="9" spans="1:14" x14ac:dyDescent="0.25">
      <c r="A9" s="8" t="s">
        <v>3</v>
      </c>
      <c r="B9" s="8">
        <v>15</v>
      </c>
      <c r="C9" s="8">
        <v>20</v>
      </c>
      <c r="D9" s="8">
        <v>25</v>
      </c>
      <c r="E9" s="8">
        <v>30</v>
      </c>
      <c r="F9" s="8">
        <v>35</v>
      </c>
      <c r="G9" s="8">
        <v>40</v>
      </c>
      <c r="H9" s="8">
        <v>45</v>
      </c>
      <c r="I9" s="8">
        <v>50</v>
      </c>
      <c r="J9" s="8">
        <v>55</v>
      </c>
      <c r="K9" s="8">
        <v>60</v>
      </c>
      <c r="L9" s="8">
        <v>65</v>
      </c>
      <c r="M9" s="8">
        <v>70</v>
      </c>
      <c r="N9" s="8">
        <v>75</v>
      </c>
    </row>
    <row r="10" spans="1:14" x14ac:dyDescent="0.25">
      <c r="A10" s="5" t="s">
        <v>10</v>
      </c>
      <c r="B10" s="5">
        <f>B9-7</f>
        <v>8</v>
      </c>
      <c r="C10" s="5">
        <f t="shared" ref="C10:N10" si="3">C9-7</f>
        <v>13</v>
      </c>
      <c r="D10" s="5">
        <f t="shared" si="3"/>
        <v>18</v>
      </c>
      <c r="E10" s="5">
        <f t="shared" si="3"/>
        <v>23</v>
      </c>
      <c r="F10" s="5">
        <f t="shared" si="3"/>
        <v>28</v>
      </c>
      <c r="G10" s="5">
        <f t="shared" si="3"/>
        <v>33</v>
      </c>
      <c r="H10" s="5">
        <f t="shared" si="3"/>
        <v>38</v>
      </c>
      <c r="I10" s="5">
        <f t="shared" si="3"/>
        <v>43</v>
      </c>
      <c r="J10" s="5">
        <f t="shared" si="3"/>
        <v>48</v>
      </c>
      <c r="K10" s="5">
        <f t="shared" si="3"/>
        <v>53</v>
      </c>
      <c r="L10" s="5">
        <f t="shared" si="3"/>
        <v>58</v>
      </c>
      <c r="M10" s="5">
        <f t="shared" si="3"/>
        <v>63</v>
      </c>
      <c r="N10" s="5">
        <f t="shared" si="3"/>
        <v>68</v>
      </c>
    </row>
    <row r="11" spans="1:14" ht="27.6" x14ac:dyDescent="0.25">
      <c r="A11" s="9" t="s">
        <v>12</v>
      </c>
      <c r="B11" s="5">
        <v>15</v>
      </c>
      <c r="C11" s="5">
        <v>20</v>
      </c>
      <c r="D11" s="5">
        <v>25</v>
      </c>
      <c r="E11" s="5">
        <v>30</v>
      </c>
      <c r="F11" s="5">
        <v>35</v>
      </c>
      <c r="G11" s="5">
        <v>40</v>
      </c>
      <c r="H11" s="5">
        <v>45</v>
      </c>
      <c r="I11" s="5">
        <v>50</v>
      </c>
      <c r="J11" s="5">
        <v>55</v>
      </c>
      <c r="K11" s="5">
        <v>60</v>
      </c>
      <c r="L11" s="5">
        <v>65</v>
      </c>
      <c r="M11" s="5">
        <v>70</v>
      </c>
      <c r="N11" s="5">
        <v>75</v>
      </c>
    </row>
    <row r="12" spans="1:14" x14ac:dyDescent="0.25">
      <c r="A12" s="5" t="s">
        <v>14</v>
      </c>
      <c r="B12" s="17">
        <f t="shared" ref="B12:N12" si="4">B11/75</f>
        <v>0.2</v>
      </c>
      <c r="C12" s="17">
        <f t="shared" si="4"/>
        <v>0.26666666666666666</v>
      </c>
      <c r="D12" s="17">
        <f t="shared" si="4"/>
        <v>0.33333333333333331</v>
      </c>
      <c r="E12" s="17">
        <f t="shared" si="4"/>
        <v>0.4</v>
      </c>
      <c r="F12" s="17">
        <f t="shared" si="4"/>
        <v>0.46666666666666667</v>
      </c>
      <c r="G12" s="17">
        <f t="shared" si="4"/>
        <v>0.53333333333333333</v>
      </c>
      <c r="H12" s="17">
        <f t="shared" si="4"/>
        <v>0.6</v>
      </c>
      <c r="I12" s="17">
        <f t="shared" si="4"/>
        <v>0.66666666666666663</v>
      </c>
      <c r="J12" s="17">
        <f t="shared" si="4"/>
        <v>0.73333333333333328</v>
      </c>
      <c r="K12" s="17">
        <f t="shared" si="4"/>
        <v>0.8</v>
      </c>
      <c r="L12" s="17">
        <f t="shared" si="4"/>
        <v>0.8666666666666667</v>
      </c>
      <c r="M12" s="17">
        <f t="shared" si="4"/>
        <v>0.93333333333333335</v>
      </c>
      <c r="N12" s="17">
        <f t="shared" si="4"/>
        <v>1</v>
      </c>
    </row>
    <row r="13" spans="1:14" x14ac:dyDescent="0.25">
      <c r="A13" s="9" t="s">
        <v>1</v>
      </c>
      <c r="B13" s="9">
        <v>4.96</v>
      </c>
      <c r="C13" s="9">
        <v>4.96</v>
      </c>
      <c r="D13" s="9">
        <v>4.96</v>
      </c>
      <c r="E13" s="9">
        <v>4.96</v>
      </c>
      <c r="F13" s="9">
        <v>4.96</v>
      </c>
      <c r="G13" s="9">
        <v>4.96</v>
      </c>
      <c r="H13" s="9">
        <v>4.96</v>
      </c>
      <c r="I13" s="9">
        <v>4.96</v>
      </c>
      <c r="J13" s="9">
        <v>4.96</v>
      </c>
      <c r="K13" s="9">
        <v>4.96</v>
      </c>
      <c r="L13" s="9">
        <v>4.96</v>
      </c>
      <c r="M13" s="9">
        <v>4.96</v>
      </c>
      <c r="N13" s="9">
        <v>4.96</v>
      </c>
    </row>
    <row r="14" spans="1:14" x14ac:dyDescent="0.25">
      <c r="A14" s="9" t="s">
        <v>11</v>
      </c>
      <c r="B14" s="9">
        <v>0.112</v>
      </c>
      <c r="C14" s="12">
        <v>0.16</v>
      </c>
      <c r="D14" s="9">
        <v>0.16800000000000001</v>
      </c>
      <c r="E14" s="9">
        <v>0.216</v>
      </c>
      <c r="F14" s="9">
        <v>0.28799999999999998</v>
      </c>
      <c r="G14" s="9">
        <v>0.33600000000000002</v>
      </c>
      <c r="H14" s="9">
        <v>0.376</v>
      </c>
      <c r="I14" s="12">
        <v>0.4</v>
      </c>
      <c r="J14" s="9">
        <v>0.47199999999999998</v>
      </c>
      <c r="K14" s="9">
        <v>0.56799999999999995</v>
      </c>
      <c r="L14" s="12">
        <v>0.68</v>
      </c>
      <c r="M14" s="9">
        <v>0.82399999999999995</v>
      </c>
      <c r="N14" s="9">
        <v>1.03</v>
      </c>
    </row>
    <row r="15" spans="1:14" x14ac:dyDescent="0.25">
      <c r="A15" s="13" t="s">
        <v>15</v>
      </c>
      <c r="B15" s="18">
        <f>B14/1.03</f>
        <v>0.1087378640776699</v>
      </c>
      <c r="C15" s="18">
        <f t="shared" ref="C15:N15" si="5">C14/1.03</f>
        <v>0.1553398058252427</v>
      </c>
      <c r="D15" s="18">
        <f t="shared" si="5"/>
        <v>0.16310679611650486</v>
      </c>
      <c r="E15" s="18">
        <f t="shared" si="5"/>
        <v>0.20970873786407765</v>
      </c>
      <c r="F15" s="18">
        <f t="shared" si="5"/>
        <v>0.27961165048543685</v>
      </c>
      <c r="G15" s="18">
        <f t="shared" si="5"/>
        <v>0.32621359223300972</v>
      </c>
      <c r="H15" s="18">
        <f t="shared" si="5"/>
        <v>0.36504854368932038</v>
      </c>
      <c r="I15" s="18">
        <f t="shared" si="5"/>
        <v>0.38834951456310679</v>
      </c>
      <c r="J15" s="18">
        <f t="shared" si="5"/>
        <v>0.45825242718446596</v>
      </c>
      <c r="K15" s="18">
        <f t="shared" si="5"/>
        <v>0.55145631067961154</v>
      </c>
      <c r="L15" s="18">
        <f t="shared" si="5"/>
        <v>0.66019417475728159</v>
      </c>
      <c r="M15" s="18">
        <f t="shared" si="5"/>
        <v>0.79999999999999993</v>
      </c>
      <c r="N15" s="17">
        <f t="shared" si="5"/>
        <v>1</v>
      </c>
    </row>
  </sheetData>
  <mergeCells count="1">
    <mergeCell ref="A1:N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B1BBF-5A46-4C5E-8E48-0C909540B80E}">
  <dimension ref="A1:O15"/>
  <sheetViews>
    <sheetView workbookViewId="0">
      <selection sqref="A1:O1"/>
    </sheetView>
  </sheetViews>
  <sheetFormatPr defaultRowHeight="13.8" x14ac:dyDescent="0.25"/>
  <cols>
    <col min="1" max="1" width="30.21875" bestFit="1" customWidth="1"/>
  </cols>
  <sheetData>
    <row r="1" spans="1:15" ht="14.4" customHeight="1" thickBot="1" x14ac:dyDescent="0.3">
      <c r="A1" s="31" t="s">
        <v>19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x14ac:dyDescent="0.25">
      <c r="A2" s="8" t="s">
        <v>3</v>
      </c>
      <c r="B2" s="8">
        <v>-60</v>
      </c>
      <c r="C2" s="8">
        <v>-55</v>
      </c>
      <c r="D2" s="8">
        <v>-50</v>
      </c>
      <c r="E2" s="8">
        <v>-45</v>
      </c>
      <c r="F2" s="8">
        <v>-40</v>
      </c>
      <c r="G2" s="8">
        <v>-35</v>
      </c>
      <c r="H2" s="8">
        <v>-30</v>
      </c>
      <c r="I2" s="8">
        <v>-25</v>
      </c>
      <c r="J2" s="8">
        <v>-20</v>
      </c>
      <c r="K2" s="8">
        <v>-15</v>
      </c>
      <c r="L2" s="8">
        <v>-10</v>
      </c>
      <c r="M2" s="8">
        <v>-5</v>
      </c>
      <c r="N2" s="8">
        <v>0</v>
      </c>
      <c r="O2" s="7">
        <v>5</v>
      </c>
    </row>
    <row r="3" spans="1:15" x14ac:dyDescent="0.25">
      <c r="A3" s="5" t="s">
        <v>10</v>
      </c>
      <c r="B3" s="5">
        <f>B2-7</f>
        <v>-67</v>
      </c>
      <c r="C3" s="5">
        <f t="shared" ref="C3:O3" si="0">C2-7</f>
        <v>-62</v>
      </c>
      <c r="D3" s="5">
        <f t="shared" si="0"/>
        <v>-57</v>
      </c>
      <c r="E3" s="5">
        <f t="shared" si="0"/>
        <v>-52</v>
      </c>
      <c r="F3" s="5">
        <f t="shared" si="0"/>
        <v>-47</v>
      </c>
      <c r="G3" s="5">
        <f t="shared" si="0"/>
        <v>-42</v>
      </c>
      <c r="H3" s="5">
        <f t="shared" si="0"/>
        <v>-37</v>
      </c>
      <c r="I3" s="5">
        <f t="shared" si="0"/>
        <v>-32</v>
      </c>
      <c r="J3" s="5">
        <f t="shared" si="0"/>
        <v>-27</v>
      </c>
      <c r="K3" s="5">
        <f t="shared" si="0"/>
        <v>-22</v>
      </c>
      <c r="L3" s="5">
        <f t="shared" si="0"/>
        <v>-17</v>
      </c>
      <c r="M3" s="5">
        <f t="shared" si="0"/>
        <v>-12</v>
      </c>
      <c r="N3" s="5">
        <f t="shared" si="0"/>
        <v>-7</v>
      </c>
      <c r="O3" s="5">
        <f t="shared" si="0"/>
        <v>-2</v>
      </c>
    </row>
    <row r="4" spans="1:15" ht="27.6" x14ac:dyDescent="0.25">
      <c r="A4" s="9" t="s">
        <v>16</v>
      </c>
      <c r="B4" s="5">
        <v>-70</v>
      </c>
      <c r="C4" s="5">
        <v>-65</v>
      </c>
      <c r="D4" s="5">
        <v>-60</v>
      </c>
      <c r="E4" s="5">
        <v>-55</v>
      </c>
      <c r="F4" s="5">
        <v>-50</v>
      </c>
      <c r="G4" s="5">
        <v>-45</v>
      </c>
      <c r="H4" s="5">
        <v>-40</v>
      </c>
      <c r="I4" s="5">
        <v>-35</v>
      </c>
      <c r="J4" s="5">
        <v>-30</v>
      </c>
      <c r="K4" s="5">
        <v>-25</v>
      </c>
      <c r="L4" s="5">
        <v>-20</v>
      </c>
      <c r="M4" s="5">
        <v>-15</v>
      </c>
      <c r="N4" s="5">
        <v>-10</v>
      </c>
      <c r="O4" s="5">
        <v>-5</v>
      </c>
    </row>
    <row r="5" spans="1:15" x14ac:dyDescent="0.25">
      <c r="A5" s="5" t="s">
        <v>17</v>
      </c>
      <c r="B5" s="26">
        <f>B4/70</f>
        <v>-1</v>
      </c>
      <c r="C5" s="17">
        <f t="shared" ref="C5:O5" si="1">C4/70</f>
        <v>-0.9285714285714286</v>
      </c>
      <c r="D5" s="17">
        <f t="shared" si="1"/>
        <v>-0.8571428571428571</v>
      </c>
      <c r="E5" s="17">
        <f t="shared" si="1"/>
        <v>-0.7857142857142857</v>
      </c>
      <c r="F5" s="17">
        <f t="shared" si="1"/>
        <v>-0.7142857142857143</v>
      </c>
      <c r="G5" s="17">
        <f t="shared" si="1"/>
        <v>-0.6428571428571429</v>
      </c>
      <c r="H5" s="17">
        <f t="shared" si="1"/>
        <v>-0.5714285714285714</v>
      </c>
      <c r="I5" s="17">
        <f t="shared" si="1"/>
        <v>-0.5</v>
      </c>
      <c r="J5" s="17">
        <f t="shared" si="1"/>
        <v>-0.42857142857142855</v>
      </c>
      <c r="K5" s="17">
        <f t="shared" si="1"/>
        <v>-0.35714285714285715</v>
      </c>
      <c r="L5" s="17">
        <f t="shared" si="1"/>
        <v>-0.2857142857142857</v>
      </c>
      <c r="M5" s="17">
        <f t="shared" si="1"/>
        <v>-0.21428571428571427</v>
      </c>
      <c r="N5" s="17">
        <f t="shared" si="1"/>
        <v>-0.14285714285714285</v>
      </c>
      <c r="O5" s="26">
        <f t="shared" si="1"/>
        <v>-7.1428571428571425E-2</v>
      </c>
    </row>
    <row r="6" spans="1:15" x14ac:dyDescent="0.25">
      <c r="A6" s="9" t="s">
        <v>1</v>
      </c>
      <c r="B6" s="9">
        <v>5.04</v>
      </c>
      <c r="C6" s="9">
        <v>5.04</v>
      </c>
      <c r="D6" s="9">
        <v>5.04</v>
      </c>
      <c r="E6" s="9">
        <v>5.12</v>
      </c>
      <c r="F6" s="9">
        <v>5.12</v>
      </c>
      <c r="G6" s="9">
        <v>5.12</v>
      </c>
      <c r="H6" s="9">
        <v>5.12</v>
      </c>
      <c r="I6" s="9">
        <v>5.12</v>
      </c>
      <c r="J6" s="9">
        <v>5.12</v>
      </c>
      <c r="K6" s="9">
        <v>5.12</v>
      </c>
      <c r="L6" s="9">
        <v>5.12</v>
      </c>
      <c r="M6" s="9">
        <v>5.12</v>
      </c>
      <c r="N6" s="9">
        <v>5.12</v>
      </c>
      <c r="O6" s="5">
        <v>5.12</v>
      </c>
    </row>
    <row r="7" spans="1:15" x14ac:dyDescent="0.25">
      <c r="A7" s="10" t="s">
        <v>11</v>
      </c>
      <c r="B7" s="10">
        <v>2.64</v>
      </c>
      <c r="C7" s="10">
        <v>2.2400000000000002</v>
      </c>
      <c r="D7" s="10">
        <v>1.88</v>
      </c>
      <c r="E7" s="10">
        <v>1.64</v>
      </c>
      <c r="F7" s="10">
        <v>1.44</v>
      </c>
      <c r="G7" s="10">
        <v>1.24</v>
      </c>
      <c r="H7" s="10">
        <v>1.08</v>
      </c>
      <c r="I7" s="11">
        <v>0.92</v>
      </c>
      <c r="J7" s="11">
        <v>0.8</v>
      </c>
      <c r="K7" s="11">
        <v>0.64</v>
      </c>
      <c r="L7" s="11">
        <v>0.56000000000000005</v>
      </c>
      <c r="M7" s="11">
        <v>0.4</v>
      </c>
      <c r="N7" s="11">
        <v>0.28000000000000003</v>
      </c>
      <c r="O7" s="6">
        <v>0.2</v>
      </c>
    </row>
    <row r="8" spans="1:15" ht="14.4" thickBot="1" x14ac:dyDescent="0.3">
      <c r="A8" s="23" t="s">
        <v>18</v>
      </c>
      <c r="B8" s="29">
        <f>B7/2.64</f>
        <v>1</v>
      </c>
      <c r="C8" s="30">
        <f t="shared" ref="C8:O8" si="2">C7/2.64</f>
        <v>0.84848484848484851</v>
      </c>
      <c r="D8" s="30">
        <f t="shared" si="2"/>
        <v>0.71212121212121204</v>
      </c>
      <c r="E8" s="30">
        <f t="shared" si="2"/>
        <v>0.6212121212121211</v>
      </c>
      <c r="F8" s="30">
        <f t="shared" si="2"/>
        <v>0.54545454545454541</v>
      </c>
      <c r="G8" s="30">
        <f t="shared" si="2"/>
        <v>0.46969696969696967</v>
      </c>
      <c r="H8" s="30">
        <f t="shared" si="2"/>
        <v>0.40909090909090912</v>
      </c>
      <c r="I8" s="30">
        <f t="shared" si="2"/>
        <v>0.34848484848484851</v>
      </c>
      <c r="J8" s="30">
        <f t="shared" si="2"/>
        <v>0.30303030303030304</v>
      </c>
      <c r="K8" s="30">
        <f t="shared" si="2"/>
        <v>0.24242424242424243</v>
      </c>
      <c r="L8" s="30">
        <f t="shared" si="2"/>
        <v>0.21212121212121213</v>
      </c>
      <c r="M8" s="30">
        <f t="shared" si="2"/>
        <v>0.15151515151515152</v>
      </c>
      <c r="N8" s="30">
        <f t="shared" si="2"/>
        <v>0.10606060606060606</v>
      </c>
      <c r="O8" s="30">
        <f t="shared" si="2"/>
        <v>7.575757575757576E-2</v>
      </c>
    </row>
    <row r="9" spans="1:15" x14ac:dyDescent="0.25">
      <c r="A9" s="8" t="s">
        <v>3</v>
      </c>
      <c r="B9" s="8">
        <v>10</v>
      </c>
      <c r="C9" s="8">
        <v>15</v>
      </c>
      <c r="D9" s="8">
        <v>20</v>
      </c>
      <c r="E9" s="8">
        <v>25</v>
      </c>
      <c r="F9" s="8">
        <v>30</v>
      </c>
      <c r="G9" s="8">
        <v>35</v>
      </c>
      <c r="H9" s="8">
        <v>40</v>
      </c>
      <c r="I9" s="8">
        <v>45</v>
      </c>
      <c r="J9" s="8">
        <v>50</v>
      </c>
      <c r="K9" s="8">
        <v>55</v>
      </c>
      <c r="L9" s="8">
        <v>60</v>
      </c>
      <c r="M9" s="8">
        <v>65</v>
      </c>
      <c r="N9" s="8">
        <v>70</v>
      </c>
      <c r="O9" s="7">
        <v>75</v>
      </c>
    </row>
    <row r="10" spans="1:15" x14ac:dyDescent="0.25">
      <c r="A10" s="5" t="s">
        <v>10</v>
      </c>
      <c r="B10" s="5">
        <f>B9-7</f>
        <v>3</v>
      </c>
      <c r="C10" s="5">
        <f t="shared" ref="C10:O10" si="3">C9-7</f>
        <v>8</v>
      </c>
      <c r="D10" s="5">
        <f t="shared" si="3"/>
        <v>13</v>
      </c>
      <c r="E10" s="5">
        <f t="shared" si="3"/>
        <v>18</v>
      </c>
      <c r="F10" s="5">
        <f t="shared" si="3"/>
        <v>23</v>
      </c>
      <c r="G10" s="5">
        <f t="shared" si="3"/>
        <v>28</v>
      </c>
      <c r="H10" s="5">
        <f t="shared" si="3"/>
        <v>33</v>
      </c>
      <c r="I10" s="5">
        <f t="shared" si="3"/>
        <v>38</v>
      </c>
      <c r="J10" s="5">
        <f t="shared" si="3"/>
        <v>43</v>
      </c>
      <c r="K10" s="5">
        <f t="shared" si="3"/>
        <v>48</v>
      </c>
      <c r="L10" s="5">
        <f t="shared" si="3"/>
        <v>53</v>
      </c>
      <c r="M10" s="5">
        <f t="shared" si="3"/>
        <v>58</v>
      </c>
      <c r="N10" s="5">
        <f t="shared" si="3"/>
        <v>63</v>
      </c>
      <c r="O10" s="5">
        <f t="shared" si="3"/>
        <v>68</v>
      </c>
    </row>
    <row r="11" spans="1:15" ht="27.6" x14ac:dyDescent="0.25">
      <c r="A11" s="9" t="s">
        <v>16</v>
      </c>
      <c r="B11" s="5">
        <v>0</v>
      </c>
      <c r="C11" s="5">
        <v>5</v>
      </c>
      <c r="D11" s="5">
        <v>10</v>
      </c>
      <c r="E11" s="5">
        <v>15</v>
      </c>
      <c r="F11" s="5">
        <v>20</v>
      </c>
      <c r="G11" s="5">
        <v>25</v>
      </c>
      <c r="H11" s="5">
        <v>30</v>
      </c>
      <c r="I11" s="5">
        <v>35</v>
      </c>
      <c r="J11" s="5">
        <v>40</v>
      </c>
      <c r="K11" s="5">
        <v>45</v>
      </c>
      <c r="L11" s="5">
        <v>50</v>
      </c>
      <c r="M11" s="5">
        <v>55</v>
      </c>
      <c r="N11" s="5">
        <v>60</v>
      </c>
      <c r="O11" s="5">
        <v>65</v>
      </c>
    </row>
    <row r="12" spans="1:15" x14ac:dyDescent="0.25">
      <c r="A12" s="5" t="s">
        <v>17</v>
      </c>
      <c r="B12" s="26">
        <f>B11/70</f>
        <v>0</v>
      </c>
      <c r="C12" s="17">
        <f t="shared" ref="C12:O12" si="4">C11/70</f>
        <v>7.1428571428571425E-2</v>
      </c>
      <c r="D12" s="17">
        <f t="shared" si="4"/>
        <v>0.14285714285714285</v>
      </c>
      <c r="E12" s="17">
        <f t="shared" si="4"/>
        <v>0.21428571428571427</v>
      </c>
      <c r="F12" s="17">
        <f t="shared" si="4"/>
        <v>0.2857142857142857</v>
      </c>
      <c r="G12" s="17">
        <f t="shared" si="4"/>
        <v>0.35714285714285715</v>
      </c>
      <c r="H12" s="17">
        <f t="shared" si="4"/>
        <v>0.42857142857142855</v>
      </c>
      <c r="I12" s="17">
        <f t="shared" si="4"/>
        <v>0.5</v>
      </c>
      <c r="J12" s="17">
        <f t="shared" si="4"/>
        <v>0.5714285714285714</v>
      </c>
      <c r="K12" s="17">
        <f t="shared" si="4"/>
        <v>0.6428571428571429</v>
      </c>
      <c r="L12" s="17">
        <f t="shared" si="4"/>
        <v>0.7142857142857143</v>
      </c>
      <c r="M12" s="17">
        <f t="shared" si="4"/>
        <v>0.7857142857142857</v>
      </c>
      <c r="N12" s="17">
        <f t="shared" si="4"/>
        <v>0.8571428571428571</v>
      </c>
      <c r="O12" s="17">
        <f t="shared" si="4"/>
        <v>0.9285714285714286</v>
      </c>
    </row>
    <row r="13" spans="1:15" x14ac:dyDescent="0.25">
      <c r="A13" s="9" t="s">
        <v>1</v>
      </c>
      <c r="B13" s="13">
        <v>5.12</v>
      </c>
      <c r="C13" s="13">
        <v>5.12</v>
      </c>
      <c r="D13" s="13">
        <v>5.12</v>
      </c>
      <c r="E13" s="13">
        <v>5.12</v>
      </c>
      <c r="F13" s="13">
        <v>5.12</v>
      </c>
      <c r="G13" s="13">
        <v>5.12</v>
      </c>
      <c r="H13" s="13">
        <v>5.12</v>
      </c>
      <c r="I13" s="13">
        <v>5.12</v>
      </c>
      <c r="J13" s="13">
        <v>5.12</v>
      </c>
      <c r="K13" s="13">
        <v>5.12</v>
      </c>
      <c r="L13" s="13">
        <v>5.12</v>
      </c>
      <c r="M13" s="13">
        <v>5.12</v>
      </c>
      <c r="N13" s="13">
        <v>5.04</v>
      </c>
      <c r="O13" s="15">
        <v>5.04</v>
      </c>
    </row>
    <row r="14" spans="1:15" x14ac:dyDescent="0.25">
      <c r="A14" s="9" t="s">
        <v>11</v>
      </c>
      <c r="B14" s="14">
        <v>0.16</v>
      </c>
      <c r="C14" s="14">
        <v>0.28000000000000003</v>
      </c>
      <c r="D14" s="14">
        <v>0.44</v>
      </c>
      <c r="E14" s="14">
        <v>0.52</v>
      </c>
      <c r="F14" s="14">
        <v>0.6</v>
      </c>
      <c r="G14" s="14">
        <v>0.76</v>
      </c>
      <c r="H14" s="14">
        <v>0.92</v>
      </c>
      <c r="I14" s="27">
        <v>1.08</v>
      </c>
      <c r="J14" s="27">
        <v>1.24</v>
      </c>
      <c r="K14" s="27">
        <v>1.44</v>
      </c>
      <c r="L14" s="27">
        <v>1.64</v>
      </c>
      <c r="M14" s="27">
        <v>1.88</v>
      </c>
      <c r="N14" s="27">
        <v>2.2000000000000002</v>
      </c>
      <c r="O14" s="28">
        <v>2.64</v>
      </c>
    </row>
    <row r="15" spans="1:15" x14ac:dyDescent="0.25">
      <c r="A15" s="13" t="s">
        <v>18</v>
      </c>
      <c r="B15" s="18">
        <f>B14/2.64</f>
        <v>6.0606060606060608E-2</v>
      </c>
      <c r="C15" s="17">
        <f t="shared" ref="C15:O15" si="5">C14/2.64</f>
        <v>0.10606060606060606</v>
      </c>
      <c r="D15" s="17">
        <f t="shared" si="5"/>
        <v>0.16666666666666666</v>
      </c>
      <c r="E15" s="17">
        <f t="shared" si="5"/>
        <v>0.19696969696969696</v>
      </c>
      <c r="F15" s="17">
        <f t="shared" si="5"/>
        <v>0.22727272727272727</v>
      </c>
      <c r="G15" s="17">
        <f t="shared" si="5"/>
        <v>0.28787878787878785</v>
      </c>
      <c r="H15" s="17">
        <f t="shared" si="5"/>
        <v>0.34848484848484851</v>
      </c>
      <c r="I15" s="17">
        <f t="shared" si="5"/>
        <v>0.40909090909090912</v>
      </c>
      <c r="J15" s="17">
        <f t="shared" si="5"/>
        <v>0.46969696969696967</v>
      </c>
      <c r="K15" s="17">
        <f t="shared" si="5"/>
        <v>0.54545454545454541</v>
      </c>
      <c r="L15" s="17">
        <f t="shared" si="5"/>
        <v>0.6212121212121211</v>
      </c>
      <c r="M15" s="17">
        <f t="shared" si="5"/>
        <v>0.71212121212121204</v>
      </c>
      <c r="N15" s="17">
        <f t="shared" si="5"/>
        <v>0.83333333333333337</v>
      </c>
      <c r="O15" s="26">
        <f t="shared" si="5"/>
        <v>1</v>
      </c>
    </row>
  </sheetData>
  <mergeCells count="1">
    <mergeCell ref="A1:O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7813C-DCA2-4D54-9F09-270AEBDC9C17}">
  <dimension ref="A1:M5"/>
  <sheetViews>
    <sheetView workbookViewId="0">
      <selection sqref="A1:G1"/>
    </sheetView>
  </sheetViews>
  <sheetFormatPr defaultRowHeight="13.8" x14ac:dyDescent="0.25"/>
  <cols>
    <col min="1" max="1" width="18.77734375" bestFit="1" customWidth="1"/>
  </cols>
  <sheetData>
    <row r="1" spans="1:13" ht="27.6" customHeight="1" x14ac:dyDescent="0.25">
      <c r="A1" s="34" t="s">
        <v>22</v>
      </c>
      <c r="B1" s="34"/>
      <c r="C1" s="34"/>
      <c r="D1" s="34"/>
      <c r="E1" s="34"/>
      <c r="F1" s="34"/>
      <c r="G1" s="34"/>
    </row>
    <row r="2" spans="1:13" x14ac:dyDescent="0.25">
      <c r="A2" s="32" t="s">
        <v>3</v>
      </c>
      <c r="B2" s="32"/>
      <c r="C2" s="32"/>
      <c r="D2" s="32"/>
      <c r="E2" s="33">
        <v>0</v>
      </c>
      <c r="F2" s="33"/>
      <c r="G2" s="33"/>
      <c r="H2" s="16"/>
      <c r="I2" s="16"/>
      <c r="J2" s="16"/>
      <c r="K2" s="16"/>
      <c r="L2" s="16"/>
      <c r="M2" s="16"/>
    </row>
    <row r="3" spans="1:13" x14ac:dyDescent="0.25">
      <c r="A3" s="5" t="s">
        <v>4</v>
      </c>
      <c r="B3" s="5">
        <v>10</v>
      </c>
      <c r="C3" s="5">
        <v>20</v>
      </c>
      <c r="D3" s="5">
        <v>30</v>
      </c>
      <c r="E3" s="5">
        <v>40</v>
      </c>
      <c r="F3" s="5">
        <v>50</v>
      </c>
      <c r="G3" s="5">
        <v>60</v>
      </c>
    </row>
    <row r="4" spans="1:13" x14ac:dyDescent="0.25">
      <c r="A4" s="5" t="s">
        <v>5</v>
      </c>
      <c r="B4" s="5">
        <v>4.96</v>
      </c>
      <c r="C4" s="5">
        <v>4.88</v>
      </c>
      <c r="D4" s="17">
        <v>4</v>
      </c>
      <c r="E4" s="5">
        <v>4.32</v>
      </c>
      <c r="F4" s="5">
        <v>4.96</v>
      </c>
      <c r="G4" s="5">
        <v>5.04</v>
      </c>
    </row>
    <row r="5" spans="1:13" x14ac:dyDescent="0.25">
      <c r="A5" s="5" t="s">
        <v>21</v>
      </c>
      <c r="B5" s="5">
        <v>4.8000000000000001E-2</v>
      </c>
      <c r="C5" s="18">
        <v>0.32</v>
      </c>
      <c r="D5" s="5">
        <v>1.76</v>
      </c>
      <c r="E5" s="5">
        <v>1.92</v>
      </c>
      <c r="F5" s="18">
        <v>0.6</v>
      </c>
      <c r="G5" s="18">
        <v>0.36</v>
      </c>
    </row>
  </sheetData>
  <mergeCells count="3">
    <mergeCell ref="A2:D2"/>
    <mergeCell ref="E2:G2"/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940BD-FE75-41D3-BB3E-CB2846A05A90}">
  <dimension ref="A1:O5"/>
  <sheetViews>
    <sheetView workbookViewId="0">
      <selection sqref="A1:O1"/>
    </sheetView>
  </sheetViews>
  <sheetFormatPr defaultRowHeight="13.8" x14ac:dyDescent="0.25"/>
  <cols>
    <col min="1" max="1" width="36.33203125" bestFit="1" customWidth="1"/>
  </cols>
  <sheetData>
    <row r="1" spans="1:15" x14ac:dyDescent="0.25">
      <c r="A1" s="33" t="s">
        <v>26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x14ac:dyDescent="0.25">
      <c r="A2" s="5" t="s">
        <v>25</v>
      </c>
      <c r="B2" s="5">
        <v>-65</v>
      </c>
      <c r="C2" s="5">
        <v>-60</v>
      </c>
      <c r="D2" s="5">
        <v>-55</v>
      </c>
      <c r="E2" s="5">
        <v>-50</v>
      </c>
      <c r="F2" s="5">
        <v>-45</v>
      </c>
      <c r="G2" s="5">
        <v>-40</v>
      </c>
      <c r="H2" s="5">
        <v>-35</v>
      </c>
      <c r="I2" s="5">
        <v>-30</v>
      </c>
      <c r="J2" s="5">
        <v>-25</v>
      </c>
      <c r="K2" s="5">
        <v>-20</v>
      </c>
      <c r="L2" s="5">
        <v>-15</v>
      </c>
      <c r="M2" s="5">
        <v>-10</v>
      </c>
      <c r="N2" s="5">
        <v>-5</v>
      </c>
      <c r="O2" s="5">
        <v>0</v>
      </c>
    </row>
    <row r="3" spans="1:15" x14ac:dyDescent="0.25">
      <c r="A3" s="5" t="s">
        <v>23</v>
      </c>
      <c r="B3" s="5">
        <v>238.55</v>
      </c>
      <c r="C3" s="5">
        <v>192.52799999999999</v>
      </c>
      <c r="D3" s="5">
        <v>156.74700000000001</v>
      </c>
      <c r="E3" s="18">
        <v>130.75</v>
      </c>
      <c r="F3" s="5">
        <v>105.444</v>
      </c>
      <c r="G3" s="5">
        <v>86.206999999999994</v>
      </c>
      <c r="H3" s="5">
        <v>68.929000000000002</v>
      </c>
      <c r="I3" s="5">
        <v>57.012</v>
      </c>
      <c r="J3" s="5">
        <v>44.244</v>
      </c>
      <c r="K3" s="18">
        <v>32.89</v>
      </c>
      <c r="L3" s="5">
        <v>24.388999999999999</v>
      </c>
      <c r="M3" s="5">
        <v>15.226000000000001</v>
      </c>
      <c r="N3" s="5">
        <v>8.1349999999999998</v>
      </c>
      <c r="O3" s="5">
        <v>0</v>
      </c>
    </row>
    <row r="4" spans="1:15" x14ac:dyDescent="0.25">
      <c r="A4" s="5" t="s">
        <v>25</v>
      </c>
      <c r="B4" s="5">
        <v>5</v>
      </c>
      <c r="C4" s="5">
        <v>10</v>
      </c>
      <c r="D4" s="5">
        <v>15</v>
      </c>
      <c r="E4" s="5">
        <v>20</v>
      </c>
      <c r="F4" s="5">
        <v>25</v>
      </c>
      <c r="G4" s="5">
        <v>30</v>
      </c>
      <c r="H4" s="5">
        <v>35</v>
      </c>
      <c r="I4" s="5">
        <v>40</v>
      </c>
      <c r="J4" s="5">
        <v>45</v>
      </c>
      <c r="K4" s="5">
        <v>50</v>
      </c>
      <c r="L4" s="5">
        <v>55</v>
      </c>
      <c r="M4" s="5">
        <v>60</v>
      </c>
      <c r="N4" s="5">
        <v>65</v>
      </c>
      <c r="O4" s="35"/>
    </row>
    <row r="5" spans="1:15" x14ac:dyDescent="0.25">
      <c r="A5" s="5" t="s">
        <v>23</v>
      </c>
      <c r="B5" s="5">
        <v>-9.3010000000000002</v>
      </c>
      <c r="C5" s="5">
        <v>-18.489000000000001</v>
      </c>
      <c r="D5" s="5">
        <v>-28.503</v>
      </c>
      <c r="E5" s="5">
        <v>-36.902999999999999</v>
      </c>
      <c r="F5" s="5">
        <v>-47.859000000000002</v>
      </c>
      <c r="G5" s="5">
        <v>-62.088999999999999</v>
      </c>
      <c r="H5" s="5">
        <v>-78.066999999999993</v>
      </c>
      <c r="I5" s="5">
        <v>-90.965000000000003</v>
      </c>
      <c r="J5" s="5">
        <v>-108.065</v>
      </c>
      <c r="K5" s="5">
        <v>-131.584</v>
      </c>
      <c r="L5" s="5">
        <v>-158.863</v>
      </c>
      <c r="M5" s="18">
        <v>-189.36</v>
      </c>
      <c r="N5" s="17">
        <v>-230.37</v>
      </c>
      <c r="O5" s="35"/>
    </row>
  </sheetData>
  <mergeCells count="2">
    <mergeCell ref="O4:O5"/>
    <mergeCell ref="A1:O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70C43-DCA3-472C-9757-C732C1ABEE91}">
  <dimension ref="A1:O5"/>
  <sheetViews>
    <sheetView workbookViewId="0">
      <selection sqref="A1:O1"/>
    </sheetView>
  </sheetViews>
  <sheetFormatPr defaultRowHeight="13.8" x14ac:dyDescent="0.25"/>
  <cols>
    <col min="1" max="1" width="36.33203125" bestFit="1" customWidth="1"/>
  </cols>
  <sheetData>
    <row r="1" spans="1:15" x14ac:dyDescent="0.25">
      <c r="A1" s="35" t="s">
        <v>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x14ac:dyDescent="0.25">
      <c r="A2" s="5" t="s">
        <v>25</v>
      </c>
      <c r="B2" s="5">
        <v>-65</v>
      </c>
      <c r="C2" s="5">
        <v>-60</v>
      </c>
      <c r="D2" s="5">
        <v>-55</v>
      </c>
      <c r="E2" s="5">
        <v>-50</v>
      </c>
      <c r="F2" s="5">
        <v>-45</v>
      </c>
      <c r="G2" s="5">
        <v>-40</v>
      </c>
      <c r="H2" s="5">
        <v>-35</v>
      </c>
      <c r="I2" s="5">
        <v>-30</v>
      </c>
      <c r="J2" s="5">
        <v>-25</v>
      </c>
      <c r="K2" s="5">
        <v>-20</v>
      </c>
      <c r="L2" s="5">
        <v>-15</v>
      </c>
      <c r="M2" s="5">
        <v>-10</v>
      </c>
      <c r="N2" s="5">
        <v>-5</v>
      </c>
      <c r="O2" s="5">
        <v>0</v>
      </c>
    </row>
    <row r="3" spans="1:15" x14ac:dyDescent="0.25">
      <c r="A3" s="5" t="s">
        <v>23</v>
      </c>
      <c r="B3" s="5">
        <v>-257.44</v>
      </c>
      <c r="C3" s="5">
        <v>-152.21199999999999</v>
      </c>
      <c r="D3" s="18">
        <v>-120.65</v>
      </c>
      <c r="E3" s="18">
        <v>-91.007000000000005</v>
      </c>
      <c r="F3" s="5">
        <v>-70.016000000000005</v>
      </c>
      <c r="G3" s="5">
        <v>-52.753999999999998</v>
      </c>
      <c r="H3" s="5">
        <v>-40.503999999999998</v>
      </c>
      <c r="I3" s="5">
        <v>-29.895</v>
      </c>
      <c r="J3" s="5">
        <v>-20.744</v>
      </c>
      <c r="K3" s="18">
        <v>-14.798</v>
      </c>
      <c r="L3" s="5">
        <v>-10.022</v>
      </c>
      <c r="M3" s="18">
        <v>-5.85</v>
      </c>
      <c r="N3" s="5">
        <v>-2.6120000000000001</v>
      </c>
      <c r="O3" s="5">
        <v>0</v>
      </c>
    </row>
    <row r="4" spans="1:15" x14ac:dyDescent="0.25">
      <c r="A4" s="5" t="s">
        <v>25</v>
      </c>
      <c r="B4" s="5">
        <v>5</v>
      </c>
      <c r="C4" s="5">
        <v>10</v>
      </c>
      <c r="D4" s="5">
        <v>15</v>
      </c>
      <c r="E4" s="5">
        <v>20</v>
      </c>
      <c r="F4" s="5">
        <v>25</v>
      </c>
      <c r="G4" s="5">
        <v>30</v>
      </c>
      <c r="H4" s="5">
        <v>35</v>
      </c>
      <c r="I4" s="5">
        <v>40</v>
      </c>
      <c r="J4" s="5">
        <v>45</v>
      </c>
      <c r="K4" s="5">
        <v>50</v>
      </c>
      <c r="L4" s="5">
        <v>55</v>
      </c>
      <c r="M4" s="5">
        <v>60</v>
      </c>
      <c r="N4" s="5">
        <v>65</v>
      </c>
      <c r="O4" s="35"/>
    </row>
    <row r="5" spans="1:15" x14ac:dyDescent="0.25">
      <c r="A5" s="5" t="s">
        <v>23</v>
      </c>
      <c r="B5" s="5">
        <v>3.4140000000000001</v>
      </c>
      <c r="C5" s="5">
        <v>7.8739999999999997</v>
      </c>
      <c r="D5" s="5">
        <v>13.263999999999999</v>
      </c>
      <c r="E5" s="5">
        <v>20.608000000000001</v>
      </c>
      <c r="F5" s="5">
        <v>28.224</v>
      </c>
      <c r="G5" s="5">
        <v>39.881999999999998</v>
      </c>
      <c r="H5" s="5">
        <v>51.692</v>
      </c>
      <c r="I5" s="5">
        <v>71.474000000000004</v>
      </c>
      <c r="J5" s="5">
        <v>92.238</v>
      </c>
      <c r="K5" s="5">
        <v>113.414</v>
      </c>
      <c r="L5" s="5">
        <v>157.77600000000001</v>
      </c>
      <c r="M5" s="18">
        <v>194.22499999999999</v>
      </c>
      <c r="N5" s="17">
        <v>261</v>
      </c>
      <c r="O5" s="35"/>
    </row>
  </sheetData>
  <mergeCells count="2">
    <mergeCell ref="O4:O5"/>
    <mergeCell ref="A1:O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2018-05-12T09:40:33Z</dcterms:modified>
</cp:coreProperties>
</file>