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1"/>
  <workbookPr filterPrivacy="1"/>
  <xr:revisionPtr revIDLastSave="0" documentId="14_{9914DA71-34D7-4297-932C-B6F596216DDC}" xr6:coauthVersionLast="36" xr6:coauthVersionMax="36" xr10:uidLastSave="{00000000-0000-0000-0000-000000000000}"/>
  <bookViews>
    <workbookView xWindow="0" yWindow="0" windowWidth="22260" windowHeight="12643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2" l="1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4" i="2"/>
  <c r="D5" i="2" l="1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4" i="2"/>
  <c r="F5" i="1" l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4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5" i="1"/>
  <c r="E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4" i="1"/>
</calcChain>
</file>

<file path=xl/sharedStrings.xml><?xml version="1.0" encoding="utf-8"?>
<sst xmlns="http://schemas.openxmlformats.org/spreadsheetml/2006/main" count="24" uniqueCount="18">
  <si>
    <t>地磁场测量</t>
    <phoneticPr fontId="1" type="noConversion"/>
  </si>
  <si>
    <t>V</t>
    <phoneticPr fontId="1" type="noConversion"/>
  </si>
  <si>
    <t>电压表示数 $V$ / V</t>
    <phoneticPr fontId="1" type="noConversion"/>
  </si>
  <si>
    <t>线圈电流 $I$ / A</t>
    <phoneticPr fontId="1" type="noConversion"/>
  </si>
  <si>
    <t>磁场下单个巨磁电阻的阻值 $R_B$ / $\Omega$</t>
    <phoneticPr fontId="1" type="noConversion"/>
  </si>
  <si>
    <t>巨磁电阻阻值变化率 $(R_B-R_0)/R_0$</t>
    <phoneticPr fontId="1" type="noConversion"/>
  </si>
  <si>
    <t>传感器工作电压 $V_+$ / V</t>
    <phoneticPr fontId="1" type="noConversion"/>
  </si>
  <si>
    <t>实验一数据记录表</t>
    <phoneticPr fontId="1" type="noConversion"/>
  </si>
  <si>
    <t>磁场下巨磁电阻阻值和无磁场阻值的比值 $R_B/R_0$</t>
    <phoneticPr fontId="1" type="noConversion"/>
  </si>
  <si>
    <t>巨磁电阻传感器输出电压 $V_{\text{输出}}$ / V</t>
    <phoneticPr fontId="1" type="noConversion"/>
  </si>
  <si>
    <t>实验二数据记录表</t>
    <phoneticPr fontId="1" type="noConversion"/>
  </si>
  <si>
    <t>巨磁电阻阻值相对变化率 $(R_B-R_0)/R_0$</t>
    <phoneticPr fontId="1" type="noConversion"/>
  </si>
  <si>
    <t>实验三数据记录表</t>
    <phoneticPr fontId="1" type="noConversion"/>
  </si>
  <si>
    <t>巨磁电阻传感器工作电压 $V_+$ / V</t>
    <phoneticPr fontId="1" type="noConversion"/>
  </si>
  <si>
    <t>实验四数据记录表</t>
    <phoneticPr fontId="1" type="noConversion"/>
  </si>
  <si>
    <t>待测电流 $I$ / A</t>
    <phoneticPr fontId="1" type="noConversion"/>
  </si>
  <si>
    <t>传感器输出电压 $V_{\text{输出}}$ / V</t>
    <phoneticPr fontId="1" type="noConversion"/>
  </si>
  <si>
    <t>亥姆霍兹线圈施加在巨磁电阻上的磁感应强度 $B$ / 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</si>
</sst>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76" formatCode="0.000"/>
    <numFmt numFmtId="177" formatCode="0.0000"/>
    <numFmt numFmtId="178" formatCode="0.0E+00"/>
    <numFmt numFmtId="179" formatCode="0E+00"/>
    <numFmt numFmtId="180" formatCode="0.000E+00"/>
    <numFmt numFmtId="181" formatCode="0.0"/>
    <numFmt numFmtId="182" formatCode="0.00_ "/>
    <numFmt numFmtId="183" formatCode="0.000_ "/>
    <numFmt numFmtId="184" formatCode="0.0000_ "/>
    <numFmt numFmtId="185" formatCode="0.00000_ 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76" fontId="0" fillId="0" borderId="0" xfId="0" applyNumberFormat="1"/>
    <xf numFmtId="0" fontId="0" fillId="0" borderId="1" xfId="0" applyBorder="1" applyAlignment="1">
      <alignment horizontal="center" vertical="center" wrapText="1"/>
    </xf>
    <xf numFmtId="176" fontId="0" fillId="0" borderId="1" xfId="0" applyNumberFormat="1" applyBorder="1" applyAlignment="1">
      <alignment horizontal="center" vertical="center" wrapText="1"/>
    </xf>
    <xf numFmtId="179" fontId="0" fillId="0" borderId="1" xfId="0" applyNumberFormat="1" applyBorder="1" applyAlignment="1">
      <alignment horizontal="center" vertical="center" wrapText="1"/>
    </xf>
    <xf numFmtId="11" fontId="0" fillId="0" borderId="1" xfId="0" applyNumberForma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 wrapText="1"/>
    </xf>
    <xf numFmtId="182" fontId="0" fillId="0" borderId="1" xfId="0" applyNumberFormat="1" applyBorder="1" applyAlignment="1">
      <alignment horizontal="center" vertical="center" wrapText="1"/>
    </xf>
    <xf numFmtId="178" fontId="0" fillId="0" borderId="1" xfId="0" applyNumberFormat="1" applyBorder="1" applyAlignment="1">
      <alignment horizontal="center" vertical="center" wrapText="1"/>
    </xf>
    <xf numFmtId="181" fontId="0" fillId="0" borderId="1" xfId="0" applyNumberFormat="1" applyBorder="1" applyAlignment="1">
      <alignment horizontal="center" vertical="center" wrapText="1"/>
    </xf>
    <xf numFmtId="184" fontId="0" fillId="0" borderId="1" xfId="0" applyNumberFormat="1" applyBorder="1" applyAlignment="1">
      <alignment horizontal="center" vertical="center" wrapText="1"/>
    </xf>
    <xf numFmtId="185" fontId="0" fillId="0" borderId="1" xfId="0" applyNumberFormat="1" applyBorder="1" applyAlignment="1">
      <alignment horizontal="center" vertical="center" wrapText="1"/>
    </xf>
    <xf numFmtId="177" fontId="0" fillId="0" borderId="1" xfId="0" applyNumberFormat="1" applyBorder="1" applyAlignment="1">
      <alignment horizontal="center" vertical="center" wrapText="1"/>
    </xf>
    <xf numFmtId="183" fontId="0" fillId="0" borderId="1" xfId="0" applyNumberFormat="1" applyBorder="1" applyAlignment="1">
      <alignment horizontal="center" vertical="center" wrapText="1"/>
    </xf>
    <xf numFmtId="180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磁场下巨磁电阻阻值和无磁场阻值的比值与外加磁场间的关系 </a:t>
            </a:r>
            <a:r>
              <a:rPr lang="en-US" altLang="zh-CN"/>
              <a:t>(R</a:t>
            </a:r>
            <a:r>
              <a:rPr lang="en-US" altLang="zh-CN" baseline="-25000"/>
              <a:t>B</a:t>
            </a:r>
            <a:r>
              <a:rPr lang="en-US" altLang="zh-CN"/>
              <a:t>/R</a:t>
            </a:r>
            <a:r>
              <a:rPr lang="en-US" altLang="zh-CN" baseline="-25000"/>
              <a:t>0</a:t>
            </a:r>
            <a:r>
              <a:rPr lang="en-US" altLang="zh-CN" baseline="0"/>
              <a:t> - B </a:t>
            </a:r>
            <a:r>
              <a:rPr lang="zh-CN" altLang="en-US" baseline="0"/>
              <a:t>曲线</a:t>
            </a:r>
            <a:r>
              <a:rPr lang="en-US" altLang="zh-CN" baseline="0"/>
              <a:t>)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Sheet1!$B$4:$B$34</c:f>
              <c:numCache>
                <c:formatCode>0.0E+00</c:formatCode>
                <c:ptCount val="31"/>
                <c:pt idx="0" formatCode="0E+00">
                  <c:v>0</c:v>
                </c:pt>
                <c:pt idx="1">
                  <c:v>8.991762855732129E-5</c:v>
                </c:pt>
                <c:pt idx="2" formatCode="0.00E+00">
                  <c:v>1.7983525711464258E-4</c:v>
                </c:pt>
                <c:pt idx="3" formatCode="0.00E+00">
                  <c:v>2.6975288567196388E-4</c:v>
                </c:pt>
                <c:pt idx="4" formatCode="0.00E+00">
                  <c:v>3.5967051422928516E-4</c:v>
                </c:pt>
                <c:pt idx="5" formatCode="0.00E+00">
                  <c:v>4.4958814278660649E-4</c:v>
                </c:pt>
                <c:pt idx="6" formatCode="0.00E+00">
                  <c:v>5.3950577134392777E-4</c:v>
                </c:pt>
                <c:pt idx="7" formatCode="0.00E+00">
                  <c:v>6.294233999012491E-4</c:v>
                </c:pt>
                <c:pt idx="8" formatCode="0.00E+00">
                  <c:v>7.1934102845857032E-4</c:v>
                </c:pt>
                <c:pt idx="9" formatCode="0.00E+00">
                  <c:v>8.0925865701589176E-4</c:v>
                </c:pt>
                <c:pt idx="10" formatCode="0.00E+00">
                  <c:v>8.9917628557321298E-4</c:v>
                </c:pt>
                <c:pt idx="11" formatCode="0.00E+00">
                  <c:v>9.8909391413053442E-4</c:v>
                </c:pt>
                <c:pt idx="12" formatCode="0.00E+00">
                  <c:v>1.0790115426878555E-3</c:v>
                </c:pt>
                <c:pt idx="13" formatCode="0.00E+00">
                  <c:v>1.1689291712451769E-3</c:v>
                </c:pt>
                <c:pt idx="14" formatCode="0.00E+00">
                  <c:v>1.2588467998024982E-3</c:v>
                </c:pt>
                <c:pt idx="15" formatCode="0.00E+00">
                  <c:v>1.3487644283598193E-3</c:v>
                </c:pt>
                <c:pt idx="16" formatCode="0.00E+00">
                  <c:v>1.4386820569171406E-3</c:v>
                </c:pt>
                <c:pt idx="17" formatCode="0.00E+00">
                  <c:v>1.5285996854744622E-3</c:v>
                </c:pt>
                <c:pt idx="18" formatCode="0.00E+00">
                  <c:v>1.6185173140317835E-3</c:v>
                </c:pt>
                <c:pt idx="19" formatCode="0.00E+00">
                  <c:v>1.7084349425891046E-3</c:v>
                </c:pt>
                <c:pt idx="20" formatCode="0.000E+00">
                  <c:v>1.798352571146426E-3</c:v>
                </c:pt>
                <c:pt idx="21" formatCode="0.000E+00">
                  <c:v>1.8882701997037473E-3</c:v>
                </c:pt>
                <c:pt idx="22" formatCode="0.000E+00">
                  <c:v>1.9781878282610688E-3</c:v>
                </c:pt>
                <c:pt idx="23" formatCode="0.000E+00">
                  <c:v>2.0681054568183897E-3</c:v>
                </c:pt>
                <c:pt idx="24" formatCode="0.000E+00">
                  <c:v>2.1580230853757111E-3</c:v>
                </c:pt>
                <c:pt idx="25" formatCode="0.000E+00">
                  <c:v>2.2479407139330324E-3</c:v>
                </c:pt>
                <c:pt idx="26" formatCode="0.000E+00">
                  <c:v>2.3378583424903537E-3</c:v>
                </c:pt>
                <c:pt idx="27" formatCode="0.000E+00">
                  <c:v>2.4277759710476751E-3</c:v>
                </c:pt>
                <c:pt idx="28" formatCode="0.000E+00">
                  <c:v>2.5176935996049964E-3</c:v>
                </c:pt>
                <c:pt idx="29" formatCode="0.000E+00">
                  <c:v>2.6076112281623177E-3</c:v>
                </c:pt>
                <c:pt idx="30" formatCode="0.000E+00">
                  <c:v>2.6975288567196386E-3</c:v>
                </c:pt>
              </c:numCache>
            </c:numRef>
          </c:xVal>
          <c:yVal>
            <c:numRef>
              <c:f>Sheet1!$E$4:$E$34</c:f>
              <c:numCache>
                <c:formatCode>0.0</c:formatCode>
                <c:ptCount val="31"/>
                <c:pt idx="0" formatCode="0.00">
                  <c:v>1</c:v>
                </c:pt>
                <c:pt idx="1">
                  <c:v>0.99547579582670953</c:v>
                </c:pt>
                <c:pt idx="2" formatCode="0.000">
                  <c:v>0.99096171025241198</c:v>
                </c:pt>
                <c:pt idx="3" formatCode="0.000">
                  <c:v>0.98566392999274821</c:v>
                </c:pt>
                <c:pt idx="4" formatCode="0.000">
                  <c:v>0.97932494097209466</c:v>
                </c:pt>
                <c:pt idx="5" formatCode="0.000">
                  <c:v>0.97379467441590561</c:v>
                </c:pt>
                <c:pt idx="6" formatCode="0.000">
                  <c:v>0.96775514590346323</c:v>
                </c:pt>
                <c:pt idx="7" formatCode="0.000">
                  <c:v>0.96147237093998172</c:v>
                </c:pt>
                <c:pt idx="8" formatCode="0.000">
                  <c:v>0.95494872008869203</c:v>
                </c:pt>
                <c:pt idx="9" formatCode="0.000">
                  <c:v>0.94870599005086187</c:v>
                </c:pt>
                <c:pt idx="10" formatCode="0.000">
                  <c:v>0.94170619209397011</c:v>
                </c:pt>
                <c:pt idx="11" formatCode="0.000">
                  <c:v>0.93498881982008164</c:v>
                </c:pt>
                <c:pt idx="12" formatCode="0.000">
                  <c:v>0.92880824831977471</c:v>
                </c:pt>
                <c:pt idx="13" formatCode="0.000">
                  <c:v>0.92187803227724396</c:v>
                </c:pt>
                <c:pt idx="14" formatCode="0.000">
                  <c:v>0.91548270424075007</c:v>
                </c:pt>
                <c:pt idx="15" formatCode="0.000">
                  <c:v>0.90936257810058241</c:v>
                </c:pt>
                <c:pt idx="16" formatCode="0.000">
                  <c:v>0.90224631717306147</c:v>
                </c:pt>
                <c:pt idx="17" formatCode="0.000">
                  <c:v>0.89743200900057174</c:v>
                </c:pt>
                <c:pt idx="18" formatCode="0.000">
                  <c:v>0.89288191623510027</c:v>
                </c:pt>
                <c:pt idx="19" formatCode="0.000">
                  <c:v>0.88909819531793011</c:v>
                </c:pt>
                <c:pt idx="20" formatCode="0.000">
                  <c:v>0.88632808911893957</c:v>
                </c:pt>
                <c:pt idx="21" formatCode="0.000">
                  <c:v>0.88481876729693387</c:v>
                </c:pt>
                <c:pt idx="22" formatCode="0.000">
                  <c:v>0.88381319705612515</c:v>
                </c:pt>
                <c:pt idx="23" formatCode="0.000">
                  <c:v>0.88331060507937498</c:v>
                </c:pt>
                <c:pt idx="24" formatCode="0.000">
                  <c:v>0.88305935735527374</c:v>
                </c:pt>
                <c:pt idx="25" formatCode="0.000">
                  <c:v>0.88305935735527374</c:v>
                </c:pt>
                <c:pt idx="26" formatCode="0.000">
                  <c:v>0.88280814179911649</c:v>
                </c:pt>
                <c:pt idx="27" formatCode="0.000">
                  <c:v>0.88280814179911649</c:v>
                </c:pt>
                <c:pt idx="28" formatCode="0.000">
                  <c:v>0.88255695840472559</c:v>
                </c:pt>
                <c:pt idx="29" formatCode="0.000">
                  <c:v>0.88255695840472559</c:v>
                </c:pt>
                <c:pt idx="30" formatCode="0.000">
                  <c:v>0.88255695840472559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CF-4863-89BF-2DE0EAF0A5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2591648"/>
        <c:axId val="436908576"/>
      </c:scatterChart>
      <c:valAx>
        <c:axId val="282591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亥姆霍兹线圈施加在巨磁电阻上的磁场 </a:t>
                </a:r>
                <a:r>
                  <a:rPr lang="en-US" altLang="zh-CN"/>
                  <a:t>B / T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6908576"/>
        <c:crosses val="autoZero"/>
        <c:crossBetween val="midCat"/>
      </c:valAx>
      <c:valAx>
        <c:axId val="43690857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磁场下巨磁电阻阻值和无磁场阻值的比值</a:t>
                </a:r>
                <a:r>
                  <a:rPr lang="en-US" altLang="zh-CN" baseline="0"/>
                  <a:t> R</a:t>
                </a:r>
                <a:r>
                  <a:rPr lang="en-US" altLang="zh-CN" baseline="-25000"/>
                  <a:t>B</a:t>
                </a:r>
                <a:r>
                  <a:rPr lang="en-US" altLang="zh-CN" baseline="0"/>
                  <a:t>/R</a:t>
                </a:r>
                <a:r>
                  <a:rPr lang="en-US" altLang="zh-CN" baseline="-25000"/>
                  <a:t>0</a:t>
                </a:r>
                <a:endParaRPr lang="zh-CN" altLang="en-US" baseline="-25000"/>
              </a:p>
            </c:rich>
          </c:tx>
          <c:layout>
            <c:manualLayout>
              <c:xMode val="edge"/>
              <c:yMode val="edge"/>
              <c:x val="3.0555555555555555E-2"/>
              <c:y val="0.180231481481481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2591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巨磁电阻传感器输出电压</a:t>
            </a:r>
            <a:r>
              <a:rPr lang="en-US" altLang="zh-CN"/>
              <a:t>V</a:t>
            </a:r>
            <a:r>
              <a:rPr lang="zh-CN" altLang="en-US" baseline="-25000"/>
              <a:t>输出</a:t>
            </a:r>
            <a:r>
              <a:rPr lang="zh-CN" altLang="en-US"/>
              <a:t>随磁感应强度</a:t>
            </a:r>
            <a:r>
              <a:rPr lang="en-US" altLang="zh-CN"/>
              <a:t>B</a:t>
            </a:r>
            <a:r>
              <a:rPr lang="zh-CN" altLang="en-US"/>
              <a:t>的变化情况</a:t>
            </a:r>
          </a:p>
        </c:rich>
      </c:tx>
      <c:layout>
        <c:manualLayout>
          <c:xMode val="edge"/>
          <c:yMode val="edge"/>
          <c:x val="0.11356933508311462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dash"/>
              </a:ln>
              <a:effectLst/>
            </c:spPr>
            <c:trendlineType val="linear"/>
            <c:forward val="5.0000000000000012E-4"/>
            <c:intercept val="0"/>
            <c:dispRSqr val="1"/>
            <c:dispEq val="1"/>
            <c:trendlineLbl>
              <c:layout>
                <c:manualLayout>
                  <c:x val="-0.24748534558180227"/>
                  <c:y val="-8.9351851851851849E-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2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CN" sz="1200" baseline="0"/>
                      <a:t>V</a:t>
                    </a:r>
                    <a:r>
                      <a:rPr lang="zh-CN" altLang="en-US" sz="1200" baseline="-25000"/>
                      <a:t>输出</a:t>
                    </a:r>
                    <a:r>
                      <a:rPr lang="en-US" altLang="zh-CN" sz="1200" baseline="0"/>
                      <a:t> = 167 T</a:t>
                    </a:r>
                    <a:br>
                      <a:rPr lang="en-US" altLang="zh-CN" sz="1200" baseline="0"/>
                    </a:br>
                    <a:r>
                      <a:rPr lang="en-US" altLang="zh-CN" sz="1200" baseline="0"/>
                      <a:t>R² = 0.992 </a:t>
                    </a:r>
                    <a:endParaRPr lang="en-US" altLang="zh-CN" sz="1200"/>
                  </a:p>
                </c:rich>
              </c:tx>
              <c:numFmt formatCode="#,##0.000_);[Red]\(#,##0.000\)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Sheet2!$B$4:$B$22</c:f>
              <c:numCache>
                <c:formatCode>0.0E+00</c:formatCode>
                <c:ptCount val="19"/>
                <c:pt idx="0" formatCode="0E+00">
                  <c:v>0</c:v>
                </c:pt>
                <c:pt idx="1">
                  <c:v>8.991762855732129E-5</c:v>
                </c:pt>
                <c:pt idx="2" formatCode="0.00E+00">
                  <c:v>1.7983525711464258E-4</c:v>
                </c:pt>
                <c:pt idx="3" formatCode="0.00E+00">
                  <c:v>2.6975288567196388E-4</c:v>
                </c:pt>
                <c:pt idx="4" formatCode="0.00E+00">
                  <c:v>3.5967051422928516E-4</c:v>
                </c:pt>
                <c:pt idx="5" formatCode="0.00E+00">
                  <c:v>4.4958814278660649E-4</c:v>
                </c:pt>
                <c:pt idx="6" formatCode="0.00E+00">
                  <c:v>5.3950577134392777E-4</c:v>
                </c:pt>
                <c:pt idx="7" formatCode="0.00E+00">
                  <c:v>6.294233999012491E-4</c:v>
                </c:pt>
                <c:pt idx="8" formatCode="0.00E+00">
                  <c:v>7.1934102845857032E-4</c:v>
                </c:pt>
                <c:pt idx="9" formatCode="0.00E+00">
                  <c:v>8.0925865701589176E-4</c:v>
                </c:pt>
                <c:pt idx="10" formatCode="0.00E+00">
                  <c:v>8.9917628557321298E-4</c:v>
                </c:pt>
                <c:pt idx="11" formatCode="0.00E+00">
                  <c:v>9.8909391413053442E-4</c:v>
                </c:pt>
                <c:pt idx="12" formatCode="0.00E+00">
                  <c:v>1.0790115426878555E-3</c:v>
                </c:pt>
                <c:pt idx="13" formatCode="0.00E+00">
                  <c:v>1.1689291712451769E-3</c:v>
                </c:pt>
                <c:pt idx="14" formatCode="0.00E+00">
                  <c:v>1.2588467998024982E-3</c:v>
                </c:pt>
                <c:pt idx="15" formatCode="0.00E+00">
                  <c:v>1.3487644283598193E-3</c:v>
                </c:pt>
                <c:pt idx="16" formatCode="0.00E+00">
                  <c:v>1.4386820569171406E-3</c:v>
                </c:pt>
                <c:pt idx="17" formatCode="0.00E+00">
                  <c:v>1.5285996854744622E-3</c:v>
                </c:pt>
                <c:pt idx="18" formatCode="0.00E+00">
                  <c:v>1.6185173140317835E-3</c:v>
                </c:pt>
              </c:numCache>
            </c:numRef>
          </c:xVal>
          <c:yVal>
            <c:numRef>
              <c:f>Sheet2!$C$4:$C$22</c:f>
              <c:numCache>
                <c:formatCode>0.000</c:formatCode>
                <c:ptCount val="19"/>
                <c:pt idx="0">
                  <c:v>0</c:v>
                </c:pt>
                <c:pt idx="1">
                  <c:v>0.01</c:v>
                </c:pt>
                <c:pt idx="2" formatCode="General">
                  <c:v>2.1000000000000001E-2</c:v>
                </c:pt>
                <c:pt idx="3" formatCode="General">
                  <c:v>3.4000000000000002E-2</c:v>
                </c:pt>
                <c:pt idx="4" formatCode="General">
                  <c:v>4.8000000000000001E-2</c:v>
                </c:pt>
                <c:pt idx="5" formatCode="General">
                  <c:v>6.3E-2</c:v>
                </c:pt>
                <c:pt idx="6">
                  <c:v>0.08</c:v>
                </c:pt>
                <c:pt idx="7" formatCode="General">
                  <c:v>9.6000000000000002E-2</c:v>
                </c:pt>
                <c:pt idx="8" formatCode="General">
                  <c:v>0.113</c:v>
                </c:pt>
                <c:pt idx="9">
                  <c:v>0.13</c:v>
                </c:pt>
                <c:pt idx="10" formatCode="General">
                  <c:v>0.14799999999999999</c:v>
                </c:pt>
                <c:pt idx="11" formatCode="General">
                  <c:v>0.16500000000000001</c:v>
                </c:pt>
                <c:pt idx="12" formatCode="General">
                  <c:v>0.185</c:v>
                </c:pt>
                <c:pt idx="13">
                  <c:v>0.2</c:v>
                </c:pt>
                <c:pt idx="14" formatCode="General">
                  <c:v>0.218</c:v>
                </c:pt>
                <c:pt idx="15" formatCode="General">
                  <c:v>0.23499999999999999</c:v>
                </c:pt>
                <c:pt idx="16" formatCode="General">
                  <c:v>0.252</c:v>
                </c:pt>
                <c:pt idx="17" formatCode="General">
                  <c:v>0.26800000000000002</c:v>
                </c:pt>
                <c:pt idx="18" formatCode="General">
                  <c:v>0.28100000000000003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CF-431D-BEE2-758C7A3B245B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Sheet2!$B$23:$B$34</c:f>
              <c:numCache>
                <c:formatCode>0.000E+00</c:formatCode>
                <c:ptCount val="12"/>
                <c:pt idx="0" formatCode="0.00E+00">
                  <c:v>1.7084349425891046E-3</c:v>
                </c:pt>
                <c:pt idx="1">
                  <c:v>1.798352571146426E-3</c:v>
                </c:pt>
                <c:pt idx="2">
                  <c:v>1.8882701997037473E-3</c:v>
                </c:pt>
                <c:pt idx="3">
                  <c:v>1.9781878282610688E-3</c:v>
                </c:pt>
                <c:pt idx="4">
                  <c:v>2.0681054568183897E-3</c:v>
                </c:pt>
                <c:pt idx="5">
                  <c:v>2.1580230853757111E-3</c:v>
                </c:pt>
                <c:pt idx="6">
                  <c:v>2.2479407139330324E-3</c:v>
                </c:pt>
                <c:pt idx="7">
                  <c:v>2.3378583424903537E-3</c:v>
                </c:pt>
                <c:pt idx="8">
                  <c:v>2.4277759710476751E-3</c:v>
                </c:pt>
                <c:pt idx="9">
                  <c:v>2.5176935996049964E-3</c:v>
                </c:pt>
                <c:pt idx="10">
                  <c:v>2.6076112281623177E-3</c:v>
                </c:pt>
                <c:pt idx="11">
                  <c:v>2.6975288567196386E-3</c:v>
                </c:pt>
              </c:numCache>
            </c:numRef>
          </c:xVal>
          <c:yVal>
            <c:numRef>
              <c:f>Sheet2!$C$23:$C$34</c:f>
              <c:numCache>
                <c:formatCode>General</c:formatCode>
                <c:ptCount val="12"/>
                <c:pt idx="0">
                  <c:v>0.29199999999999998</c:v>
                </c:pt>
                <c:pt idx="1">
                  <c:v>0.29899999999999999</c:v>
                </c:pt>
                <c:pt idx="2">
                  <c:v>0.30299999999999999</c:v>
                </c:pt>
                <c:pt idx="3">
                  <c:v>0.30599999999999999</c:v>
                </c:pt>
                <c:pt idx="4">
                  <c:v>0.307</c:v>
                </c:pt>
                <c:pt idx="5">
                  <c:v>0.307</c:v>
                </c:pt>
                <c:pt idx="6">
                  <c:v>0.308</c:v>
                </c:pt>
                <c:pt idx="7">
                  <c:v>0.308</c:v>
                </c:pt>
                <c:pt idx="8">
                  <c:v>0.308</c:v>
                </c:pt>
                <c:pt idx="9">
                  <c:v>0.309</c:v>
                </c:pt>
                <c:pt idx="10">
                  <c:v>0.309</c:v>
                </c:pt>
                <c:pt idx="11">
                  <c:v>0.309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CE-4512-B68A-AC5FF2A5DF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993264"/>
        <c:axId val="672830848"/>
      </c:scatterChart>
      <c:valAx>
        <c:axId val="56499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亥姆霍兹线圈施加在巨磁电阻上的磁感应强度 </a:t>
                </a:r>
                <a:r>
                  <a:rPr lang="en-US" altLang="zh-CN"/>
                  <a:t>B / T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2830848"/>
        <c:crosses val="autoZero"/>
        <c:crossBetween val="midCat"/>
      </c:valAx>
      <c:valAx>
        <c:axId val="67283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巨磁电阻传感器输出电压 </a:t>
                </a:r>
                <a:r>
                  <a:rPr lang="en-US" altLang="zh-CN"/>
                  <a:t>V</a:t>
                </a:r>
                <a:r>
                  <a:rPr lang="zh-CN" altLang="en-US" baseline="-25000"/>
                  <a:t>输出</a:t>
                </a:r>
                <a:r>
                  <a:rPr lang="zh-CN" altLang="en-US"/>
                  <a:t> </a:t>
                </a:r>
                <a:r>
                  <a:rPr lang="en-US" altLang="zh-CN"/>
                  <a:t>/ V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4993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巨磁电阻传感器输出电压</a:t>
            </a:r>
            <a:r>
              <a:rPr lang="en-US" altLang="zh-CN"/>
              <a:t>V</a:t>
            </a:r>
            <a:r>
              <a:rPr lang="zh-CN" altLang="en-US" baseline="-25000"/>
              <a:t>输出</a:t>
            </a:r>
            <a:r>
              <a:rPr lang="zh-CN" altLang="en-US"/>
              <a:t>随其工作电压</a:t>
            </a:r>
            <a:r>
              <a:rPr lang="en-US" altLang="zh-CN"/>
              <a:t>V</a:t>
            </a:r>
            <a:r>
              <a:rPr lang="en-US" altLang="zh-CN" baseline="-25000"/>
              <a:t>+</a:t>
            </a:r>
            <a:r>
              <a:rPr lang="zh-CN" altLang="en-US"/>
              <a:t>的变化情况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0307130358705164"/>
                  <c:y val="2.8101851851851854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2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CN" sz="1200" baseline="0"/>
                      <a:t>V</a:t>
                    </a:r>
                    <a:r>
                      <a:rPr lang="zh-CN" altLang="en-US" sz="1200" baseline="-25000"/>
                      <a:t>输出</a:t>
                    </a:r>
                    <a:r>
                      <a:rPr lang="en-US" altLang="zh-CN" sz="1200" baseline="0"/>
                      <a:t> = 0.0399 V</a:t>
                    </a:r>
                    <a:r>
                      <a:rPr lang="en-US" altLang="zh-CN" sz="1200" baseline="-25000"/>
                      <a:t>+</a:t>
                    </a:r>
                    <a:r>
                      <a:rPr lang="en-US" altLang="zh-CN" sz="1200" baseline="0"/>
                      <a:t> - 0.00670</a:t>
                    </a:r>
                    <a:br>
                      <a:rPr lang="en-US" altLang="zh-CN" sz="1200" baseline="0"/>
                    </a:br>
                    <a:r>
                      <a:rPr lang="en-US" altLang="zh-CN" sz="1200" baseline="0"/>
                      <a:t>R² = 0.999996 </a:t>
                    </a:r>
                    <a:endParaRPr lang="en-US" altLang="zh-CN" sz="1200"/>
                  </a:p>
                </c:rich>
              </c:tx>
              <c:numFmt formatCode="#,##0.000000_);[Red]\(#,##0.000000\)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Sheet3!$A$4:$A$15</c:f>
              <c:numCache>
                <c:formatCode>General</c:formatCode>
                <c:ptCount val="12"/>
                <c:pt idx="0" formatCode="0.000">
                  <c:v>2</c:v>
                </c:pt>
                <c:pt idx="1">
                  <c:v>2.9990000000000001</c:v>
                </c:pt>
                <c:pt idx="2">
                  <c:v>4.0019999999999998</c:v>
                </c:pt>
                <c:pt idx="3">
                  <c:v>5.0030000000000001</c:v>
                </c:pt>
                <c:pt idx="4">
                  <c:v>5.9989999999999997</c:v>
                </c:pt>
                <c:pt idx="5">
                  <c:v>7.0030000000000001</c:v>
                </c:pt>
                <c:pt idx="6">
                  <c:v>8.0039999999999996</c:v>
                </c:pt>
                <c:pt idx="7">
                  <c:v>8.9979999999999993</c:v>
                </c:pt>
                <c:pt idx="8" formatCode="0.000">
                  <c:v>10</c:v>
                </c:pt>
                <c:pt idx="9">
                  <c:v>11.003</c:v>
                </c:pt>
                <c:pt idx="10" formatCode="0.000">
                  <c:v>12</c:v>
                </c:pt>
                <c:pt idx="11">
                  <c:v>12.997999999999999</c:v>
                </c:pt>
              </c:numCache>
            </c:numRef>
          </c:xVal>
          <c:yVal>
            <c:numRef>
              <c:f>Sheet3!$B$4:$B$15</c:f>
              <c:numCache>
                <c:formatCode>General</c:formatCode>
                <c:ptCount val="12"/>
                <c:pt idx="0">
                  <c:v>7.2999999999999995E-2</c:v>
                </c:pt>
                <c:pt idx="1">
                  <c:v>0.113</c:v>
                </c:pt>
                <c:pt idx="2">
                  <c:v>0.153</c:v>
                </c:pt>
                <c:pt idx="3">
                  <c:v>0.193</c:v>
                </c:pt>
                <c:pt idx="4">
                  <c:v>0.23300000000000001</c:v>
                </c:pt>
                <c:pt idx="5">
                  <c:v>0.27300000000000002</c:v>
                </c:pt>
                <c:pt idx="6">
                  <c:v>0.313</c:v>
                </c:pt>
                <c:pt idx="7">
                  <c:v>0.35299999999999998</c:v>
                </c:pt>
                <c:pt idx="8">
                  <c:v>0.39300000000000002</c:v>
                </c:pt>
                <c:pt idx="9">
                  <c:v>0.433</c:v>
                </c:pt>
                <c:pt idx="10">
                  <c:v>0.47199999999999998</c:v>
                </c:pt>
                <c:pt idx="11">
                  <c:v>0.51200000000000001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CE-42B8-A798-6DCDB87467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7034848"/>
        <c:axId val="1334112080"/>
      </c:scatterChart>
      <c:valAx>
        <c:axId val="1327034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巨磁电阻传感器工作电压 </a:t>
                </a:r>
                <a:r>
                  <a:rPr lang="en-US" altLang="zh-CN"/>
                  <a:t>V</a:t>
                </a:r>
                <a:r>
                  <a:rPr lang="en-US" altLang="zh-CN" baseline="-25000"/>
                  <a:t>+</a:t>
                </a:r>
                <a:r>
                  <a:rPr lang="en-US" altLang="zh-CN"/>
                  <a:t> / V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34112080"/>
        <c:crosses val="autoZero"/>
        <c:crossBetween val="midCat"/>
      </c:valAx>
      <c:valAx>
        <c:axId val="133411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巨磁电阻传感器输出电压 </a:t>
                </a:r>
                <a:r>
                  <a:rPr lang="en-US" altLang="zh-CN"/>
                  <a:t>V</a:t>
                </a:r>
                <a:r>
                  <a:rPr lang="zh-CN" altLang="en-US" baseline="-25000"/>
                  <a:t>输出</a:t>
                </a:r>
                <a:r>
                  <a:rPr lang="zh-CN" altLang="en-US"/>
                  <a:t> </a:t>
                </a:r>
                <a:r>
                  <a:rPr lang="en-US" altLang="zh-CN"/>
                  <a:t>/ V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27034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传感器输出电压</a:t>
            </a:r>
            <a:r>
              <a:rPr lang="en-US" altLang="zh-CN"/>
              <a:t>V</a:t>
            </a:r>
            <a:r>
              <a:rPr lang="zh-CN" altLang="en-US" baseline="-25000"/>
              <a:t>输出</a:t>
            </a:r>
            <a:r>
              <a:rPr lang="zh-CN" altLang="en-US"/>
              <a:t>随待测电流</a:t>
            </a:r>
            <a:r>
              <a:rPr lang="en-US" altLang="zh-CN"/>
              <a:t>I</a:t>
            </a:r>
            <a:r>
              <a:rPr lang="zh-CN" altLang="en-US"/>
              <a:t>的变化情况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backward val="0.5"/>
            <c:intercept val="0"/>
            <c:dispRSqr val="1"/>
            <c:dispEq val="1"/>
            <c:trendlineLbl>
              <c:layout>
                <c:manualLayout>
                  <c:x val="-0.36042213473315837"/>
                  <c:y val="1.6185476815398076E-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2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CN" sz="1200" baseline="0"/>
                      <a:t>V</a:t>
                    </a:r>
                    <a:r>
                      <a:rPr lang="zh-CN" altLang="en-US" sz="1200" baseline="-25000"/>
                      <a:t>输出</a:t>
                    </a:r>
                    <a:r>
                      <a:rPr lang="en-US" altLang="zh-CN" sz="1200" baseline="0"/>
                      <a:t>(V) = 0.0286I(A)</a:t>
                    </a:r>
                    <a:br>
                      <a:rPr lang="en-US" altLang="zh-CN" sz="1200" baseline="0"/>
                    </a:br>
                    <a:r>
                      <a:rPr lang="en-US" altLang="zh-CN" sz="1200" baseline="0"/>
                      <a:t>R² = 0.9991</a:t>
                    </a:r>
                    <a:endParaRPr lang="en-US" altLang="zh-CN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Sheet4!$A$4:$A$14</c:f>
              <c:numCache>
                <c:formatCode>0.00</c:formatCode>
                <c:ptCount val="11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5.41</c:v>
                </c:pt>
              </c:numCache>
            </c:numRef>
          </c:xVal>
          <c:yVal>
            <c:numRef>
              <c:f>Sheet4!$B$4:$B$14</c:f>
              <c:numCache>
                <c:formatCode>General</c:formatCode>
                <c:ptCount val="11"/>
                <c:pt idx="0">
                  <c:v>1.4999999999999999E-2</c:v>
                </c:pt>
                <c:pt idx="1">
                  <c:v>2.8000000000000001E-2</c:v>
                </c:pt>
                <c:pt idx="2">
                  <c:v>4.2999999999999997E-2</c:v>
                </c:pt>
                <c:pt idx="3">
                  <c:v>5.7000000000000002E-2</c:v>
                </c:pt>
                <c:pt idx="4">
                  <c:v>6.8000000000000005E-2</c:v>
                </c:pt>
                <c:pt idx="5">
                  <c:v>8.5000000000000006E-2</c:v>
                </c:pt>
                <c:pt idx="6" formatCode="0.000">
                  <c:v>0.1</c:v>
                </c:pt>
                <c:pt idx="7">
                  <c:v>0.114</c:v>
                </c:pt>
                <c:pt idx="8">
                  <c:v>0.128</c:v>
                </c:pt>
                <c:pt idx="9">
                  <c:v>0.14399999999999999</c:v>
                </c:pt>
                <c:pt idx="10">
                  <c:v>0.157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43-46FE-BBE3-B578C3EDCE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9511072"/>
        <c:axId val="1323856992"/>
      </c:scatterChart>
      <c:valAx>
        <c:axId val="1609511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待测电流 </a:t>
                </a:r>
                <a:r>
                  <a:rPr lang="en-US" altLang="zh-CN"/>
                  <a:t>I</a:t>
                </a:r>
                <a:r>
                  <a:rPr lang="en-US" altLang="zh-CN" baseline="0"/>
                  <a:t> / A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23856992"/>
        <c:crosses val="autoZero"/>
        <c:crossBetween val="midCat"/>
      </c:valAx>
      <c:valAx>
        <c:axId val="132385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传感器输出电压 </a:t>
                </a:r>
                <a:r>
                  <a:rPr lang="en-US" altLang="zh-CN"/>
                  <a:t>V</a:t>
                </a:r>
                <a:r>
                  <a:rPr lang="zh-CN" altLang="en-US" baseline="-25000"/>
                  <a:t>输出</a:t>
                </a:r>
                <a:r>
                  <a:rPr lang="zh-CN" altLang="en-US"/>
                  <a:t> </a:t>
                </a:r>
                <a:r>
                  <a:rPr lang="en-US" altLang="zh-CN"/>
                  <a:t>/ V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09511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10884</xdr:colOff>
      <xdr:row>0</xdr:row>
      <xdr:rowOff>0</xdr:rowOff>
    </xdr:from>
    <xdr:to>
      <xdr:col>12</xdr:col>
      <xdr:colOff>402769</xdr:colOff>
      <xdr:row>11</xdr:row>
      <xdr:rowOff>48986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6C0C4FE-3C3C-407D-AB3D-A26B19CBF3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10891</xdr:colOff>
      <xdr:row>0</xdr:row>
      <xdr:rowOff>0</xdr:rowOff>
    </xdr:from>
    <xdr:to>
      <xdr:col>10</xdr:col>
      <xdr:colOff>402777</xdr:colOff>
      <xdr:row>11</xdr:row>
      <xdr:rowOff>48986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0171923-E9A7-466E-8221-A6B55BB5C0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10886</xdr:colOff>
      <xdr:row>0</xdr:row>
      <xdr:rowOff>0</xdr:rowOff>
    </xdr:from>
    <xdr:to>
      <xdr:col>8</xdr:col>
      <xdr:colOff>402771</xdr:colOff>
      <xdr:row>10</xdr:row>
      <xdr:rowOff>48986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DBBD4E9-9D03-490A-8600-C5DDAF28F4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10892</xdr:colOff>
      <xdr:row>0</xdr:row>
      <xdr:rowOff>0</xdr:rowOff>
    </xdr:from>
    <xdr:to>
      <xdr:col>8</xdr:col>
      <xdr:colOff>402777</xdr:colOff>
      <xdr:row>15</xdr:row>
      <xdr:rowOff>48986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DC3B4C3-ACCA-4B2C-B095-E3EE5FFAF2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4"/>
  <sheetViews>
    <sheetView tabSelected="1" workbookViewId="0">
      <selection sqref="A1:F1"/>
    </sheetView>
  </sheetViews>
  <sheetFormatPr defaultRowHeight="14.15" x14ac:dyDescent="0.35"/>
  <cols>
    <col min="1" max="6" width="10.640625" customWidth="1"/>
  </cols>
  <sheetData>
    <row r="1" spans="1:6" x14ac:dyDescent="0.35">
      <c r="A1" s="15" t="s">
        <v>7</v>
      </c>
      <c r="B1" s="15"/>
      <c r="C1" s="15"/>
      <c r="D1" s="15"/>
      <c r="E1" s="15"/>
      <c r="F1" s="15"/>
    </row>
    <row r="2" spans="1:6" x14ac:dyDescent="0.35">
      <c r="A2" s="15" t="s">
        <v>6</v>
      </c>
      <c r="B2" s="15"/>
      <c r="C2" s="15"/>
      <c r="D2" s="15">
        <v>3.0030000000000001</v>
      </c>
      <c r="E2" s="15"/>
      <c r="F2" s="15"/>
    </row>
    <row r="3" spans="1:6" ht="70.75" x14ac:dyDescent="0.35">
      <c r="A3" s="2" t="s">
        <v>3</v>
      </c>
      <c r="B3" s="2" t="s">
        <v>17</v>
      </c>
      <c r="C3" s="2" t="s">
        <v>2</v>
      </c>
      <c r="D3" s="2" t="s">
        <v>4</v>
      </c>
      <c r="E3" s="2" t="s">
        <v>8</v>
      </c>
      <c r="F3" s="2" t="s">
        <v>5</v>
      </c>
    </row>
    <row r="4" spans="1:6" x14ac:dyDescent="0.35">
      <c r="A4" s="3">
        <v>0</v>
      </c>
      <c r="B4" s="4">
        <f>(4/5)^(3/2)*4*PI()*0.0000001*200*A4/0.1</f>
        <v>0</v>
      </c>
      <c r="C4" s="2">
        <v>1.5167999999999999</v>
      </c>
      <c r="D4" s="5">
        <f>2*(3.003-C4)/C4*4700-(3.003-1.5168)/1.5168*4700</f>
        <v>4605.1819620253173</v>
      </c>
      <c r="E4" s="6">
        <f>D4/((3.003-1.5168)/1.5168*4700)</f>
        <v>1</v>
      </c>
      <c r="F4" s="7">
        <f>E4-1</f>
        <v>0</v>
      </c>
    </row>
    <row r="5" spans="1:6" x14ac:dyDescent="0.35">
      <c r="A5" s="3">
        <v>0.05</v>
      </c>
      <c r="B5" s="8">
        <f t="shared" ref="B5:B34" si="0">(4/5)^(3/2)*4*PI()*0.0000001*200*A5/0.1</f>
        <v>8.991762855732129E-5</v>
      </c>
      <c r="C5" s="2">
        <v>1.5185</v>
      </c>
      <c r="D5" s="8">
        <f t="shared" ref="D5:D34" si="1">2*(3.003-C5)/C5*4700-(3.003-1.5168)/1.5168*4700</f>
        <v>4584.3471785739603</v>
      </c>
      <c r="E5" s="9">
        <f>D5/((3.003-1.5168)/1.5168*4700)</f>
        <v>0.99547579582670953</v>
      </c>
      <c r="F5" s="10">
        <f t="shared" ref="F5:F34" si="2">E5-1</f>
        <v>-4.5242041732904692E-3</v>
      </c>
    </row>
    <row r="6" spans="1:6" x14ac:dyDescent="0.35">
      <c r="A6" s="3">
        <v>0.1</v>
      </c>
      <c r="B6" s="5">
        <f t="shared" si="0"/>
        <v>1.7983525711464258E-4</v>
      </c>
      <c r="C6" s="2">
        <v>1.5202</v>
      </c>
      <c r="D6" s="5">
        <f t="shared" si="1"/>
        <v>4563.5589931121667</v>
      </c>
      <c r="E6" s="3">
        <f t="shared" ref="E6:E34" si="3">D6/((3.003-1.5168)/1.5168*4700)</f>
        <v>0.99096171025241198</v>
      </c>
      <c r="F6" s="11">
        <f t="shared" si="2"/>
        <v>-9.0382897475880242E-3</v>
      </c>
    </row>
    <row r="7" spans="1:6" x14ac:dyDescent="0.35">
      <c r="A7" s="3">
        <v>0.15</v>
      </c>
      <c r="B7" s="5">
        <f t="shared" si="0"/>
        <v>2.6975288567196388E-4</v>
      </c>
      <c r="C7" s="2">
        <v>1.5222</v>
      </c>
      <c r="D7" s="5">
        <f t="shared" si="1"/>
        <v>4539.1617510215892</v>
      </c>
      <c r="E7" s="3">
        <f t="shared" si="3"/>
        <v>0.98566392999274821</v>
      </c>
      <c r="F7" s="10">
        <f t="shared" si="2"/>
        <v>-1.4336070007251789E-2</v>
      </c>
    </row>
    <row r="8" spans="1:6" x14ac:dyDescent="0.35">
      <c r="A8" s="3">
        <v>0.2</v>
      </c>
      <c r="B8" s="5">
        <f t="shared" si="0"/>
        <v>3.5967051422928516E-4</v>
      </c>
      <c r="C8" s="2">
        <v>1.5246</v>
      </c>
      <c r="D8" s="5">
        <f t="shared" si="1"/>
        <v>4509.9695531261987</v>
      </c>
      <c r="E8" s="3">
        <f t="shared" si="3"/>
        <v>0.97932494097209466</v>
      </c>
      <c r="F8" s="10">
        <f t="shared" si="2"/>
        <v>-2.067505902790534E-2</v>
      </c>
    </row>
    <row r="9" spans="1:6" x14ac:dyDescent="0.35">
      <c r="A9" s="3">
        <v>0.25</v>
      </c>
      <c r="B9" s="5">
        <f t="shared" si="0"/>
        <v>4.4958814278660649E-4</v>
      </c>
      <c r="C9" s="2">
        <v>1.5266999999999999</v>
      </c>
      <c r="D9" s="5">
        <f t="shared" si="1"/>
        <v>4484.501669336445</v>
      </c>
      <c r="E9" s="3">
        <f t="shared" si="3"/>
        <v>0.97379467441590561</v>
      </c>
      <c r="F9" s="10">
        <f t="shared" si="2"/>
        <v>-2.6205325584094386E-2</v>
      </c>
    </row>
    <row r="10" spans="1:6" x14ac:dyDescent="0.35">
      <c r="A10" s="3">
        <v>0.3</v>
      </c>
      <c r="B10" s="5">
        <f t="shared" si="0"/>
        <v>5.3950577134392777E-4</v>
      </c>
      <c r="C10" s="12">
        <v>1.5289999999999999</v>
      </c>
      <c r="D10" s="5">
        <f t="shared" si="1"/>
        <v>4456.6885415718079</v>
      </c>
      <c r="E10" s="3">
        <f t="shared" si="3"/>
        <v>0.96775514590346323</v>
      </c>
      <c r="F10" s="10">
        <f t="shared" si="2"/>
        <v>-3.2244854096536768E-2</v>
      </c>
    </row>
    <row r="11" spans="1:6" x14ac:dyDescent="0.35">
      <c r="A11" s="3">
        <v>0.35</v>
      </c>
      <c r="B11" s="5">
        <f t="shared" si="0"/>
        <v>6.294233999012491E-4</v>
      </c>
      <c r="C11" s="2">
        <v>1.5314000000000001</v>
      </c>
      <c r="D11" s="5">
        <f t="shared" si="1"/>
        <v>4427.7552196385186</v>
      </c>
      <c r="E11" s="3">
        <f t="shared" si="3"/>
        <v>0.96147237093998172</v>
      </c>
      <c r="F11" s="10">
        <f t="shared" si="2"/>
        <v>-3.8527629060018276E-2</v>
      </c>
    </row>
    <row r="12" spans="1:6" x14ac:dyDescent="0.35">
      <c r="A12" s="3">
        <v>0.4</v>
      </c>
      <c r="B12" s="5">
        <f t="shared" si="0"/>
        <v>7.1934102845857032E-4</v>
      </c>
      <c r="C12" s="2">
        <v>1.5339</v>
      </c>
      <c r="D12" s="5">
        <f t="shared" si="1"/>
        <v>4397.7126204116084</v>
      </c>
      <c r="E12" s="3">
        <f t="shared" si="3"/>
        <v>0.95494872008869203</v>
      </c>
      <c r="F12" s="10">
        <f t="shared" si="2"/>
        <v>-4.5051279911307973E-2</v>
      </c>
    </row>
    <row r="13" spans="1:6" x14ac:dyDescent="0.35">
      <c r="A13" s="3">
        <v>0.45</v>
      </c>
      <c r="B13" s="5">
        <f t="shared" si="0"/>
        <v>8.0925865701589176E-4</v>
      </c>
      <c r="C13" s="2">
        <v>1.5363</v>
      </c>
      <c r="D13" s="5">
        <f t="shared" si="1"/>
        <v>4368.9637126475991</v>
      </c>
      <c r="E13" s="3">
        <f t="shared" si="3"/>
        <v>0.94870599005086187</v>
      </c>
      <c r="F13" s="10">
        <f t="shared" si="2"/>
        <v>-5.1294009949138131E-2</v>
      </c>
    </row>
    <row r="14" spans="1:6" x14ac:dyDescent="0.35">
      <c r="A14" s="3">
        <v>0.5</v>
      </c>
      <c r="B14" s="5">
        <f t="shared" si="0"/>
        <v>8.9917628557321298E-4</v>
      </c>
      <c r="C14" s="12">
        <v>1.5389999999999999</v>
      </c>
      <c r="D14" s="5">
        <f t="shared" si="1"/>
        <v>4336.7283693586996</v>
      </c>
      <c r="E14" s="3">
        <f t="shared" si="3"/>
        <v>0.94170619209397011</v>
      </c>
      <c r="F14" s="10">
        <f t="shared" si="2"/>
        <v>-5.8293807906029893E-2</v>
      </c>
    </row>
    <row r="15" spans="1:6" x14ac:dyDescent="0.35">
      <c r="A15" s="3">
        <v>0.55000000000000004</v>
      </c>
      <c r="B15" s="5">
        <f t="shared" si="0"/>
        <v>9.8909391413053442E-4</v>
      </c>
      <c r="C15" s="2">
        <v>1.5416000000000001</v>
      </c>
      <c r="D15" s="5">
        <f t="shared" si="1"/>
        <v>4305.7936477307794</v>
      </c>
      <c r="E15" s="3">
        <f t="shared" si="3"/>
        <v>0.93498881982008164</v>
      </c>
      <c r="F15" s="10">
        <f t="shared" si="2"/>
        <v>-6.501118017991836E-2</v>
      </c>
    </row>
    <row r="16" spans="1:6" x14ac:dyDescent="0.35">
      <c r="A16" s="3">
        <v>0.6</v>
      </c>
      <c r="B16" s="5">
        <f t="shared" si="0"/>
        <v>1.0790115426878555E-3</v>
      </c>
      <c r="C16" s="12">
        <v>1.544</v>
      </c>
      <c r="D16" s="5">
        <f t="shared" si="1"/>
        <v>4277.3309913425583</v>
      </c>
      <c r="E16" s="3">
        <f t="shared" si="3"/>
        <v>0.92880824831977471</v>
      </c>
      <c r="F16" s="10">
        <f t="shared" si="2"/>
        <v>-7.119175168022529E-2</v>
      </c>
    </row>
    <row r="17" spans="1:6" x14ac:dyDescent="0.35">
      <c r="A17" s="3">
        <v>0.65</v>
      </c>
      <c r="B17" s="5">
        <f t="shared" si="0"/>
        <v>1.1689291712451769E-3</v>
      </c>
      <c r="C17" s="2">
        <v>1.5467</v>
      </c>
      <c r="D17" s="5">
        <f t="shared" si="1"/>
        <v>4245.4160854305574</v>
      </c>
      <c r="E17" s="3">
        <f t="shared" si="3"/>
        <v>0.92187803227724396</v>
      </c>
      <c r="F17" s="10">
        <f t="shared" si="2"/>
        <v>-7.8121967722756036E-2</v>
      </c>
    </row>
    <row r="18" spans="1:6" x14ac:dyDescent="0.35">
      <c r="A18" s="3">
        <v>0.7</v>
      </c>
      <c r="B18" s="5">
        <f t="shared" si="0"/>
        <v>1.2588467998024982E-3</v>
      </c>
      <c r="C18" s="12">
        <v>1.5491999999999999</v>
      </c>
      <c r="D18" s="5">
        <f t="shared" si="1"/>
        <v>4215.9644361156606</v>
      </c>
      <c r="E18" s="3">
        <f t="shared" si="3"/>
        <v>0.91548270424075007</v>
      </c>
      <c r="F18" s="10">
        <f t="shared" si="2"/>
        <v>-8.4517295759249933E-2</v>
      </c>
    </row>
    <row r="19" spans="1:6" x14ac:dyDescent="0.35">
      <c r="A19" s="3">
        <v>0.75</v>
      </c>
      <c r="B19" s="5">
        <f t="shared" si="0"/>
        <v>1.3487644283598193E-3</v>
      </c>
      <c r="C19" s="2">
        <v>1.5516000000000001</v>
      </c>
      <c r="D19" s="5">
        <f t="shared" si="1"/>
        <v>4187.7801416096409</v>
      </c>
      <c r="E19" s="3">
        <f t="shared" si="3"/>
        <v>0.90936257810058241</v>
      </c>
      <c r="F19" s="10">
        <f t="shared" si="2"/>
        <v>-9.0637421899417592E-2</v>
      </c>
    </row>
    <row r="20" spans="1:6" x14ac:dyDescent="0.35">
      <c r="A20" s="3">
        <v>0.8</v>
      </c>
      <c r="B20" s="5">
        <f t="shared" si="0"/>
        <v>1.4386820569171406E-3</v>
      </c>
      <c r="C20" s="12">
        <v>1.5544</v>
      </c>
      <c r="D20" s="5">
        <f t="shared" si="1"/>
        <v>4155.0084651491561</v>
      </c>
      <c r="E20" s="3">
        <f t="shared" si="3"/>
        <v>0.90224631717306147</v>
      </c>
      <c r="F20" s="10">
        <f t="shared" si="2"/>
        <v>-9.7753682826938526E-2</v>
      </c>
    </row>
    <row r="21" spans="1:6" x14ac:dyDescent="0.35">
      <c r="A21" s="3">
        <v>0.85</v>
      </c>
      <c r="B21" s="5">
        <f t="shared" si="0"/>
        <v>1.5285996854744622E-3</v>
      </c>
      <c r="C21" s="2">
        <v>1.5563</v>
      </c>
      <c r="D21" s="5">
        <f t="shared" si="1"/>
        <v>4132.8376999935754</v>
      </c>
      <c r="E21" s="3">
        <f t="shared" si="3"/>
        <v>0.89743200900057174</v>
      </c>
      <c r="F21" s="13">
        <f t="shared" si="2"/>
        <v>-0.10256799099942826</v>
      </c>
    </row>
    <row r="22" spans="1:6" x14ac:dyDescent="0.35">
      <c r="A22" s="3">
        <v>0.9</v>
      </c>
      <c r="B22" s="5">
        <f t="shared" si="0"/>
        <v>1.6185173140317835E-3</v>
      </c>
      <c r="C22" s="12">
        <v>1.5581</v>
      </c>
      <c r="D22" s="5">
        <f t="shared" si="1"/>
        <v>4111.8836948644839</v>
      </c>
      <c r="E22" s="3">
        <f t="shared" si="3"/>
        <v>0.89288191623510027</v>
      </c>
      <c r="F22" s="13">
        <f t="shared" si="2"/>
        <v>-0.10711808376489973</v>
      </c>
    </row>
    <row r="23" spans="1:6" x14ac:dyDescent="0.35">
      <c r="A23" s="3">
        <v>0.95</v>
      </c>
      <c r="B23" s="5">
        <f t="shared" si="0"/>
        <v>1.7084349425891046E-3</v>
      </c>
      <c r="C23" s="2">
        <v>1.5596000000000001</v>
      </c>
      <c r="D23" s="5">
        <f t="shared" si="1"/>
        <v>4094.458971547394</v>
      </c>
      <c r="E23" s="3">
        <f t="shared" si="3"/>
        <v>0.88909819531793011</v>
      </c>
      <c r="F23" s="13">
        <f t="shared" si="2"/>
        <v>-0.11090180468206989</v>
      </c>
    </row>
    <row r="24" spans="1:6" x14ac:dyDescent="0.35">
      <c r="A24" s="3">
        <v>1</v>
      </c>
      <c r="B24" s="14">
        <f t="shared" si="0"/>
        <v>1.798352571146426E-3</v>
      </c>
      <c r="C24" s="12">
        <v>1.5607</v>
      </c>
      <c r="D24" s="5">
        <f t="shared" si="1"/>
        <v>4081.7021284469083</v>
      </c>
      <c r="E24" s="3">
        <f t="shared" si="3"/>
        <v>0.88632808911893957</v>
      </c>
      <c r="F24" s="13">
        <f t="shared" si="2"/>
        <v>-0.11367191088106043</v>
      </c>
    </row>
    <row r="25" spans="1:6" x14ac:dyDescent="0.35">
      <c r="A25" s="3">
        <v>1.05</v>
      </c>
      <c r="B25" s="14">
        <f t="shared" si="0"/>
        <v>1.8882701997037473E-3</v>
      </c>
      <c r="C25" s="2">
        <v>1.5612999999999999</v>
      </c>
      <c r="D25" s="5">
        <f t="shared" si="1"/>
        <v>4074.7514268173163</v>
      </c>
      <c r="E25" s="3">
        <f t="shared" si="3"/>
        <v>0.88481876729693387</v>
      </c>
      <c r="F25" s="13">
        <f t="shared" si="2"/>
        <v>-0.11518123270306613</v>
      </c>
    </row>
    <row r="26" spans="1:6" x14ac:dyDescent="0.35">
      <c r="A26" s="3">
        <v>1.1000000000000001</v>
      </c>
      <c r="B26" s="14">
        <f t="shared" si="0"/>
        <v>1.9781878282610688E-3</v>
      </c>
      <c r="C26" s="12">
        <v>1.5617000000000001</v>
      </c>
      <c r="D26" s="5">
        <f t="shared" si="1"/>
        <v>4070.1205928827949</v>
      </c>
      <c r="E26" s="3">
        <f t="shared" si="3"/>
        <v>0.88381319705612515</v>
      </c>
      <c r="F26" s="13">
        <f t="shared" si="2"/>
        <v>-0.11618680294387485</v>
      </c>
    </row>
    <row r="27" spans="1:6" x14ac:dyDescent="0.35">
      <c r="A27" s="3">
        <v>1.1499999999999999</v>
      </c>
      <c r="B27" s="14">
        <f t="shared" si="0"/>
        <v>2.0681054568183897E-3</v>
      </c>
      <c r="C27" s="2">
        <v>1.5619000000000001</v>
      </c>
      <c r="D27" s="5">
        <f t="shared" si="1"/>
        <v>4067.8060653772063</v>
      </c>
      <c r="E27" s="3">
        <f t="shared" si="3"/>
        <v>0.88331060507937498</v>
      </c>
      <c r="F27" s="13">
        <f t="shared" si="2"/>
        <v>-0.11668939492062502</v>
      </c>
    </row>
    <row r="28" spans="1:6" x14ac:dyDescent="0.35">
      <c r="A28" s="3">
        <v>1.2</v>
      </c>
      <c r="B28" s="14">
        <f t="shared" si="0"/>
        <v>2.1580230853757111E-3</v>
      </c>
      <c r="C28" s="12">
        <v>1.5620000000000001</v>
      </c>
      <c r="D28" s="5">
        <f t="shared" si="1"/>
        <v>4066.6490238901752</v>
      </c>
      <c r="E28" s="3">
        <f t="shared" si="3"/>
        <v>0.88305935735527374</v>
      </c>
      <c r="F28" s="13">
        <f t="shared" si="2"/>
        <v>-0.11694064264472626</v>
      </c>
    </row>
    <row r="29" spans="1:6" x14ac:dyDescent="0.35">
      <c r="A29" s="3">
        <v>1.25</v>
      </c>
      <c r="B29" s="14">
        <f t="shared" si="0"/>
        <v>2.2479407139330324E-3</v>
      </c>
      <c r="C29" s="12">
        <v>1.5620000000000001</v>
      </c>
      <c r="D29" s="5">
        <f t="shared" si="1"/>
        <v>4066.6490238901752</v>
      </c>
      <c r="E29" s="3">
        <f t="shared" si="3"/>
        <v>0.88305935735527374</v>
      </c>
      <c r="F29" s="13">
        <f t="shared" si="2"/>
        <v>-0.11694064264472626</v>
      </c>
    </row>
    <row r="30" spans="1:6" x14ac:dyDescent="0.35">
      <c r="A30" s="3">
        <v>1.3</v>
      </c>
      <c r="B30" s="14">
        <f t="shared" si="0"/>
        <v>2.3378583424903537E-3</v>
      </c>
      <c r="C30" s="12">
        <v>1.5621</v>
      </c>
      <c r="D30" s="5">
        <f t="shared" si="1"/>
        <v>4065.4921305423795</v>
      </c>
      <c r="E30" s="3">
        <f t="shared" si="3"/>
        <v>0.88280814179911649</v>
      </c>
      <c r="F30" s="13">
        <f t="shared" si="2"/>
        <v>-0.11719185820088351</v>
      </c>
    </row>
    <row r="31" spans="1:6" x14ac:dyDescent="0.35">
      <c r="A31" s="3">
        <v>1.35</v>
      </c>
      <c r="B31" s="14">
        <f t="shared" si="0"/>
        <v>2.4277759710476751E-3</v>
      </c>
      <c r="C31" s="12">
        <v>1.5621</v>
      </c>
      <c r="D31" s="5">
        <f t="shared" si="1"/>
        <v>4065.4921305423795</v>
      </c>
      <c r="E31" s="3">
        <f t="shared" si="3"/>
        <v>0.88280814179911649</v>
      </c>
      <c r="F31" s="13">
        <f t="shared" si="2"/>
        <v>-0.11719185820088351</v>
      </c>
    </row>
    <row r="32" spans="1:6" x14ac:dyDescent="0.35">
      <c r="A32" s="3">
        <v>1.4</v>
      </c>
      <c r="B32" s="14">
        <f t="shared" si="0"/>
        <v>2.5176935996049964E-3</v>
      </c>
      <c r="C32" s="12">
        <v>1.5622</v>
      </c>
      <c r="D32" s="5">
        <f t="shared" si="1"/>
        <v>4064.3353853053704</v>
      </c>
      <c r="E32" s="3">
        <f t="shared" si="3"/>
        <v>0.88255695840472559</v>
      </c>
      <c r="F32" s="13">
        <f t="shared" si="2"/>
        <v>-0.11744304159527441</v>
      </c>
    </row>
    <row r="33" spans="1:6" x14ac:dyDescent="0.35">
      <c r="A33" s="3">
        <v>1.45</v>
      </c>
      <c r="B33" s="14">
        <f t="shared" si="0"/>
        <v>2.6076112281623177E-3</v>
      </c>
      <c r="C33" s="12">
        <v>1.5622</v>
      </c>
      <c r="D33" s="5">
        <f t="shared" si="1"/>
        <v>4064.3353853053704</v>
      </c>
      <c r="E33" s="3">
        <f t="shared" si="3"/>
        <v>0.88255695840472559</v>
      </c>
      <c r="F33" s="13">
        <f t="shared" si="2"/>
        <v>-0.11744304159527441</v>
      </c>
    </row>
    <row r="34" spans="1:6" x14ac:dyDescent="0.35">
      <c r="A34" s="3">
        <v>1.5</v>
      </c>
      <c r="B34" s="14">
        <f t="shared" si="0"/>
        <v>2.6975288567196386E-3</v>
      </c>
      <c r="C34" s="12">
        <v>1.5622</v>
      </c>
      <c r="D34" s="5">
        <f t="shared" si="1"/>
        <v>4064.3353853053704</v>
      </c>
      <c r="E34" s="3">
        <f t="shared" si="3"/>
        <v>0.88255695840472559</v>
      </c>
      <c r="F34" s="13">
        <f t="shared" si="2"/>
        <v>-0.11744304159527441</v>
      </c>
    </row>
  </sheetData>
  <mergeCells count="3">
    <mergeCell ref="A1:F1"/>
    <mergeCell ref="A2:C2"/>
    <mergeCell ref="D2:F2"/>
  </mergeCells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6725E-C824-419D-8C6B-18BC6F792EC6}">
  <dimension ref="A1:D34"/>
  <sheetViews>
    <sheetView workbookViewId="0">
      <selection sqref="A1:D1"/>
    </sheetView>
  </sheetViews>
  <sheetFormatPr defaultRowHeight="14.15" x14ac:dyDescent="0.35"/>
  <cols>
    <col min="1" max="4" width="10.640625" customWidth="1"/>
  </cols>
  <sheetData>
    <row r="1" spans="1:4" ht="14.15" customHeight="1" x14ac:dyDescent="0.35">
      <c r="A1" s="15" t="s">
        <v>10</v>
      </c>
      <c r="B1" s="15"/>
      <c r="C1" s="15"/>
      <c r="D1" s="15"/>
    </row>
    <row r="2" spans="1:4" x14ac:dyDescent="0.35">
      <c r="A2" s="15" t="s">
        <v>6</v>
      </c>
      <c r="B2" s="15"/>
      <c r="C2" s="15">
        <v>4.992</v>
      </c>
      <c r="D2" s="15"/>
    </row>
    <row r="3" spans="1:4" ht="70.75" x14ac:dyDescent="0.35">
      <c r="A3" s="2" t="s">
        <v>3</v>
      </c>
      <c r="B3" s="2" t="s">
        <v>17</v>
      </c>
      <c r="C3" s="2" t="s">
        <v>9</v>
      </c>
      <c r="D3" s="2" t="s">
        <v>11</v>
      </c>
    </row>
    <row r="4" spans="1:4" x14ac:dyDescent="0.35">
      <c r="A4" s="3">
        <v>0</v>
      </c>
      <c r="B4" s="4">
        <f>(4/5)^(3/2)*4*PI()*0.0000001*200*A4/0.1</f>
        <v>0</v>
      </c>
      <c r="C4" s="3">
        <v>0</v>
      </c>
      <c r="D4" s="3">
        <f>-2*C4/($C$2+C4)</f>
        <v>0</v>
      </c>
    </row>
    <row r="5" spans="1:4" x14ac:dyDescent="0.35">
      <c r="A5" s="3">
        <v>0.05</v>
      </c>
      <c r="B5" s="8">
        <f t="shared" ref="B5:B34" si="0">(4/5)^(3/2)*4*PI()*0.0000001*200*A5/0.1</f>
        <v>8.991762855732129E-5</v>
      </c>
      <c r="C5" s="3">
        <v>0.01</v>
      </c>
      <c r="D5" s="3">
        <f t="shared" ref="D5:D34" si="1">-2*C5/($C$2+C5)</f>
        <v>-3.9984006397441024E-3</v>
      </c>
    </row>
    <row r="6" spans="1:4" x14ac:dyDescent="0.35">
      <c r="A6" s="3">
        <v>0.1</v>
      </c>
      <c r="B6" s="5">
        <f t="shared" si="0"/>
        <v>1.7983525711464258E-4</v>
      </c>
      <c r="C6" s="2">
        <v>2.1000000000000001E-2</v>
      </c>
      <c r="D6" s="3">
        <f t="shared" si="1"/>
        <v>-8.3782166367444653E-3</v>
      </c>
    </row>
    <row r="7" spans="1:4" x14ac:dyDescent="0.35">
      <c r="A7" s="3">
        <v>0.15</v>
      </c>
      <c r="B7" s="5">
        <f t="shared" si="0"/>
        <v>2.6975288567196388E-4</v>
      </c>
      <c r="C7" s="2">
        <v>3.4000000000000002E-2</v>
      </c>
      <c r="D7" s="3">
        <f t="shared" si="1"/>
        <v>-1.3529645841623559E-2</v>
      </c>
    </row>
    <row r="8" spans="1:4" x14ac:dyDescent="0.35">
      <c r="A8" s="3">
        <v>0.2</v>
      </c>
      <c r="B8" s="5">
        <f t="shared" si="0"/>
        <v>3.5967051422928516E-4</v>
      </c>
      <c r="C8" s="2">
        <v>4.8000000000000001E-2</v>
      </c>
      <c r="D8" s="3">
        <f t="shared" si="1"/>
        <v>-1.9047619047619049E-2</v>
      </c>
    </row>
    <row r="9" spans="1:4" x14ac:dyDescent="0.35">
      <c r="A9" s="3">
        <v>0.25</v>
      </c>
      <c r="B9" s="5">
        <f t="shared" si="0"/>
        <v>4.4958814278660649E-4</v>
      </c>
      <c r="C9" s="2">
        <v>6.3E-2</v>
      </c>
      <c r="D9" s="3">
        <f t="shared" si="1"/>
        <v>-2.4925816023738875E-2</v>
      </c>
    </row>
    <row r="10" spans="1:4" x14ac:dyDescent="0.35">
      <c r="A10" s="3">
        <v>0.3</v>
      </c>
      <c r="B10" s="5">
        <f t="shared" si="0"/>
        <v>5.3950577134392777E-4</v>
      </c>
      <c r="C10" s="3">
        <v>0.08</v>
      </c>
      <c r="D10" s="3">
        <f t="shared" si="1"/>
        <v>-3.1545741324921134E-2</v>
      </c>
    </row>
    <row r="11" spans="1:4" x14ac:dyDescent="0.35">
      <c r="A11" s="3">
        <v>0.35</v>
      </c>
      <c r="B11" s="5">
        <f t="shared" si="0"/>
        <v>6.294233999012491E-4</v>
      </c>
      <c r="C11" s="2">
        <v>9.6000000000000002E-2</v>
      </c>
      <c r="D11" s="3">
        <f t="shared" si="1"/>
        <v>-3.7735849056603772E-2</v>
      </c>
    </row>
    <row r="12" spans="1:4" x14ac:dyDescent="0.35">
      <c r="A12" s="3">
        <v>0.4</v>
      </c>
      <c r="B12" s="5">
        <f t="shared" si="0"/>
        <v>7.1934102845857032E-4</v>
      </c>
      <c r="C12" s="2">
        <v>0.113</v>
      </c>
      <c r="D12" s="3">
        <f t="shared" si="1"/>
        <v>-4.4270323212536725E-2</v>
      </c>
    </row>
    <row r="13" spans="1:4" x14ac:dyDescent="0.35">
      <c r="A13" s="3">
        <v>0.45</v>
      </c>
      <c r="B13" s="5">
        <f t="shared" si="0"/>
        <v>8.0925865701589176E-4</v>
      </c>
      <c r="C13" s="3">
        <v>0.13</v>
      </c>
      <c r="D13" s="3">
        <f t="shared" si="1"/>
        <v>-5.0761421319796954E-2</v>
      </c>
    </row>
    <row r="14" spans="1:4" x14ac:dyDescent="0.35">
      <c r="A14" s="3">
        <v>0.5</v>
      </c>
      <c r="B14" s="5">
        <f t="shared" si="0"/>
        <v>8.9917628557321298E-4</v>
      </c>
      <c r="C14" s="2">
        <v>0.14799999999999999</v>
      </c>
      <c r="D14" s="3">
        <f t="shared" si="1"/>
        <v>-5.7587548638132299E-2</v>
      </c>
    </row>
    <row r="15" spans="1:4" x14ac:dyDescent="0.35">
      <c r="A15" s="3">
        <v>0.55000000000000004</v>
      </c>
      <c r="B15" s="5">
        <f t="shared" si="0"/>
        <v>9.8909391413053442E-4</v>
      </c>
      <c r="C15" s="2">
        <v>0.16500000000000001</v>
      </c>
      <c r="D15" s="3">
        <f t="shared" si="1"/>
        <v>-6.3990692262943571E-2</v>
      </c>
    </row>
    <row r="16" spans="1:4" x14ac:dyDescent="0.35">
      <c r="A16" s="3">
        <v>0.6</v>
      </c>
      <c r="B16" s="5">
        <f t="shared" si="0"/>
        <v>1.0790115426878555E-3</v>
      </c>
      <c r="C16" s="2">
        <v>0.185</v>
      </c>
      <c r="D16" s="3">
        <f t="shared" si="1"/>
        <v>-7.1469963299208045E-2</v>
      </c>
    </row>
    <row r="17" spans="1:4" x14ac:dyDescent="0.35">
      <c r="A17" s="3">
        <v>0.65</v>
      </c>
      <c r="B17" s="5">
        <f t="shared" si="0"/>
        <v>1.1689291712451769E-3</v>
      </c>
      <c r="C17" s="3">
        <v>0.2</v>
      </c>
      <c r="D17" s="3">
        <f t="shared" si="1"/>
        <v>-7.7041602465331274E-2</v>
      </c>
    </row>
    <row r="18" spans="1:4" x14ac:dyDescent="0.35">
      <c r="A18" s="3">
        <v>0.7</v>
      </c>
      <c r="B18" s="5">
        <f t="shared" si="0"/>
        <v>1.2588467998024982E-3</v>
      </c>
      <c r="C18" s="2">
        <v>0.218</v>
      </c>
      <c r="D18" s="3">
        <f t="shared" si="1"/>
        <v>-8.36852207293666E-2</v>
      </c>
    </row>
    <row r="19" spans="1:4" x14ac:dyDescent="0.35">
      <c r="A19" s="3">
        <v>0.75</v>
      </c>
      <c r="B19" s="5">
        <f t="shared" si="0"/>
        <v>1.3487644283598193E-3</v>
      </c>
      <c r="C19" s="2">
        <v>0.23499999999999999</v>
      </c>
      <c r="D19" s="3">
        <f t="shared" si="1"/>
        <v>-8.9917734838339383E-2</v>
      </c>
    </row>
    <row r="20" spans="1:4" x14ac:dyDescent="0.35">
      <c r="A20" s="3">
        <v>0.8</v>
      </c>
      <c r="B20" s="5">
        <f t="shared" si="0"/>
        <v>1.4386820569171406E-3</v>
      </c>
      <c r="C20" s="2">
        <v>0.252</v>
      </c>
      <c r="D20" s="3">
        <f t="shared" si="1"/>
        <v>-9.6109839816933648E-2</v>
      </c>
    </row>
    <row r="21" spans="1:4" x14ac:dyDescent="0.35">
      <c r="A21" s="3">
        <v>0.85</v>
      </c>
      <c r="B21" s="5">
        <f t="shared" si="0"/>
        <v>1.5285996854744622E-3</v>
      </c>
      <c r="C21" s="2">
        <v>0.26800000000000002</v>
      </c>
      <c r="D21" s="3">
        <f t="shared" si="1"/>
        <v>-0.10190114068441065</v>
      </c>
    </row>
    <row r="22" spans="1:4" x14ac:dyDescent="0.35">
      <c r="A22" s="3">
        <v>0.9</v>
      </c>
      <c r="B22" s="5">
        <f t="shared" si="0"/>
        <v>1.6185173140317835E-3</v>
      </c>
      <c r="C22" s="2">
        <v>0.28100000000000003</v>
      </c>
      <c r="D22" s="3">
        <f t="shared" si="1"/>
        <v>-0.10658069410202922</v>
      </c>
    </row>
    <row r="23" spans="1:4" x14ac:dyDescent="0.35">
      <c r="A23" s="3">
        <v>0.95</v>
      </c>
      <c r="B23" s="5">
        <f t="shared" si="0"/>
        <v>1.7084349425891046E-3</v>
      </c>
      <c r="C23" s="2">
        <v>0.29199999999999998</v>
      </c>
      <c r="D23" s="3">
        <f t="shared" si="1"/>
        <v>-0.1105223315669947</v>
      </c>
    </row>
    <row r="24" spans="1:4" x14ac:dyDescent="0.35">
      <c r="A24" s="3">
        <v>1</v>
      </c>
      <c r="B24" s="14">
        <f t="shared" si="0"/>
        <v>1.798352571146426E-3</v>
      </c>
      <c r="C24" s="2">
        <v>0.29899999999999999</v>
      </c>
      <c r="D24" s="3">
        <f t="shared" si="1"/>
        <v>-0.11302211302211301</v>
      </c>
    </row>
    <row r="25" spans="1:4" x14ac:dyDescent="0.35">
      <c r="A25" s="3">
        <v>1.05</v>
      </c>
      <c r="B25" s="14">
        <f t="shared" si="0"/>
        <v>1.8882701997037473E-3</v>
      </c>
      <c r="C25" s="2">
        <v>0.30299999999999999</v>
      </c>
      <c r="D25" s="3">
        <f t="shared" si="1"/>
        <v>-0.11444759206798867</v>
      </c>
    </row>
    <row r="26" spans="1:4" x14ac:dyDescent="0.35">
      <c r="A26" s="3">
        <v>1.1000000000000001</v>
      </c>
      <c r="B26" s="14">
        <f t="shared" si="0"/>
        <v>1.9781878282610688E-3</v>
      </c>
      <c r="C26" s="2">
        <v>0.30599999999999999</v>
      </c>
      <c r="D26" s="3">
        <f t="shared" si="1"/>
        <v>-0.11551528878822197</v>
      </c>
    </row>
    <row r="27" spans="1:4" x14ac:dyDescent="0.35">
      <c r="A27" s="3">
        <v>1.1499999999999999</v>
      </c>
      <c r="B27" s="14">
        <f t="shared" si="0"/>
        <v>2.0681054568183897E-3</v>
      </c>
      <c r="C27" s="2">
        <v>0.307</v>
      </c>
      <c r="D27" s="3">
        <f t="shared" si="1"/>
        <v>-0.11587091904132854</v>
      </c>
    </row>
    <row r="28" spans="1:4" x14ac:dyDescent="0.35">
      <c r="A28" s="3">
        <v>1.2</v>
      </c>
      <c r="B28" s="14">
        <f t="shared" si="0"/>
        <v>2.1580230853757111E-3</v>
      </c>
      <c r="C28" s="2">
        <v>0.307</v>
      </c>
      <c r="D28" s="3">
        <f t="shared" si="1"/>
        <v>-0.11587091904132854</v>
      </c>
    </row>
    <row r="29" spans="1:4" x14ac:dyDescent="0.35">
      <c r="A29" s="3">
        <v>1.25</v>
      </c>
      <c r="B29" s="14">
        <f t="shared" si="0"/>
        <v>2.2479407139330324E-3</v>
      </c>
      <c r="C29" s="2">
        <v>0.308</v>
      </c>
      <c r="D29" s="3">
        <f t="shared" si="1"/>
        <v>-0.11622641509433962</v>
      </c>
    </row>
    <row r="30" spans="1:4" x14ac:dyDescent="0.35">
      <c r="A30" s="3">
        <v>1.3</v>
      </c>
      <c r="B30" s="14">
        <f t="shared" si="0"/>
        <v>2.3378583424903537E-3</v>
      </c>
      <c r="C30" s="2">
        <v>0.308</v>
      </c>
      <c r="D30" s="3">
        <f t="shared" si="1"/>
        <v>-0.11622641509433962</v>
      </c>
    </row>
    <row r="31" spans="1:4" x14ac:dyDescent="0.35">
      <c r="A31" s="3">
        <v>1.35</v>
      </c>
      <c r="B31" s="14">
        <f t="shared" si="0"/>
        <v>2.4277759710476751E-3</v>
      </c>
      <c r="C31" s="2">
        <v>0.308</v>
      </c>
      <c r="D31" s="3">
        <f t="shared" si="1"/>
        <v>-0.11622641509433962</v>
      </c>
    </row>
    <row r="32" spans="1:4" x14ac:dyDescent="0.35">
      <c r="A32" s="3">
        <v>1.4</v>
      </c>
      <c r="B32" s="14">
        <f t="shared" si="0"/>
        <v>2.5176935996049964E-3</v>
      </c>
      <c r="C32" s="2">
        <v>0.309</v>
      </c>
      <c r="D32" s="3">
        <f t="shared" si="1"/>
        <v>-0.11658177702320316</v>
      </c>
    </row>
    <row r="33" spans="1:4" x14ac:dyDescent="0.35">
      <c r="A33" s="3">
        <v>1.45</v>
      </c>
      <c r="B33" s="14">
        <f t="shared" si="0"/>
        <v>2.6076112281623177E-3</v>
      </c>
      <c r="C33" s="2">
        <v>0.309</v>
      </c>
      <c r="D33" s="3">
        <f t="shared" si="1"/>
        <v>-0.11658177702320316</v>
      </c>
    </row>
    <row r="34" spans="1:4" x14ac:dyDescent="0.35">
      <c r="A34" s="3">
        <v>1.5</v>
      </c>
      <c r="B34" s="14">
        <f t="shared" si="0"/>
        <v>2.6975288567196386E-3</v>
      </c>
      <c r="C34" s="2">
        <v>0.309</v>
      </c>
      <c r="D34" s="3">
        <f t="shared" si="1"/>
        <v>-0.11658177702320316</v>
      </c>
    </row>
  </sheetData>
  <mergeCells count="3">
    <mergeCell ref="A2:B2"/>
    <mergeCell ref="A1:D1"/>
    <mergeCell ref="C2:D2"/>
  </mergeCells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0C511-77AD-4A79-85BF-B733EC6B835F}">
  <dimension ref="A1:B15"/>
  <sheetViews>
    <sheetView workbookViewId="0">
      <selection sqref="A1:B1"/>
    </sheetView>
  </sheetViews>
  <sheetFormatPr defaultRowHeight="14.15" x14ac:dyDescent="0.35"/>
  <cols>
    <col min="1" max="2" width="10.640625" customWidth="1"/>
  </cols>
  <sheetData>
    <row r="1" spans="1:2" x14ac:dyDescent="0.35">
      <c r="A1" s="15" t="s">
        <v>12</v>
      </c>
      <c r="B1" s="15"/>
    </row>
    <row r="2" spans="1:2" ht="28.3" x14ac:dyDescent="0.35">
      <c r="A2" s="2" t="s">
        <v>3</v>
      </c>
      <c r="B2" s="3">
        <v>0.6</v>
      </c>
    </row>
    <row r="3" spans="1:2" ht="70.75" x14ac:dyDescent="0.35">
      <c r="A3" s="2" t="s">
        <v>13</v>
      </c>
      <c r="B3" s="2" t="s">
        <v>9</v>
      </c>
    </row>
    <row r="4" spans="1:2" x14ac:dyDescent="0.35">
      <c r="A4" s="3">
        <v>2</v>
      </c>
      <c r="B4" s="2">
        <v>7.2999999999999995E-2</v>
      </c>
    </row>
    <row r="5" spans="1:2" x14ac:dyDescent="0.35">
      <c r="A5" s="2">
        <v>2.9990000000000001</v>
      </c>
      <c r="B5" s="2">
        <v>0.113</v>
      </c>
    </row>
    <row r="6" spans="1:2" x14ac:dyDescent="0.35">
      <c r="A6" s="2">
        <v>4.0019999999999998</v>
      </c>
      <c r="B6" s="2">
        <v>0.153</v>
      </c>
    </row>
    <row r="7" spans="1:2" x14ac:dyDescent="0.35">
      <c r="A7" s="2">
        <v>5.0030000000000001</v>
      </c>
      <c r="B7" s="2">
        <v>0.193</v>
      </c>
    </row>
    <row r="8" spans="1:2" x14ac:dyDescent="0.35">
      <c r="A8" s="2">
        <v>5.9989999999999997</v>
      </c>
      <c r="B8" s="2">
        <v>0.23300000000000001</v>
      </c>
    </row>
    <row r="9" spans="1:2" x14ac:dyDescent="0.35">
      <c r="A9" s="2">
        <v>7.0030000000000001</v>
      </c>
      <c r="B9" s="2">
        <v>0.27300000000000002</v>
      </c>
    </row>
    <row r="10" spans="1:2" x14ac:dyDescent="0.35">
      <c r="A10" s="2">
        <v>8.0039999999999996</v>
      </c>
      <c r="B10" s="2">
        <v>0.313</v>
      </c>
    </row>
    <row r="11" spans="1:2" x14ac:dyDescent="0.35">
      <c r="A11" s="2">
        <v>8.9979999999999993</v>
      </c>
      <c r="B11" s="2">
        <v>0.35299999999999998</v>
      </c>
    </row>
    <row r="12" spans="1:2" x14ac:dyDescent="0.35">
      <c r="A12" s="3">
        <v>10</v>
      </c>
      <c r="B12" s="2">
        <v>0.39300000000000002</v>
      </c>
    </row>
    <row r="13" spans="1:2" x14ac:dyDescent="0.35">
      <c r="A13" s="2">
        <v>11.003</v>
      </c>
      <c r="B13" s="2">
        <v>0.433</v>
      </c>
    </row>
    <row r="14" spans="1:2" x14ac:dyDescent="0.35">
      <c r="A14" s="3">
        <v>12</v>
      </c>
      <c r="B14" s="2">
        <v>0.47199999999999998</v>
      </c>
    </row>
    <row r="15" spans="1:2" x14ac:dyDescent="0.35">
      <c r="A15" s="2">
        <v>12.997999999999999</v>
      </c>
      <c r="B15" s="2">
        <v>0.51200000000000001</v>
      </c>
    </row>
  </sheetData>
  <mergeCells count="1">
    <mergeCell ref="A1:B1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B7F77-D895-4642-88AA-218D451051B5}">
  <dimension ref="A1:B14"/>
  <sheetViews>
    <sheetView workbookViewId="0">
      <selection sqref="A1:B1"/>
    </sheetView>
  </sheetViews>
  <sheetFormatPr defaultRowHeight="14.15" x14ac:dyDescent="0.35"/>
  <cols>
    <col min="1" max="2" width="10.640625" customWidth="1"/>
  </cols>
  <sheetData>
    <row r="1" spans="1:2" x14ac:dyDescent="0.35">
      <c r="A1" s="15" t="s">
        <v>14</v>
      </c>
      <c r="B1" s="15"/>
    </row>
    <row r="2" spans="1:2" ht="42.45" x14ac:dyDescent="0.35">
      <c r="A2" s="2" t="s">
        <v>6</v>
      </c>
      <c r="B2" s="3">
        <v>5</v>
      </c>
    </row>
    <row r="3" spans="1:2" ht="56.6" x14ac:dyDescent="0.35">
      <c r="A3" s="2" t="s">
        <v>15</v>
      </c>
      <c r="B3" s="2" t="s">
        <v>16</v>
      </c>
    </row>
    <row r="4" spans="1:2" x14ac:dyDescent="0.35">
      <c r="A4" s="6">
        <v>0.5</v>
      </c>
      <c r="B4" s="2">
        <v>1.4999999999999999E-2</v>
      </c>
    </row>
    <row r="5" spans="1:2" x14ac:dyDescent="0.35">
      <c r="A5" s="6">
        <v>1</v>
      </c>
      <c r="B5" s="2">
        <v>2.8000000000000001E-2</v>
      </c>
    </row>
    <row r="6" spans="1:2" x14ac:dyDescent="0.35">
      <c r="A6" s="6">
        <v>1.5</v>
      </c>
      <c r="B6" s="2">
        <v>4.2999999999999997E-2</v>
      </c>
    </row>
    <row r="7" spans="1:2" x14ac:dyDescent="0.35">
      <c r="A7" s="6">
        <v>2</v>
      </c>
      <c r="B7" s="2">
        <v>5.7000000000000002E-2</v>
      </c>
    </row>
    <row r="8" spans="1:2" x14ac:dyDescent="0.35">
      <c r="A8" s="6">
        <v>2.5</v>
      </c>
      <c r="B8" s="2">
        <v>6.8000000000000005E-2</v>
      </c>
    </row>
    <row r="9" spans="1:2" x14ac:dyDescent="0.35">
      <c r="A9" s="6">
        <v>3</v>
      </c>
      <c r="B9" s="2">
        <v>8.5000000000000006E-2</v>
      </c>
    </row>
    <row r="10" spans="1:2" x14ac:dyDescent="0.35">
      <c r="A10" s="6">
        <v>3.5</v>
      </c>
      <c r="B10" s="3">
        <v>0.1</v>
      </c>
    </row>
    <row r="11" spans="1:2" x14ac:dyDescent="0.35">
      <c r="A11" s="6">
        <v>4</v>
      </c>
      <c r="B11" s="2">
        <v>0.114</v>
      </c>
    </row>
    <row r="12" spans="1:2" x14ac:dyDescent="0.35">
      <c r="A12" s="6">
        <v>4.5</v>
      </c>
      <c r="B12" s="2">
        <v>0.128</v>
      </c>
    </row>
    <row r="13" spans="1:2" x14ac:dyDescent="0.35">
      <c r="A13" s="6">
        <v>5</v>
      </c>
      <c r="B13" s="2">
        <v>0.14399999999999999</v>
      </c>
    </row>
    <row r="14" spans="1:2" x14ac:dyDescent="0.35">
      <c r="A14" s="6">
        <v>5.41</v>
      </c>
      <c r="B14" s="2">
        <v>0.157</v>
      </c>
    </row>
  </sheetData>
  <mergeCells count="1">
    <mergeCell ref="A1:B1"/>
  </mergeCells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2A340-C4C2-43E2-913B-50EB83816FB2}">
  <dimension ref="A1:B3"/>
  <sheetViews>
    <sheetView workbookViewId="0"/>
  </sheetViews>
  <sheetFormatPr defaultRowHeight="14.15" x14ac:dyDescent="0.35"/>
  <sheetData>
    <row r="1" spans="1:2" x14ac:dyDescent="0.35">
      <c r="A1" t="s">
        <v>0</v>
      </c>
    </row>
    <row r="2" spans="1:2" x14ac:dyDescent="0.35">
      <c r="A2" s="1">
        <v>-0.04</v>
      </c>
      <c r="B2" t="s">
        <v>1</v>
      </c>
    </row>
    <row r="3" spans="1:2" x14ac:dyDescent="0.35">
      <c r="A3">
        <v>2.9000000000000001E-2</v>
      </c>
    </row>
  </sheetData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文档" ma:contentTypeID="0x010100C2150B0F8CCF5644A8ECA3E34ABC3477" ma:contentTypeVersion="8" ma:contentTypeDescription="新建文档。" ma:contentTypeScope="" ma:versionID="a6b84ac799daad1b493b1514d1a4511a">
  <xsd:schema xmlns:xsd="http://www.w3.org/2001/XMLSchema" xmlns:xs="http://www.w3.org/2001/XMLSchema" xmlns:p="http://schemas.microsoft.com/office/2006/metadata/properties" xmlns:ns3="27ab1323-0656-480a-9d23-8bcb612d2858" targetNamespace="http://schemas.microsoft.com/office/2006/metadata/properties" ma:root="true" ma:fieldsID="a5d3b1a59b833bd3b6f9b8cbbd98bff1" ns3:_="">
    <xsd:import namespace="27ab1323-0656-480a-9d23-8bcb612d285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DateTaken" minOccurs="0"/>
                <xsd:element ref="ns3:MediaServiceOCR" minOccurs="0"/>
                <xsd:element ref="ns3:MediaServiceLocation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ab1323-0656-480a-9d23-8bcb612d28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3" nillable="true" ma:displayName="MediaServiceLocation" ma:internalName="MediaServiceLocatio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内容类型"/>
        <xsd:element ref="dc:title" minOccurs="0" maxOccurs="1" ma:index="4" ma:displayName="标题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F33C211-56D1-45D6-A4E1-F91551175FE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7ab1323-0656-480a-9d23-8bcb612d285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6756312-6461-42E3-AEE1-6FFCDD58D19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E4A46C5-DF15-4552-81F5-B7578B411F13}">
  <ds:schemaRefs>
    <ds:schemaRef ds:uri="http://www.w3.org/XML/1998/namespace"/>
    <ds:schemaRef ds:uri="http://purl.org/dc/terms/"/>
    <ds:schemaRef ds:uri="27ab1323-0656-480a-9d23-8bcb612d2858"/>
    <ds:schemaRef ds:uri="http://purl.org/dc/dcmitype/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schemas.microsoft.com/office/infopath/2007/PartnerControl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2020-06-16T17:01:17Z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0x010100C2150B0F8CCF5644A8ECA3E34ABC3477</vt:lpwstr>
  </property>
</Properties>
</file>