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21" documentId="13_ncr:1_{431BF1C4-E514-40DA-9C91-066D3BD8FA41}" xr6:coauthVersionLast="38" xr6:coauthVersionMax="38" xr10:uidLastSave="{A0385899-3453-48A0-90BF-820715F8724D}"/>
  <bookViews>
    <workbookView xWindow="0" yWindow="0" windowWidth="22260" windowHeight="12648" xr2:uid="{00000000-000D-0000-FFFF-FFFF00000000}"/>
  </bookViews>
  <sheets>
    <sheet name="Sheet1" sheetId="1" r:id="rId1"/>
    <sheet name="Sheet1 (2)" sheetId="6" r:id="rId2"/>
    <sheet name="Sheet2" sheetId="2" r:id="rId3"/>
    <sheet name="Sheet2 (2)" sheetId="7" r:id="rId4"/>
    <sheet name="Sheet3" sheetId="3" r:id="rId5"/>
    <sheet name="Sheet3 (2)" sheetId="8" r:id="rId6"/>
    <sheet name="Sheet4" sheetId="4" r:id="rId7"/>
    <sheet name="Sheet5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 l="1"/>
  <c r="J5" i="5"/>
  <c r="J3" i="5"/>
  <c r="I4" i="5"/>
  <c r="I5" i="5"/>
  <c r="I3" i="5"/>
  <c r="H4" i="5"/>
  <c r="H5" i="5"/>
  <c r="H3" i="5"/>
  <c r="F3" i="4" l="1"/>
  <c r="L3" i="8"/>
  <c r="L3" i="3"/>
  <c r="I3" i="7"/>
  <c r="I3" i="2"/>
  <c r="F3" i="6"/>
  <c r="F3" i="1"/>
  <c r="E4" i="4"/>
  <c r="E5" i="4"/>
  <c r="E3" i="4"/>
  <c r="J4" i="8"/>
  <c r="I4" i="8"/>
  <c r="I5" i="8"/>
  <c r="I3" i="8"/>
  <c r="I4" i="3"/>
  <c r="I5" i="3"/>
  <c r="I3" i="3"/>
  <c r="G4" i="7"/>
  <c r="G5" i="7"/>
  <c r="G3" i="7"/>
  <c r="F4" i="7"/>
  <c r="F5" i="7"/>
  <c r="F3" i="7"/>
  <c r="G4" i="2"/>
  <c r="G5" i="2"/>
  <c r="G3" i="2"/>
  <c r="F4" i="2"/>
  <c r="F5" i="2"/>
  <c r="F3" i="2"/>
  <c r="G5" i="8"/>
  <c r="D5" i="8"/>
  <c r="G4" i="8"/>
  <c r="D4" i="8"/>
  <c r="G3" i="8"/>
  <c r="D3" i="8"/>
  <c r="E5" i="7"/>
  <c r="E4" i="7"/>
  <c r="E3" i="7"/>
  <c r="D5" i="6"/>
  <c r="E5" i="6" s="1"/>
  <c r="D4" i="6"/>
  <c r="E4" i="6" s="1"/>
  <c r="D3" i="6"/>
  <c r="E3" i="6" s="1"/>
  <c r="J3" i="8" l="1"/>
  <c r="J5" i="8"/>
  <c r="K5" i="8" s="1"/>
  <c r="K3" i="8"/>
  <c r="K4" i="8"/>
  <c r="H4" i="7"/>
  <c r="H3" i="7"/>
  <c r="H5" i="7"/>
  <c r="F4" i="5"/>
  <c r="F5" i="5"/>
  <c r="F3" i="5"/>
  <c r="C4" i="5"/>
  <c r="C5" i="5"/>
  <c r="C3" i="5"/>
  <c r="D4" i="4"/>
  <c r="D5" i="4"/>
  <c r="D3" i="4"/>
  <c r="G4" i="3"/>
  <c r="G5" i="3"/>
  <c r="G3" i="3"/>
  <c r="D4" i="3"/>
  <c r="D5" i="3"/>
  <c r="D3" i="3"/>
  <c r="K3" i="5" l="1"/>
  <c r="J5" i="3"/>
  <c r="K5" i="3" s="1"/>
  <c r="J4" i="3"/>
  <c r="K4" i="3" s="1"/>
  <c r="J3" i="3"/>
  <c r="K3" i="3" s="1"/>
  <c r="E4" i="2"/>
  <c r="H4" i="2" s="1"/>
  <c r="E5" i="2"/>
  <c r="E3" i="2"/>
  <c r="D4" i="1"/>
  <c r="E4" i="1" s="1"/>
  <c r="D5" i="1"/>
  <c r="E5" i="1" s="1"/>
  <c r="D3" i="1"/>
  <c r="E3" i="1" s="1"/>
  <c r="H5" i="2" l="1"/>
  <c r="H3" i="2"/>
</calcChain>
</file>

<file path=xl/sharedStrings.xml><?xml version="1.0" encoding="utf-8"?>
<sst xmlns="http://schemas.openxmlformats.org/spreadsheetml/2006/main" count="80" uniqueCount="41">
  <si>
    <t>透镜的焦距f/cm</t>
    <phoneticPr fontId="1" type="noConversion"/>
  </si>
  <si>
    <t>物距s/cm</t>
    <phoneticPr fontId="1" type="noConversion"/>
  </si>
  <si>
    <t>像距s'/cm</t>
    <phoneticPr fontId="1" type="noConversion"/>
  </si>
  <si>
    <t>物屏和像屏之间的距离D/cm</t>
    <phoneticPr fontId="1" type="noConversion"/>
  </si>
  <si>
    <t>两次成像透镜位置之间的距离d/cm</t>
    <phoneticPr fontId="1" type="noConversion"/>
  </si>
  <si>
    <t>透镜的焦距f/cm</t>
    <phoneticPr fontId="1" type="noConversion"/>
  </si>
  <si>
    <r>
      <t>凹透镜位置x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/cm</t>
    </r>
    <phoneticPr fontId="1" type="noConversion"/>
  </si>
  <si>
    <t>从右至左移动凹透镜使“品”字屏时凹透镜的位置读数/cm</t>
    <phoneticPr fontId="1" type="noConversion"/>
  </si>
  <si>
    <t>从左至右移动凹透镜使“品”字屏时凹透镜的位置读数/cm</t>
    <phoneticPr fontId="1" type="noConversion"/>
  </si>
  <si>
    <r>
      <t>凸透镜成像位置x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/cm</t>
    </r>
    <phoneticPr fontId="1" type="noConversion"/>
  </si>
  <si>
    <t>透镜的位置1/cm</t>
    <phoneticPr fontId="1" type="noConversion"/>
  </si>
  <si>
    <t>从右至左移动时透镜的位置读数1/cm</t>
    <phoneticPr fontId="1" type="noConversion"/>
  </si>
  <si>
    <t>从左至右移动时透镜的位置读数1/cm</t>
    <phoneticPr fontId="1" type="noConversion"/>
  </si>
  <si>
    <t>物屏的位置/cm</t>
    <phoneticPr fontId="1" type="noConversion"/>
  </si>
  <si>
    <t>从左至右移动时透镜的位置读数2/cm</t>
    <phoneticPr fontId="1" type="noConversion"/>
  </si>
  <si>
    <t>从右至左移动时透镜的位置读数2/cm</t>
    <phoneticPr fontId="1" type="noConversion"/>
  </si>
  <si>
    <t>透镜的位置2/cm</t>
    <phoneticPr fontId="1" type="noConversion"/>
  </si>
  <si>
    <t>像屏的位置/cm</t>
    <phoneticPr fontId="1" type="noConversion"/>
  </si>
  <si>
    <t>透镜的位置/cm</t>
    <phoneticPr fontId="1" type="noConversion"/>
  </si>
  <si>
    <t>从左至右移动时像屏的位置读数/cm</t>
    <phoneticPr fontId="1" type="noConversion"/>
  </si>
  <si>
    <t>从右至左移动时像屏的位置读数/cm</t>
    <phoneticPr fontId="1" type="noConversion"/>
  </si>
  <si>
    <t>从右至左移动时透镜的位置读数/cm</t>
    <phoneticPr fontId="1" type="noConversion"/>
  </si>
  <si>
    <t>从左至右移动时透镜的位置读数/cm</t>
    <phoneticPr fontId="1" type="noConversion"/>
  </si>
  <si>
    <r>
      <t>A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B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位置/cm</t>
    </r>
    <phoneticPr fontId="1" type="noConversion"/>
  </si>
  <si>
    <r>
      <t>从左至右移动物屏时A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B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的位置读数</t>
    </r>
    <r>
      <rPr>
        <sz val="11"/>
        <color theme="1"/>
        <rFont val="等线"/>
        <family val="3"/>
        <charset val="134"/>
        <scheme val="minor"/>
      </rPr>
      <t>/cm</t>
    </r>
    <phoneticPr fontId="1" type="noConversion"/>
  </si>
  <si>
    <r>
      <t>从</t>
    </r>
    <r>
      <rPr>
        <sz val="11"/>
        <color theme="1"/>
        <rFont val="等线"/>
        <family val="3"/>
        <charset val="134"/>
        <scheme val="minor"/>
      </rPr>
      <t>右至左</t>
    </r>
    <r>
      <rPr>
        <sz val="11"/>
        <color theme="1"/>
        <rFont val="等线"/>
        <family val="2"/>
        <scheme val="minor"/>
      </rPr>
      <t>移动物屏时A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B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的位置读数</t>
    </r>
    <r>
      <rPr>
        <sz val="11"/>
        <color theme="1"/>
        <rFont val="等线"/>
        <family val="3"/>
        <charset val="134"/>
        <scheme val="minor"/>
      </rPr>
      <t>/cm</t>
    </r>
    <phoneticPr fontId="1" type="noConversion"/>
  </si>
  <si>
    <r>
      <t>从左至右移动物屏时A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B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的位置读数</t>
    </r>
    <r>
      <rPr>
        <sz val="11"/>
        <color theme="1"/>
        <rFont val="等线"/>
        <family val="3"/>
        <charset val="134"/>
        <scheme val="minor"/>
      </rPr>
      <t>/cm</t>
    </r>
    <phoneticPr fontId="1" type="noConversion"/>
  </si>
  <si>
    <r>
      <t>从</t>
    </r>
    <r>
      <rPr>
        <sz val="11"/>
        <color theme="1"/>
        <rFont val="等线"/>
        <family val="3"/>
        <charset val="134"/>
        <scheme val="minor"/>
      </rPr>
      <t>右至左</t>
    </r>
    <r>
      <rPr>
        <sz val="11"/>
        <color theme="1"/>
        <rFont val="等线"/>
        <family val="2"/>
        <scheme val="minor"/>
      </rPr>
      <t>移动物屏时A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B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的位置读数</t>
    </r>
    <r>
      <rPr>
        <sz val="11"/>
        <color theme="1"/>
        <rFont val="等线"/>
        <family val="3"/>
        <charset val="134"/>
        <scheme val="minor"/>
      </rPr>
      <t>/cm</t>
    </r>
    <phoneticPr fontId="1" type="noConversion"/>
  </si>
  <si>
    <r>
      <t>A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B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位置/cm</t>
    </r>
    <phoneticPr fontId="1" type="noConversion"/>
  </si>
  <si>
    <r>
      <t>透镜L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的位置</t>
    </r>
    <r>
      <rPr>
        <sz val="11"/>
        <color theme="1"/>
        <rFont val="等线"/>
        <family val="3"/>
        <charset val="134"/>
        <scheme val="minor"/>
      </rPr>
      <t>/cm</t>
    </r>
    <phoneticPr fontId="1" type="noConversion"/>
  </si>
  <si>
    <t>表1 自准直法测凸透镜焦距（参考焦距100mm）数据记录表</t>
    <phoneticPr fontId="1" type="noConversion"/>
  </si>
  <si>
    <t>表2 自准直法测凸透镜焦距（参考焦距60mm）数据记录表</t>
    <phoneticPr fontId="1" type="noConversion"/>
  </si>
  <si>
    <t>表3 实物成像法测凸透镜焦距（参考焦距100mm）数据记录表</t>
    <phoneticPr fontId="1" type="noConversion"/>
  </si>
  <si>
    <t>表4 实物成像法测凸透镜焦距（参考焦距60mm）数据记录表</t>
    <phoneticPr fontId="1" type="noConversion"/>
  </si>
  <si>
    <t>表5 共轭法测凸透镜焦距（参考焦距100mm）数据记录表</t>
    <phoneticPr fontId="1" type="noConversion"/>
  </si>
  <si>
    <t>表6 共轭法测凸透镜焦距（参考焦距60mm）数据记录表</t>
    <phoneticPr fontId="1" type="noConversion"/>
  </si>
  <si>
    <t>透镜焦距的平均值&lt;f&gt;/cm</t>
    <phoneticPr fontId="1" type="noConversion"/>
  </si>
  <si>
    <t>透镜焦距的平均值&lt;f&gt;/cm</t>
    <phoneticPr fontId="1" type="noConversion"/>
  </si>
  <si>
    <t>表7 自准直法测凹透镜焦距（参考焦距-60mm）数据记录表</t>
    <phoneticPr fontId="1" type="noConversion"/>
  </si>
  <si>
    <t>表8 虚物成实像法测凹透镜焦距（参考焦距-60mm）数据记录表</t>
    <phoneticPr fontId="1" type="noConversion"/>
  </si>
  <si>
    <t>实则有误，错将60mm凸透镜作-60mm凹透镜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</si>
</sst>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sqref="A1:F1"/>
    </sheetView>
  </sheetViews>
  <sheetFormatPr defaultRowHeight="13.8" x14ac:dyDescent="0.25"/>
  <cols>
    <col min="1" max="5" width="8.88671875" customWidth="1"/>
  </cols>
  <sheetData>
    <row r="1" spans="1:6" ht="13.8" customHeight="1" x14ac:dyDescent="0.25">
      <c r="A1" s="7" t="s">
        <v>30</v>
      </c>
      <c r="B1" s="7"/>
      <c r="C1" s="7"/>
      <c r="D1" s="7"/>
      <c r="E1" s="7"/>
      <c r="F1" s="7"/>
    </row>
    <row r="2" spans="1:6" ht="55.2" x14ac:dyDescent="0.25">
      <c r="A2" s="1" t="s">
        <v>13</v>
      </c>
      <c r="B2" s="1" t="s">
        <v>22</v>
      </c>
      <c r="C2" s="1" t="s">
        <v>21</v>
      </c>
      <c r="D2" s="1" t="s">
        <v>18</v>
      </c>
      <c r="E2" s="1" t="s">
        <v>0</v>
      </c>
      <c r="F2" s="4" t="s">
        <v>36</v>
      </c>
    </row>
    <row r="3" spans="1:6" x14ac:dyDescent="0.25">
      <c r="A3" s="2">
        <v>100</v>
      </c>
      <c r="B3" s="1">
        <v>89.98</v>
      </c>
      <c r="C3" s="1">
        <v>90.05</v>
      </c>
      <c r="D3" s="2">
        <f>AVERAGE(B3:C3)</f>
        <v>90.015000000000001</v>
      </c>
      <c r="E3" s="2">
        <f>ABS(A3-D3)</f>
        <v>9.9849999999999994</v>
      </c>
      <c r="F3" s="5">
        <f>AVERAGE(E3:E5)</f>
        <v>9.9966666666666697</v>
      </c>
    </row>
    <row r="4" spans="1:6" x14ac:dyDescent="0.25">
      <c r="A4" s="2">
        <v>100</v>
      </c>
      <c r="B4" s="1">
        <v>89.99</v>
      </c>
      <c r="C4" s="1">
        <v>90.02</v>
      </c>
      <c r="D4" s="2">
        <f t="shared" ref="D4:D5" si="0">AVERAGE(B4:C4)</f>
        <v>90.004999999999995</v>
      </c>
      <c r="E4" s="2">
        <f t="shared" ref="E4:E5" si="1">ABS(A4-D4)</f>
        <v>9.9950000000000045</v>
      </c>
      <c r="F4" s="6"/>
    </row>
    <row r="5" spans="1:6" x14ac:dyDescent="0.25">
      <c r="A5" s="2">
        <v>100</v>
      </c>
      <c r="B5" s="1">
        <v>89.96</v>
      </c>
      <c r="C5" s="1">
        <v>90.02</v>
      </c>
      <c r="D5" s="2">
        <f t="shared" si="0"/>
        <v>89.99</v>
      </c>
      <c r="E5" s="2">
        <f t="shared" si="1"/>
        <v>10.010000000000005</v>
      </c>
      <c r="F5" s="6"/>
    </row>
  </sheetData>
  <mergeCells count="2">
    <mergeCell ref="F3:F5"/>
    <mergeCell ref="A1:F1"/>
  </mergeCells>
  <phoneticPr fontId="1" type="noConversion"/>
  <pageMargins left="0.7" right="0.7" top="0.75" bottom="0.75" header="0.3" footer="0.3"/>
  <pageSetup paperSize="9" orientation="portrait" r:id="rId1"/>
  <ignoredErrors>
    <ignoredError sqref="D3:D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D3F0-B555-446B-976A-1FAA1C4460E0}">
  <dimension ref="A1:F5"/>
  <sheetViews>
    <sheetView workbookViewId="0">
      <selection sqref="A1:F1"/>
    </sheetView>
  </sheetViews>
  <sheetFormatPr defaultRowHeight="13.8" x14ac:dyDescent="0.25"/>
  <cols>
    <col min="1" max="5" width="8.88671875" customWidth="1"/>
  </cols>
  <sheetData>
    <row r="1" spans="1:6" ht="13.8" customHeight="1" x14ac:dyDescent="0.25">
      <c r="A1" s="7" t="s">
        <v>31</v>
      </c>
      <c r="B1" s="7"/>
      <c r="C1" s="7"/>
      <c r="D1" s="7"/>
      <c r="E1" s="7"/>
      <c r="F1" s="7"/>
    </row>
    <row r="2" spans="1:6" ht="55.2" x14ac:dyDescent="0.25">
      <c r="A2" s="1" t="s">
        <v>13</v>
      </c>
      <c r="B2" s="1" t="s">
        <v>22</v>
      </c>
      <c r="C2" s="1" t="s">
        <v>21</v>
      </c>
      <c r="D2" s="1" t="s">
        <v>18</v>
      </c>
      <c r="E2" s="1" t="s">
        <v>0</v>
      </c>
      <c r="F2" s="4" t="s">
        <v>37</v>
      </c>
    </row>
    <row r="3" spans="1:6" x14ac:dyDescent="0.25">
      <c r="A3" s="2">
        <v>100</v>
      </c>
      <c r="B3" s="1">
        <v>93.94</v>
      </c>
      <c r="C3" s="1">
        <v>93.96</v>
      </c>
      <c r="D3" s="1">
        <f>AVERAGE(B3:C3)</f>
        <v>93.949999999999989</v>
      </c>
      <c r="E3" s="1">
        <f>ABS(A3-D3)</f>
        <v>6.0500000000000114</v>
      </c>
      <c r="F3" s="5">
        <f>AVERAGE(E3:E5)</f>
        <v>6.043333333333341</v>
      </c>
    </row>
    <row r="4" spans="1:6" x14ac:dyDescent="0.25">
      <c r="A4" s="2">
        <v>100</v>
      </c>
      <c r="B4" s="1">
        <v>93.95</v>
      </c>
      <c r="C4" s="1">
        <v>93.99</v>
      </c>
      <c r="D4" s="1">
        <f t="shared" ref="D4:D5" si="0">AVERAGE(B4:C4)</f>
        <v>93.97</v>
      </c>
      <c r="E4" s="1">
        <f t="shared" ref="E4:E5" si="1">ABS(A4-D4)</f>
        <v>6.0300000000000011</v>
      </c>
      <c r="F4" s="5"/>
    </row>
    <row r="5" spans="1:6" x14ac:dyDescent="0.25">
      <c r="A5" s="2">
        <v>100</v>
      </c>
      <c r="B5" s="1">
        <v>93.91</v>
      </c>
      <c r="C5" s="1">
        <v>93.99</v>
      </c>
      <c r="D5" s="1">
        <f t="shared" si="0"/>
        <v>93.949999999999989</v>
      </c>
      <c r="E5" s="1">
        <f t="shared" si="1"/>
        <v>6.0500000000000114</v>
      </c>
      <c r="F5" s="5"/>
    </row>
  </sheetData>
  <mergeCells count="2">
    <mergeCell ref="F3:F5"/>
    <mergeCell ref="A1:F1"/>
  </mergeCells>
  <phoneticPr fontId="1" type="noConversion"/>
  <pageMargins left="0.7" right="0.7" top="0.75" bottom="0.75" header="0.3" footer="0.3"/>
  <pageSetup paperSize="9" orientation="portrait" r:id="rId1"/>
  <ignoredErrors>
    <ignoredError sqref="D3:D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9400-91B5-4E9F-AABA-4CB72AFBB799}">
  <dimension ref="A1:I5"/>
  <sheetViews>
    <sheetView workbookViewId="0">
      <selection sqref="A1:I1"/>
    </sheetView>
  </sheetViews>
  <sheetFormatPr defaultRowHeight="13.8" x14ac:dyDescent="0.25"/>
  <sheetData>
    <row r="1" spans="1:9" ht="13.8" customHeight="1" x14ac:dyDescent="0.25">
      <c r="A1" s="7" t="s">
        <v>32</v>
      </c>
      <c r="B1" s="7"/>
      <c r="C1" s="7"/>
      <c r="D1" s="7"/>
      <c r="E1" s="7"/>
      <c r="F1" s="7"/>
      <c r="G1" s="7"/>
      <c r="H1" s="7"/>
      <c r="I1" s="7"/>
    </row>
    <row r="2" spans="1:9" ht="55.2" x14ac:dyDescent="0.25">
      <c r="A2" s="1" t="s">
        <v>13</v>
      </c>
      <c r="B2" s="1" t="s">
        <v>18</v>
      </c>
      <c r="C2" s="1" t="s">
        <v>19</v>
      </c>
      <c r="D2" s="1" t="s">
        <v>20</v>
      </c>
      <c r="E2" s="1" t="s">
        <v>17</v>
      </c>
      <c r="F2" s="1" t="s">
        <v>1</v>
      </c>
      <c r="G2" s="1" t="s">
        <v>2</v>
      </c>
      <c r="H2" s="1" t="s">
        <v>0</v>
      </c>
      <c r="I2" s="4" t="s">
        <v>36</v>
      </c>
    </row>
    <row r="3" spans="1:9" x14ac:dyDescent="0.25">
      <c r="A3" s="2">
        <v>100</v>
      </c>
      <c r="B3" s="2">
        <v>80</v>
      </c>
      <c r="C3" s="1">
        <v>60.98</v>
      </c>
      <c r="D3" s="1">
        <v>61.14</v>
      </c>
      <c r="E3" s="1">
        <f>AVERAGE(C3:D3)</f>
        <v>61.06</v>
      </c>
      <c r="F3" s="3">
        <f>A3-B3</f>
        <v>20</v>
      </c>
      <c r="G3" s="3">
        <f>B3-E3</f>
        <v>18.939999999999998</v>
      </c>
      <c r="H3" s="2">
        <f>1/(1/F3+1/G3)</f>
        <v>9.7277863379558287</v>
      </c>
      <c r="I3" s="5">
        <f>AVERAGE(H3:H5)</f>
        <v>9.6057757248810933</v>
      </c>
    </row>
    <row r="4" spans="1:9" x14ac:dyDescent="0.25">
      <c r="A4" s="2">
        <v>100</v>
      </c>
      <c r="B4" s="2">
        <v>70</v>
      </c>
      <c r="C4" s="1">
        <v>55.77</v>
      </c>
      <c r="D4" s="1">
        <v>55.79</v>
      </c>
      <c r="E4" s="1">
        <f t="shared" ref="E4:E5" si="0">AVERAGE(C4:D4)</f>
        <v>55.78</v>
      </c>
      <c r="F4" s="3">
        <f t="shared" ref="F4:F5" si="1">A4-B4</f>
        <v>30</v>
      </c>
      <c r="G4" s="3">
        <f t="shared" ref="G4:G5" si="2">B4-E4</f>
        <v>14.219999999999999</v>
      </c>
      <c r="H4" s="2">
        <f t="shared" ref="H4:H5" si="3">1/(1/F4+1/G4)</f>
        <v>9.6472184531886018</v>
      </c>
      <c r="I4" s="5"/>
    </row>
    <row r="5" spans="1:9" x14ac:dyDescent="0.25">
      <c r="A5" s="2">
        <v>100</v>
      </c>
      <c r="B5" s="2">
        <v>60</v>
      </c>
      <c r="C5" s="1">
        <v>47.35</v>
      </c>
      <c r="D5" s="1">
        <v>47.93</v>
      </c>
      <c r="E5" s="1">
        <f t="shared" si="0"/>
        <v>47.64</v>
      </c>
      <c r="F5" s="3">
        <f t="shared" si="1"/>
        <v>40</v>
      </c>
      <c r="G5" s="3">
        <f t="shared" si="2"/>
        <v>12.36</v>
      </c>
      <c r="H5" s="2">
        <f t="shared" si="3"/>
        <v>9.442322383498853</v>
      </c>
      <c r="I5" s="5"/>
    </row>
  </sheetData>
  <mergeCells count="2">
    <mergeCell ref="I3:I5"/>
    <mergeCell ref="A1:I1"/>
  </mergeCells>
  <phoneticPr fontId="1" type="noConversion"/>
  <pageMargins left="0.7" right="0.7" top="0.75" bottom="0.75" header="0.3" footer="0.3"/>
  <ignoredErrors>
    <ignoredError sqref="E3:E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D17F-9C29-4152-82C2-9D0851F14652}">
  <dimension ref="A1:I5"/>
  <sheetViews>
    <sheetView workbookViewId="0">
      <selection sqref="A1:I1"/>
    </sheetView>
  </sheetViews>
  <sheetFormatPr defaultRowHeight="13.8" x14ac:dyDescent="0.25"/>
  <sheetData>
    <row r="1" spans="1:9" ht="13.8" customHeight="1" x14ac:dyDescent="0.25">
      <c r="A1" s="7" t="s">
        <v>33</v>
      </c>
      <c r="B1" s="7"/>
      <c r="C1" s="7"/>
      <c r="D1" s="7"/>
      <c r="E1" s="7"/>
      <c r="F1" s="7"/>
      <c r="G1" s="7"/>
      <c r="H1" s="7"/>
      <c r="I1" s="7"/>
    </row>
    <row r="2" spans="1:9" ht="55.2" x14ac:dyDescent="0.25">
      <c r="A2" s="1" t="s">
        <v>13</v>
      </c>
      <c r="B2" s="1" t="s">
        <v>18</v>
      </c>
      <c r="C2" s="1" t="s">
        <v>19</v>
      </c>
      <c r="D2" s="1" t="s">
        <v>20</v>
      </c>
      <c r="E2" s="1" t="s">
        <v>17</v>
      </c>
      <c r="F2" s="1" t="s">
        <v>1</v>
      </c>
      <c r="G2" s="1" t="s">
        <v>2</v>
      </c>
      <c r="H2" s="1" t="s">
        <v>0</v>
      </c>
      <c r="I2" s="4" t="s">
        <v>37</v>
      </c>
    </row>
    <row r="3" spans="1:9" x14ac:dyDescent="0.25">
      <c r="A3" s="2">
        <v>100</v>
      </c>
      <c r="B3" s="2">
        <v>88</v>
      </c>
      <c r="C3" s="1">
        <v>76.63</v>
      </c>
      <c r="D3" s="1">
        <v>76.48</v>
      </c>
      <c r="E3" s="2">
        <f>AVERAGE(C3:D3)</f>
        <v>76.555000000000007</v>
      </c>
      <c r="F3" s="3">
        <f>A3-B3</f>
        <v>12</v>
      </c>
      <c r="G3" s="3">
        <f>B3-E3</f>
        <v>11.444999999999993</v>
      </c>
      <c r="H3" s="2">
        <f>1/(1/F3+1/G3)</f>
        <v>5.8579654510556605</v>
      </c>
      <c r="I3" s="5">
        <f>AVERAGE(H3:H5)</f>
        <v>5.833405439614765</v>
      </c>
    </row>
    <row r="4" spans="1:9" x14ac:dyDescent="0.25">
      <c r="A4" s="2">
        <v>100</v>
      </c>
      <c r="B4" s="2">
        <v>82</v>
      </c>
      <c r="C4" s="1">
        <v>73.319999999999993</v>
      </c>
      <c r="D4" s="1">
        <v>73.41</v>
      </c>
      <c r="E4" s="2">
        <f t="shared" ref="E4:E5" si="0">AVERAGE(C4:D4)</f>
        <v>73.364999999999995</v>
      </c>
      <c r="F4" s="3">
        <f t="shared" ref="F4:F5" si="1">A4-B4</f>
        <v>18</v>
      </c>
      <c r="G4" s="3">
        <f t="shared" ref="G4:G5" si="2">B4-E4</f>
        <v>8.6350000000000051</v>
      </c>
      <c r="H4" s="2">
        <f t="shared" ref="H4:H5" si="3">1/(1/F4+1/G4)</f>
        <v>5.8355547212314649</v>
      </c>
      <c r="I4" s="5"/>
    </row>
    <row r="5" spans="1:9" x14ac:dyDescent="0.25">
      <c r="A5" s="2">
        <v>100</v>
      </c>
      <c r="B5" s="2">
        <v>76</v>
      </c>
      <c r="C5" s="2">
        <v>68.3</v>
      </c>
      <c r="D5" s="1">
        <v>68.38</v>
      </c>
      <c r="E5" s="2">
        <f t="shared" si="0"/>
        <v>68.34</v>
      </c>
      <c r="F5" s="3">
        <f t="shared" si="1"/>
        <v>24</v>
      </c>
      <c r="G5" s="3">
        <f t="shared" si="2"/>
        <v>7.6599999999999966</v>
      </c>
      <c r="H5" s="2">
        <f t="shared" si="3"/>
        <v>5.8066961465571678</v>
      </c>
      <c r="I5" s="5"/>
    </row>
  </sheetData>
  <mergeCells count="2">
    <mergeCell ref="I3:I5"/>
    <mergeCell ref="A1:I1"/>
  </mergeCells>
  <phoneticPr fontId="1" type="noConversion"/>
  <pageMargins left="0.7" right="0.7" top="0.75" bottom="0.75" header="0.3" footer="0.3"/>
  <ignoredErrors>
    <ignoredError sqref="E3:E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D92E-9EE4-49BF-B055-24A5E1F85815}">
  <dimension ref="A1:L5"/>
  <sheetViews>
    <sheetView workbookViewId="0">
      <selection sqref="A1:L1"/>
    </sheetView>
  </sheetViews>
  <sheetFormatPr defaultRowHeight="13.8" x14ac:dyDescent="0.25"/>
  <sheetData>
    <row r="1" spans="1:12" ht="13.8" customHeight="1" x14ac:dyDescent="0.25">
      <c r="A1" s="7" t="s">
        <v>34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69" x14ac:dyDescent="0.25">
      <c r="A2" s="1" t="s">
        <v>13</v>
      </c>
      <c r="B2" s="1" t="s">
        <v>12</v>
      </c>
      <c r="C2" s="1" t="s">
        <v>11</v>
      </c>
      <c r="D2" s="1" t="s">
        <v>10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3</v>
      </c>
      <c r="J2" s="1" t="s">
        <v>4</v>
      </c>
      <c r="K2" s="1" t="s">
        <v>5</v>
      </c>
      <c r="L2" s="4" t="s">
        <v>36</v>
      </c>
    </row>
    <row r="3" spans="1:12" x14ac:dyDescent="0.25">
      <c r="A3" s="2">
        <v>100</v>
      </c>
      <c r="B3" s="1">
        <v>63.09</v>
      </c>
      <c r="C3" s="1">
        <v>63.05</v>
      </c>
      <c r="D3" s="1">
        <f>AVERAGE(B3:C3)</f>
        <v>63.07</v>
      </c>
      <c r="E3" s="2">
        <v>86.5</v>
      </c>
      <c r="F3" s="1">
        <v>86.52</v>
      </c>
      <c r="G3" s="2">
        <f>AVERAGE(E3:F3)</f>
        <v>86.509999999999991</v>
      </c>
      <c r="H3" s="2">
        <v>50</v>
      </c>
      <c r="I3" s="2">
        <f>A3-H3</f>
        <v>50</v>
      </c>
      <c r="J3" s="1">
        <f>G3-D3</f>
        <v>23.439999999999991</v>
      </c>
      <c r="K3" s="2">
        <f>(I3^2-J3^2)/4/I3</f>
        <v>9.7528320000000015</v>
      </c>
      <c r="L3" s="5">
        <f>AVERAGE(K3:K5)</f>
        <v>9.7749533981481509</v>
      </c>
    </row>
    <row r="4" spans="1:12" x14ac:dyDescent="0.25">
      <c r="A4" s="2">
        <v>100</v>
      </c>
      <c r="B4" s="1">
        <v>69.25</v>
      </c>
      <c r="C4" s="1">
        <v>69.44</v>
      </c>
      <c r="D4" s="2">
        <f t="shared" ref="D4:D5" si="0">AVERAGE(B4:C4)</f>
        <v>69.344999999999999</v>
      </c>
      <c r="E4" s="1">
        <v>85.46</v>
      </c>
      <c r="F4" s="1">
        <v>85.52</v>
      </c>
      <c r="G4" s="1">
        <f t="shared" ref="G4:G5" si="1">AVERAGE(E4:F4)</f>
        <v>85.49</v>
      </c>
      <c r="H4" s="2">
        <v>55</v>
      </c>
      <c r="I4" s="2">
        <f t="shared" ref="I4:I5" si="2">A4-H4</f>
        <v>45</v>
      </c>
      <c r="J4" s="2">
        <f t="shared" ref="J4:J5" si="3">G4-D4</f>
        <v>16.144999999999996</v>
      </c>
      <c r="K4" s="2">
        <f t="shared" ref="K4:K5" si="4">(I4^2-J4^2)/4/I4</f>
        <v>9.8018831944444447</v>
      </c>
      <c r="L4" s="5"/>
    </row>
    <row r="5" spans="1:12" x14ac:dyDescent="0.25">
      <c r="A5" s="2">
        <v>100</v>
      </c>
      <c r="B5" s="1">
        <v>57.49</v>
      </c>
      <c r="C5" s="1">
        <v>57.53</v>
      </c>
      <c r="D5" s="1">
        <f t="shared" si="0"/>
        <v>57.510000000000005</v>
      </c>
      <c r="E5" s="1">
        <v>87.04</v>
      </c>
      <c r="F5" s="1">
        <v>87.16</v>
      </c>
      <c r="G5" s="2">
        <f t="shared" si="1"/>
        <v>87.1</v>
      </c>
      <c r="H5" s="2">
        <v>45</v>
      </c>
      <c r="I5" s="2">
        <f t="shared" si="2"/>
        <v>55</v>
      </c>
      <c r="J5" s="1">
        <f t="shared" si="3"/>
        <v>29.589999999999989</v>
      </c>
      <c r="K5" s="2">
        <f t="shared" si="4"/>
        <v>9.770145000000003</v>
      </c>
      <c r="L5" s="5"/>
    </row>
  </sheetData>
  <mergeCells count="2">
    <mergeCell ref="L3:L5"/>
    <mergeCell ref="A1:L1"/>
  </mergeCells>
  <phoneticPr fontId="1" type="noConversion"/>
  <pageMargins left="0.7" right="0.7" top="0.75" bottom="0.75" header="0.3" footer="0.3"/>
  <pageSetup paperSize="9" orientation="portrait" r:id="rId1"/>
  <ignoredErrors>
    <ignoredError sqref="D3:D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5EFD-16AD-4968-984C-524B690D3FF6}">
  <dimension ref="A1:L5"/>
  <sheetViews>
    <sheetView workbookViewId="0">
      <selection sqref="A1:L1"/>
    </sheetView>
  </sheetViews>
  <sheetFormatPr defaultRowHeight="13.8" x14ac:dyDescent="0.25"/>
  <sheetData>
    <row r="1" spans="1:12" ht="13.8" customHeight="1" x14ac:dyDescent="0.25">
      <c r="A1" s="7" t="s">
        <v>35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69" x14ac:dyDescent="0.25">
      <c r="A2" s="1" t="s">
        <v>13</v>
      </c>
      <c r="B2" s="1" t="s">
        <v>12</v>
      </c>
      <c r="C2" s="1" t="s">
        <v>11</v>
      </c>
      <c r="D2" s="1" t="s">
        <v>10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3</v>
      </c>
      <c r="J2" s="1" t="s">
        <v>4</v>
      </c>
      <c r="K2" s="1" t="s">
        <v>0</v>
      </c>
      <c r="L2" s="4" t="s">
        <v>37</v>
      </c>
    </row>
    <row r="3" spans="1:12" x14ac:dyDescent="0.25">
      <c r="A3" s="2">
        <v>100</v>
      </c>
      <c r="B3" s="1">
        <v>77.91</v>
      </c>
      <c r="C3" s="1">
        <v>78.09</v>
      </c>
      <c r="D3" s="2">
        <f>AVERAGE(B3:C3)</f>
        <v>78</v>
      </c>
      <c r="E3" s="1">
        <v>91.81</v>
      </c>
      <c r="F3" s="2">
        <v>92</v>
      </c>
      <c r="G3" s="2">
        <f>AVERAGE(E3:F3)</f>
        <v>91.905000000000001</v>
      </c>
      <c r="H3" s="2">
        <v>70</v>
      </c>
      <c r="I3" s="3">
        <f>A3-H3</f>
        <v>30</v>
      </c>
      <c r="J3" s="2">
        <f>G3-D3</f>
        <v>13.905000000000001</v>
      </c>
      <c r="K3" s="2">
        <f>(I3^2-J3^2)/4/I3</f>
        <v>5.8887581249999998</v>
      </c>
      <c r="L3" s="5">
        <f>AVERAGE(K3:K5)</f>
        <v>5.8779851249999986</v>
      </c>
    </row>
    <row r="4" spans="1:12" x14ac:dyDescent="0.25">
      <c r="A4" s="2">
        <v>100</v>
      </c>
      <c r="B4" s="1">
        <v>84.41</v>
      </c>
      <c r="C4" s="1">
        <v>84.35</v>
      </c>
      <c r="D4" s="2">
        <f t="shared" ref="D4:D5" si="0">AVERAGE(B4:C4)</f>
        <v>84.38</v>
      </c>
      <c r="E4" s="1">
        <v>90.47</v>
      </c>
      <c r="F4" s="1">
        <v>90.65</v>
      </c>
      <c r="G4" s="2">
        <f t="shared" ref="G4:G5" si="1">AVERAGE(E4:F4)</f>
        <v>90.56</v>
      </c>
      <c r="H4" s="2">
        <v>75</v>
      </c>
      <c r="I4" s="3">
        <f t="shared" ref="I4:I5" si="2">A4-H4</f>
        <v>25</v>
      </c>
      <c r="J4" s="2">
        <f>G4-D4</f>
        <v>6.1800000000000068</v>
      </c>
      <c r="K4" s="2">
        <f t="shared" ref="K4:K5" si="3">(I4^2-J4^2)/4/I4</f>
        <v>5.8680759999999985</v>
      </c>
      <c r="L4" s="5"/>
    </row>
    <row r="5" spans="1:12" x14ac:dyDescent="0.25">
      <c r="A5" s="2">
        <v>100</v>
      </c>
      <c r="B5" s="1">
        <v>72.23</v>
      </c>
      <c r="C5" s="1">
        <v>72.459999999999994</v>
      </c>
      <c r="D5" s="2">
        <f t="shared" si="0"/>
        <v>72.344999999999999</v>
      </c>
      <c r="E5" s="1">
        <v>92.32</v>
      </c>
      <c r="F5" s="1">
        <v>92.48</v>
      </c>
      <c r="G5" s="2">
        <f t="shared" si="1"/>
        <v>92.4</v>
      </c>
      <c r="H5" s="2">
        <v>65</v>
      </c>
      <c r="I5" s="3">
        <f t="shared" si="2"/>
        <v>35</v>
      </c>
      <c r="J5" s="2">
        <f t="shared" ref="J5" si="4">G5-D5</f>
        <v>20.055000000000007</v>
      </c>
      <c r="K5" s="2">
        <f t="shared" si="3"/>
        <v>5.8771212499999983</v>
      </c>
      <c r="L5" s="5"/>
    </row>
  </sheetData>
  <mergeCells count="2">
    <mergeCell ref="L3:L5"/>
    <mergeCell ref="A1:L1"/>
  </mergeCells>
  <phoneticPr fontId="1" type="noConversion"/>
  <pageMargins left="0.7" right="0.7" top="0.75" bottom="0.75" header="0.3" footer="0.3"/>
  <pageSetup paperSize="9" orientation="portrait" r:id="rId1"/>
  <ignoredErrors>
    <ignoredError sqref="D3:D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DD60-683C-4E49-A4ED-30EF086DBB8F}">
  <dimension ref="A1:F5"/>
  <sheetViews>
    <sheetView workbookViewId="0">
      <selection sqref="A1:F1"/>
    </sheetView>
  </sheetViews>
  <sheetFormatPr defaultRowHeight="13.8" x14ac:dyDescent="0.25"/>
  <sheetData>
    <row r="1" spans="1:6" ht="13.8" customHeight="1" x14ac:dyDescent="0.25">
      <c r="A1" s="7" t="s">
        <v>38</v>
      </c>
      <c r="B1" s="7"/>
      <c r="C1" s="7"/>
      <c r="D1" s="7"/>
      <c r="E1" s="7"/>
      <c r="F1" s="7"/>
    </row>
    <row r="2" spans="1:6" ht="96.6" x14ac:dyDescent="0.25">
      <c r="A2" s="1" t="s">
        <v>9</v>
      </c>
      <c r="B2" s="1" t="s">
        <v>8</v>
      </c>
      <c r="C2" s="1" t="s">
        <v>7</v>
      </c>
      <c r="D2" s="1" t="s">
        <v>6</v>
      </c>
      <c r="E2" s="1" t="s">
        <v>0</v>
      </c>
      <c r="F2" s="4" t="s">
        <v>36</v>
      </c>
    </row>
    <row r="3" spans="1:6" x14ac:dyDescent="0.25">
      <c r="A3" s="2">
        <v>50</v>
      </c>
      <c r="B3" s="1">
        <v>55.82</v>
      </c>
      <c r="C3" s="1">
        <v>56.02</v>
      </c>
      <c r="D3" s="1">
        <f>AVERAGE(B3:C3)</f>
        <v>55.92</v>
      </c>
      <c r="E3" s="3">
        <f>A3-D3</f>
        <v>-5.9200000000000017</v>
      </c>
      <c r="F3" s="8">
        <f>AVERAGE(E3:E5)</f>
        <v>-5.9916666666666698</v>
      </c>
    </row>
    <row r="4" spans="1:6" x14ac:dyDescent="0.25">
      <c r="A4" s="2">
        <v>55</v>
      </c>
      <c r="B4" s="2">
        <v>61.1</v>
      </c>
      <c r="C4" s="1">
        <v>61.14</v>
      </c>
      <c r="D4" s="1">
        <f t="shared" ref="D4:D5" si="0">AVERAGE(B4:C4)</f>
        <v>61.120000000000005</v>
      </c>
      <c r="E4" s="3">
        <f t="shared" ref="E4:E5" si="1">A4-D4</f>
        <v>-6.1200000000000045</v>
      </c>
      <c r="F4" s="6"/>
    </row>
    <row r="5" spans="1:6" x14ac:dyDescent="0.25">
      <c r="A5" s="2">
        <v>52.5</v>
      </c>
      <c r="B5" s="1">
        <v>58.42</v>
      </c>
      <c r="C5" s="1">
        <v>58.45</v>
      </c>
      <c r="D5" s="2">
        <f t="shared" si="0"/>
        <v>58.435000000000002</v>
      </c>
      <c r="E5" s="3">
        <f t="shared" si="1"/>
        <v>-5.9350000000000023</v>
      </c>
      <c r="F5" s="6"/>
    </row>
  </sheetData>
  <mergeCells count="2">
    <mergeCell ref="F3:F5"/>
    <mergeCell ref="A1:F1"/>
  </mergeCells>
  <phoneticPr fontId="1" type="noConversion"/>
  <pageMargins left="0.7" right="0.7" top="0.75" bottom="0.75" header="0.3" footer="0.3"/>
  <ignoredErrors>
    <ignoredError sqref="D3:D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8A1E-956D-47C6-9411-B838EE102023}">
  <dimension ref="A1:K7"/>
  <sheetViews>
    <sheetView workbookViewId="0">
      <selection sqref="A1:K1"/>
    </sheetView>
  </sheetViews>
  <sheetFormatPr defaultRowHeight="13.8" x14ac:dyDescent="0.25"/>
  <sheetData>
    <row r="1" spans="1:11" ht="13.8" customHeight="1" x14ac:dyDescent="0.25">
      <c r="A1" s="7" t="s">
        <v>39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69" x14ac:dyDescent="0.25">
      <c r="A2" s="1" t="s">
        <v>24</v>
      </c>
      <c r="B2" s="1" t="s">
        <v>25</v>
      </c>
      <c r="C2" s="1" t="s">
        <v>23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2</v>
      </c>
      <c r="I2" s="1" t="s">
        <v>1</v>
      </c>
      <c r="J2" s="1" t="s">
        <v>0</v>
      </c>
      <c r="K2" s="4" t="s">
        <v>36</v>
      </c>
    </row>
    <row r="3" spans="1:11" x14ac:dyDescent="0.25">
      <c r="A3" s="1">
        <v>55.75</v>
      </c>
      <c r="B3" s="1">
        <v>55.48</v>
      </c>
      <c r="C3" s="2">
        <f>AVERAGE(A3:B3)</f>
        <v>55.614999999999995</v>
      </c>
      <c r="D3" s="1">
        <v>60.98</v>
      </c>
      <c r="E3" s="2">
        <v>61.1</v>
      </c>
      <c r="F3" s="1">
        <f>AVERAGE(D3:E3)</f>
        <v>61.04</v>
      </c>
      <c r="G3" s="2">
        <v>65</v>
      </c>
      <c r="H3" s="2">
        <f>G3-C3</f>
        <v>9.3850000000000051</v>
      </c>
      <c r="I3" s="3">
        <f>F3-G3</f>
        <v>-3.9600000000000009</v>
      </c>
      <c r="J3" s="2">
        <f>1/(1/H3+1/I3)</f>
        <v>-6.8506175115207366</v>
      </c>
      <c r="K3" s="5">
        <f>AVERAGE(J3:J5)</f>
        <v>-6.3774010946616499</v>
      </c>
    </row>
    <row r="4" spans="1:11" x14ac:dyDescent="0.25">
      <c r="A4" s="1">
        <v>58.98</v>
      </c>
      <c r="B4" s="1">
        <v>58.97</v>
      </c>
      <c r="C4" s="2">
        <f t="shared" ref="C4:C5" si="0">AVERAGE(A4:B4)</f>
        <v>58.974999999999994</v>
      </c>
      <c r="D4" s="1">
        <v>65.88</v>
      </c>
      <c r="E4" s="2">
        <v>66</v>
      </c>
      <c r="F4" s="1">
        <f t="shared" ref="F4:F5" si="1">AVERAGE(D4:E4)</f>
        <v>65.94</v>
      </c>
      <c r="G4" s="2">
        <v>70</v>
      </c>
      <c r="H4" s="2">
        <f t="shared" ref="H4:H5" si="2">G4-C4</f>
        <v>11.025000000000006</v>
      </c>
      <c r="I4" s="3">
        <f t="shared" ref="I4:I5" si="3">F4-G4</f>
        <v>-4.0600000000000023</v>
      </c>
      <c r="J4" s="2">
        <f t="shared" ref="J4:J5" si="4">1/(1/H4+1/I4)</f>
        <v>-6.4266331658291502</v>
      </c>
      <c r="K4" s="6"/>
    </row>
    <row r="5" spans="1:11" x14ac:dyDescent="0.25">
      <c r="A5" s="1">
        <v>57.48</v>
      </c>
      <c r="B5" s="2">
        <v>57.5</v>
      </c>
      <c r="C5" s="2">
        <f t="shared" si="0"/>
        <v>57.489999999999995</v>
      </c>
      <c r="D5" s="1">
        <v>61.72</v>
      </c>
      <c r="E5" s="2">
        <v>61.7</v>
      </c>
      <c r="F5" s="1">
        <f t="shared" si="1"/>
        <v>61.71</v>
      </c>
      <c r="G5" s="2">
        <v>65</v>
      </c>
      <c r="H5" s="2">
        <f t="shared" si="2"/>
        <v>7.5100000000000051</v>
      </c>
      <c r="I5" s="3">
        <f t="shared" si="3"/>
        <v>-3.2899999999999991</v>
      </c>
      <c r="J5" s="2">
        <f t="shared" si="4"/>
        <v>-5.8549526066350639</v>
      </c>
      <c r="K5" s="6"/>
    </row>
    <row r="7" spans="1:11" x14ac:dyDescent="0.25">
      <c r="A7" t="s">
        <v>40</v>
      </c>
    </row>
  </sheetData>
  <mergeCells count="2">
    <mergeCell ref="K3:K5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Sheet1 (2)</vt:lpstr>
      <vt:lpstr>Sheet2</vt:lpstr>
      <vt:lpstr>Sheet2 (2)</vt:lpstr>
      <vt:lpstr>Sheet3</vt:lpstr>
      <vt:lpstr>Sheet3 (2)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2018-11-12T16:02:32Z</dcterms:modified>
</cp:coreProperties>
</file>