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\Ofc\"/>
    </mc:Choice>
  </mc:AlternateContent>
  <xr:revisionPtr revIDLastSave="0" documentId="13_ncr:1_{9003D3A7-0AA2-4834-B1D8-6150E6B7EAB0}" xr6:coauthVersionLast="36" xr6:coauthVersionMax="36" xr10:uidLastSave="{00000000-0000-0000-0000-000000000000}"/>
  <bookViews>
    <workbookView xWindow="0" yWindow="0" windowWidth="28780" windowHeight="12140" xr2:uid="{7A8A7BEE-18D5-4025-86BF-64B1B00187C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41" i="1"/>
  <c r="C40" i="1"/>
  <c r="C50" i="1"/>
  <c r="C46" i="1"/>
  <c r="C45" i="1"/>
  <c r="H36" i="1"/>
  <c r="H35" i="1"/>
  <c r="E39" i="1"/>
  <c r="C39" i="1"/>
  <c r="C35" i="1"/>
  <c r="D35" i="1"/>
  <c r="E35" i="1"/>
  <c r="F35" i="1"/>
  <c r="G35" i="1"/>
  <c r="C36" i="1"/>
  <c r="D36" i="1"/>
  <c r="E36" i="1"/>
  <c r="F36" i="1"/>
  <c r="G36" i="1"/>
  <c r="D34" i="1"/>
  <c r="E34" i="1"/>
  <c r="F34" i="1"/>
  <c r="G34" i="1"/>
  <c r="C34" i="1"/>
  <c r="O14" i="1"/>
  <c r="O15" i="1"/>
  <c r="O13" i="1"/>
  <c r="J14" i="1"/>
  <c r="K14" i="1"/>
  <c r="L14" i="1"/>
  <c r="M14" i="1"/>
  <c r="N14" i="1"/>
  <c r="J15" i="1"/>
  <c r="K15" i="1"/>
  <c r="L15" i="1"/>
  <c r="M15" i="1"/>
  <c r="N15" i="1"/>
  <c r="K13" i="1"/>
  <c r="L13" i="1"/>
  <c r="M13" i="1"/>
  <c r="N13" i="1"/>
  <c r="J13" i="1"/>
  <c r="C30" i="1"/>
  <c r="D30" i="1"/>
  <c r="H30" i="1" s="1"/>
  <c r="E30" i="1"/>
  <c r="F30" i="1"/>
  <c r="G30" i="1"/>
  <c r="D29" i="1"/>
  <c r="E29" i="1"/>
  <c r="H29" i="1" s="1"/>
  <c r="F29" i="1"/>
  <c r="G29" i="1"/>
  <c r="C29" i="1"/>
  <c r="H28" i="1"/>
  <c r="G28" i="1"/>
  <c r="F28" i="1"/>
  <c r="E28" i="1"/>
  <c r="D28" i="1"/>
  <c r="C28" i="1"/>
  <c r="C24" i="1"/>
  <c r="C23" i="1"/>
  <c r="C22" i="1"/>
  <c r="C19" i="1"/>
  <c r="C18" i="1"/>
  <c r="C17" i="1"/>
  <c r="C14" i="1"/>
  <c r="C13" i="1"/>
  <c r="C12" i="1"/>
</calcChain>
</file>

<file path=xl/sharedStrings.xml><?xml version="1.0" encoding="utf-8"?>
<sst xmlns="http://schemas.openxmlformats.org/spreadsheetml/2006/main" count="53" uniqueCount="25">
  <si>
    <t>鸡蛋</t>
  </si>
  <si>
    <t>牛奶</t>
  </si>
  <si>
    <t>面包</t>
  </si>
  <si>
    <t>黄油</t>
  </si>
  <si>
    <t>衬衣</t>
  </si>
  <si>
    <t>一打</t>
  </si>
  <si>
    <t>一升</t>
  </si>
  <si>
    <t>一千克</t>
  </si>
  <si>
    <t>一件</t>
  </si>
  <si>
    <t>鸡蛋指数</t>
  </si>
  <si>
    <t>Pt/P0</t>
  </si>
  <si>
    <t>简单综合物价指数 Simple Aggregative Price Index</t>
  </si>
  <si>
    <t>简单综合物价指数 Simple Aggregative Price Index (仅食物)</t>
  </si>
  <si>
    <t>简单平均法 Simple Average of Price Relatives</t>
  </si>
  <si>
    <t>价格</t>
  </si>
  <si>
    <t>数量</t>
  </si>
  <si>
    <t>价值</t>
  </si>
  <si>
    <t>指数</t>
  </si>
  <si>
    <t>Weighted Relative Price Index</t>
  </si>
  <si>
    <t>权重</t>
  </si>
  <si>
    <t>年度汇总</t>
  </si>
  <si>
    <t>The Laspeyres Price Index</t>
  </si>
  <si>
    <t>∑p0q0</t>
  </si>
  <si>
    <t>The Paasche Price Index</t>
  </si>
  <si>
    <t>Fisher’s Ideal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</si>
</sst>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5DAD-503B-49E4-BFF5-AFF14CFC951B}">
  <dimension ref="B3:O51"/>
  <sheetViews>
    <sheetView tabSelected="1" workbookViewId="0">
      <selection activeCell="C45" sqref="C45"/>
    </sheetView>
  </sheetViews>
  <sheetFormatPr defaultRowHeight="14.5" x14ac:dyDescent="0.35"/>
  <sheetData>
    <row r="3" spans="2:15" x14ac:dyDescent="0.35">
      <c r="B3" t="s">
        <v>14</v>
      </c>
      <c r="I3" t="s">
        <v>15</v>
      </c>
    </row>
    <row r="4" spans="2:15" x14ac:dyDescent="0.35">
      <c r="C4" t="s">
        <v>0</v>
      </c>
      <c r="D4" t="s">
        <v>1</v>
      </c>
      <c r="E4" t="s">
        <v>3</v>
      </c>
      <c r="F4" t="s">
        <v>2</v>
      </c>
      <c r="G4" t="s">
        <v>4</v>
      </c>
      <c r="J4" t="s">
        <v>0</v>
      </c>
      <c r="K4" t="s">
        <v>1</v>
      </c>
      <c r="L4" t="s">
        <v>3</v>
      </c>
      <c r="M4" t="s">
        <v>2</v>
      </c>
      <c r="N4" t="s">
        <v>4</v>
      </c>
    </row>
    <row r="5" spans="2:15" x14ac:dyDescent="0.35">
      <c r="C5" t="s">
        <v>5</v>
      </c>
      <c r="D5" t="s">
        <v>6</v>
      </c>
      <c r="E5" t="s">
        <v>7</v>
      </c>
      <c r="F5" t="s">
        <v>7</v>
      </c>
      <c r="G5" t="s">
        <v>8</v>
      </c>
      <c r="J5" t="s">
        <v>5</v>
      </c>
      <c r="K5" t="s">
        <v>6</v>
      </c>
      <c r="L5" t="s">
        <v>7</v>
      </c>
      <c r="M5" t="s">
        <v>7</v>
      </c>
      <c r="N5" t="s">
        <v>8</v>
      </c>
    </row>
    <row r="6" spans="2:15" x14ac:dyDescent="0.35">
      <c r="B6">
        <v>2017</v>
      </c>
      <c r="C6" s="1">
        <v>1</v>
      </c>
      <c r="D6" s="1">
        <v>1.5</v>
      </c>
      <c r="E6" s="1">
        <v>1.1000000000000001</v>
      </c>
      <c r="F6" s="1">
        <v>0.4</v>
      </c>
      <c r="G6">
        <v>16</v>
      </c>
      <c r="I6">
        <v>2017</v>
      </c>
      <c r="J6" s="2">
        <v>150</v>
      </c>
      <c r="K6" s="2">
        <v>300</v>
      </c>
      <c r="L6" s="2">
        <v>200</v>
      </c>
      <c r="M6" s="2">
        <v>1100</v>
      </c>
      <c r="N6">
        <v>10</v>
      </c>
    </row>
    <row r="7" spans="2:15" x14ac:dyDescent="0.35">
      <c r="B7">
        <v>2018</v>
      </c>
      <c r="C7" s="1">
        <v>1.2</v>
      </c>
      <c r="D7" s="1">
        <v>1.75</v>
      </c>
      <c r="E7" s="1">
        <v>1.35</v>
      </c>
      <c r="F7" s="1">
        <v>0.7</v>
      </c>
      <c r="G7">
        <v>20</v>
      </c>
      <c r="I7">
        <v>2018</v>
      </c>
      <c r="J7" s="2">
        <v>160</v>
      </c>
      <c r="K7" s="2">
        <v>250</v>
      </c>
      <c r="L7" s="2">
        <v>180</v>
      </c>
      <c r="M7" s="2">
        <v>1000</v>
      </c>
      <c r="N7">
        <v>15</v>
      </c>
    </row>
    <row r="8" spans="2:15" x14ac:dyDescent="0.35">
      <c r="B8">
        <v>2019</v>
      </c>
      <c r="C8" s="1">
        <v>1.5</v>
      </c>
      <c r="D8" s="1">
        <v>2</v>
      </c>
      <c r="E8" s="1">
        <v>1.6</v>
      </c>
      <c r="F8" s="1">
        <v>0.9</v>
      </c>
      <c r="G8">
        <v>10</v>
      </c>
      <c r="I8">
        <v>2019</v>
      </c>
      <c r="J8" s="2">
        <v>180</v>
      </c>
      <c r="K8" s="2">
        <v>300</v>
      </c>
      <c r="L8" s="2">
        <v>250</v>
      </c>
      <c r="M8" s="2">
        <v>1050</v>
      </c>
      <c r="N8">
        <v>20</v>
      </c>
    </row>
    <row r="11" spans="2:15" x14ac:dyDescent="0.35">
      <c r="B11" t="s">
        <v>9</v>
      </c>
      <c r="C11" t="s">
        <v>10</v>
      </c>
      <c r="I11" t="s">
        <v>16</v>
      </c>
    </row>
    <row r="12" spans="2:15" x14ac:dyDescent="0.35">
      <c r="B12">
        <v>2017</v>
      </c>
      <c r="C12">
        <f>100</f>
        <v>100</v>
      </c>
      <c r="J12" t="s">
        <v>0</v>
      </c>
      <c r="K12" t="s">
        <v>1</v>
      </c>
      <c r="L12" t="s">
        <v>3</v>
      </c>
      <c r="M12" t="s">
        <v>2</v>
      </c>
      <c r="N12" t="s">
        <v>4</v>
      </c>
      <c r="O12" t="s">
        <v>20</v>
      </c>
    </row>
    <row r="13" spans="2:15" x14ac:dyDescent="0.35">
      <c r="B13">
        <v>2018</v>
      </c>
      <c r="C13">
        <f>C7/C$6*100</f>
        <v>120</v>
      </c>
      <c r="I13">
        <v>2017</v>
      </c>
      <c r="J13">
        <f>C6*J6</f>
        <v>150</v>
      </c>
      <c r="K13">
        <f t="shared" ref="K13:N13" si="0">D6*K6</f>
        <v>450</v>
      </c>
      <c r="L13">
        <f t="shared" si="0"/>
        <v>220.00000000000003</v>
      </c>
      <c r="M13">
        <f t="shared" si="0"/>
        <v>440</v>
      </c>
      <c r="N13">
        <f t="shared" si="0"/>
        <v>160</v>
      </c>
      <c r="O13">
        <f>SUM(J13:N13)</f>
        <v>1420</v>
      </c>
    </row>
    <row r="14" spans="2:15" x14ac:dyDescent="0.35">
      <c r="B14">
        <v>2019</v>
      </c>
      <c r="C14">
        <f>C8/C$6*100</f>
        <v>150</v>
      </c>
      <c r="I14">
        <v>2018</v>
      </c>
      <c r="J14">
        <f t="shared" ref="J14:J15" si="1">C7*J7</f>
        <v>192</v>
      </c>
      <c r="K14">
        <f t="shared" ref="K14:K15" si="2">D7*K7</f>
        <v>437.5</v>
      </c>
      <c r="L14">
        <f t="shared" ref="L14:L15" si="3">E7*L7</f>
        <v>243.00000000000003</v>
      </c>
      <c r="M14">
        <f t="shared" ref="M14:M15" si="4">F7*M7</f>
        <v>700</v>
      </c>
      <c r="N14">
        <f t="shared" ref="N14:N15" si="5">G7*N7</f>
        <v>300</v>
      </c>
      <c r="O14">
        <f t="shared" ref="O14:O15" si="6">SUM(J14:N14)</f>
        <v>1872.5</v>
      </c>
    </row>
    <row r="15" spans="2:15" x14ac:dyDescent="0.35">
      <c r="I15">
        <v>2019</v>
      </c>
      <c r="J15">
        <f t="shared" si="1"/>
        <v>270</v>
      </c>
      <c r="K15">
        <f t="shared" si="2"/>
        <v>600</v>
      </c>
      <c r="L15">
        <f t="shared" si="3"/>
        <v>400</v>
      </c>
      <c r="M15">
        <f t="shared" si="4"/>
        <v>945</v>
      </c>
      <c r="N15">
        <f t="shared" si="5"/>
        <v>200</v>
      </c>
      <c r="O15">
        <f t="shared" si="6"/>
        <v>2415</v>
      </c>
    </row>
    <row r="16" spans="2:15" x14ac:dyDescent="0.35">
      <c r="B16" t="s">
        <v>12</v>
      </c>
    </row>
    <row r="17" spans="2:9" x14ac:dyDescent="0.35">
      <c r="B17">
        <v>2017</v>
      </c>
      <c r="C17">
        <f>100</f>
        <v>100</v>
      </c>
    </row>
    <row r="18" spans="2:9" x14ac:dyDescent="0.35">
      <c r="B18">
        <v>2018</v>
      </c>
      <c r="C18">
        <f>SUM(C7:F7)/SUM(C$6:F$6)*100</f>
        <v>125.00000000000003</v>
      </c>
    </row>
    <row r="19" spans="2:9" x14ac:dyDescent="0.35">
      <c r="B19">
        <v>2019</v>
      </c>
      <c r="C19">
        <f>SUM(C8:F8)/SUM(C$6:F$6)*100</f>
        <v>150</v>
      </c>
    </row>
    <row r="21" spans="2:9" x14ac:dyDescent="0.35">
      <c r="B21" t="s">
        <v>11</v>
      </c>
    </row>
    <row r="22" spans="2:9" x14ac:dyDescent="0.35">
      <c r="B22">
        <v>2017</v>
      </c>
      <c r="C22">
        <f>100</f>
        <v>100</v>
      </c>
    </row>
    <row r="23" spans="2:9" x14ac:dyDescent="0.35">
      <c r="B23">
        <v>2018</v>
      </c>
      <c r="C23">
        <f>SUM(C7:G7)/SUM(C$6:G$6)*100</f>
        <v>125</v>
      </c>
    </row>
    <row r="24" spans="2:9" x14ac:dyDescent="0.35">
      <c r="B24">
        <v>2019</v>
      </c>
      <c r="C24">
        <f>SUM(C8:G8)/SUM(C$6:G$6)*100</f>
        <v>80</v>
      </c>
    </row>
    <row r="26" spans="2:9" x14ac:dyDescent="0.35">
      <c r="B26" t="s">
        <v>13</v>
      </c>
      <c r="H26" t="s">
        <v>17</v>
      </c>
    </row>
    <row r="27" spans="2:9" x14ac:dyDescent="0.35">
      <c r="B27" t="s">
        <v>10</v>
      </c>
      <c r="C27" t="s">
        <v>0</v>
      </c>
      <c r="D27" t="s">
        <v>1</v>
      </c>
      <c r="E27" t="s">
        <v>2</v>
      </c>
      <c r="F27" t="s">
        <v>3</v>
      </c>
      <c r="G27" t="s">
        <v>4</v>
      </c>
    </row>
    <row r="28" spans="2:9" x14ac:dyDescent="0.35">
      <c r="B28">
        <v>2017</v>
      </c>
      <c r="C28">
        <f>100</f>
        <v>100</v>
      </c>
      <c r="D28">
        <f>100</f>
        <v>100</v>
      </c>
      <c r="E28">
        <f>100</f>
        <v>100</v>
      </c>
      <c r="F28">
        <f>100</f>
        <v>100</v>
      </c>
      <c r="G28">
        <f>100</f>
        <v>100</v>
      </c>
      <c r="H28">
        <f>100</f>
        <v>100</v>
      </c>
    </row>
    <row r="29" spans="2:9" x14ac:dyDescent="0.35">
      <c r="B29">
        <v>2018</v>
      </c>
      <c r="C29" s="1">
        <f>C7/C$6*100</f>
        <v>120</v>
      </c>
      <c r="D29" s="1">
        <f t="shared" ref="D29:G30" si="7">D7/D$6*100</f>
        <v>116.66666666666667</v>
      </c>
      <c r="E29" s="1">
        <f t="shared" si="7"/>
        <v>122.72727272727273</v>
      </c>
      <c r="F29" s="1">
        <f t="shared" si="7"/>
        <v>174.99999999999997</v>
      </c>
      <c r="G29" s="1">
        <f t="shared" si="7"/>
        <v>125</v>
      </c>
      <c r="H29" s="1">
        <f>AVERAGE(C29:G29)</f>
        <v>131.87878787878788</v>
      </c>
    </row>
    <row r="30" spans="2:9" x14ac:dyDescent="0.35">
      <c r="B30">
        <v>2019</v>
      </c>
      <c r="C30" s="1">
        <f>C8/C$6*100</f>
        <v>150</v>
      </c>
      <c r="D30" s="1">
        <f t="shared" si="7"/>
        <v>133.33333333333331</v>
      </c>
      <c r="E30" s="1">
        <f t="shared" si="7"/>
        <v>145.45454545454547</v>
      </c>
      <c r="F30" s="1">
        <f t="shared" si="7"/>
        <v>225</v>
      </c>
      <c r="G30" s="1">
        <f t="shared" si="7"/>
        <v>62.5</v>
      </c>
      <c r="H30" s="1">
        <f>AVERAGE(C30:G30)</f>
        <v>143.25757575757575</v>
      </c>
      <c r="I30" s="1"/>
    </row>
    <row r="32" spans="2:9" x14ac:dyDescent="0.35">
      <c r="B32" t="s">
        <v>18</v>
      </c>
      <c r="H32" t="s">
        <v>17</v>
      </c>
    </row>
    <row r="33" spans="2:8" x14ac:dyDescent="0.35">
      <c r="B33" t="s">
        <v>19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</row>
    <row r="34" spans="2:8" x14ac:dyDescent="0.35">
      <c r="B34">
        <v>2017</v>
      </c>
      <c r="C34">
        <f>J13/$O13</f>
        <v>0.10563380281690141</v>
      </c>
      <c r="D34">
        <f t="shared" ref="D34:G34" si="8">K13/$O13</f>
        <v>0.31690140845070425</v>
      </c>
      <c r="E34">
        <f t="shared" si="8"/>
        <v>0.15492957746478875</v>
      </c>
      <c r="F34">
        <f t="shared" si="8"/>
        <v>0.30985915492957744</v>
      </c>
      <c r="G34">
        <f t="shared" si="8"/>
        <v>0.11267605633802817</v>
      </c>
      <c r="H34">
        <v>100</v>
      </c>
    </row>
    <row r="35" spans="2:8" x14ac:dyDescent="0.35">
      <c r="B35">
        <v>2018</v>
      </c>
      <c r="C35">
        <f t="shared" ref="C35:C36" si="9">J14/$O14</f>
        <v>0.10253671562082776</v>
      </c>
      <c r="D35">
        <f t="shared" ref="D35:D36" si="10">K14/$O14</f>
        <v>0.23364485981308411</v>
      </c>
      <c r="E35">
        <f t="shared" ref="E35:E36" si="11">L14/$O14</f>
        <v>0.12977303070761015</v>
      </c>
      <c r="F35">
        <f t="shared" ref="F35:F36" si="12">M14/$O14</f>
        <v>0.37383177570093457</v>
      </c>
      <c r="G35">
        <f t="shared" ref="G35:G36" si="13">N14/$O14</f>
        <v>0.1602136181575434</v>
      </c>
      <c r="H35">
        <f>SUMPRODUCT(C$34:G$34,C29:G29)</f>
        <v>136.97183098591549</v>
      </c>
    </row>
    <row r="36" spans="2:8" x14ac:dyDescent="0.35">
      <c r="B36">
        <v>2019</v>
      </c>
      <c r="C36">
        <f t="shared" si="9"/>
        <v>0.11180124223602485</v>
      </c>
      <c r="D36">
        <f t="shared" si="10"/>
        <v>0.2484472049689441</v>
      </c>
      <c r="E36">
        <f t="shared" si="11"/>
        <v>0.16563146997929606</v>
      </c>
      <c r="F36">
        <f t="shared" si="12"/>
        <v>0.39130434782608697</v>
      </c>
      <c r="G36">
        <f t="shared" si="13"/>
        <v>8.2815734989648032E-2</v>
      </c>
      <c r="H36">
        <f>SUMPRODUCT(C$34:G$34,C30:G30)</f>
        <v>157.39436619718307</v>
      </c>
    </row>
    <row r="38" spans="2:8" x14ac:dyDescent="0.35">
      <c r="B38" t="s">
        <v>21</v>
      </c>
      <c r="E38" t="s">
        <v>22</v>
      </c>
    </row>
    <row r="39" spans="2:8" x14ac:dyDescent="0.35">
      <c r="B39">
        <v>2017</v>
      </c>
      <c r="C39">
        <f>100</f>
        <v>100</v>
      </c>
      <c r="E39">
        <f>SUMPRODUCT(C6:G6,J6:N6)</f>
        <v>1420</v>
      </c>
    </row>
    <row r="40" spans="2:8" x14ac:dyDescent="0.35">
      <c r="B40">
        <v>2018</v>
      </c>
      <c r="C40">
        <f>SUMPRODUCT(C7:G7,J$6:N$6)/E$39*100</f>
        <v>136.97183098591549</v>
      </c>
    </row>
    <row r="41" spans="2:8" x14ac:dyDescent="0.35">
      <c r="B41">
        <v>2019</v>
      </c>
      <c r="C41">
        <f>SUMPRODUCT(C8:G8,J$6:N$6)/E$39*100</f>
        <v>157.3943661971831</v>
      </c>
    </row>
    <row r="43" spans="2:8" x14ac:dyDescent="0.35">
      <c r="B43" t="s">
        <v>23</v>
      </c>
    </row>
    <row r="44" spans="2:8" x14ac:dyDescent="0.35">
      <c r="B44">
        <v>2017</v>
      </c>
      <c r="C44">
        <v>100</v>
      </c>
    </row>
    <row r="45" spans="2:8" x14ac:dyDescent="0.35">
      <c r="B45">
        <v>2018</v>
      </c>
      <c r="C45">
        <f>SUMPRODUCT(C7:G7,J7:N7)/SUMPRODUCT(C$6:G$6,J7:N7)*100</f>
        <v>136.38018936635106</v>
      </c>
    </row>
    <row r="46" spans="2:8" x14ac:dyDescent="0.35">
      <c r="B46">
        <v>2019</v>
      </c>
      <c r="C46">
        <f>SUMPRODUCT(C8:G8,J8:N8)/SUMPRODUCT(C$6:G$6,J8:N8)*100</f>
        <v>146.80851063829786</v>
      </c>
    </row>
    <row r="48" spans="2:8" x14ac:dyDescent="0.35">
      <c r="B48" t="s">
        <v>24</v>
      </c>
    </row>
    <row r="49" spans="2:3" x14ac:dyDescent="0.35">
      <c r="B49">
        <v>2017</v>
      </c>
      <c r="C49">
        <v>100</v>
      </c>
    </row>
    <row r="50" spans="2:3" x14ac:dyDescent="0.35">
      <c r="B50">
        <v>2018</v>
      </c>
      <c r="C50">
        <f>SQRT(C40*C45)</f>
        <v>136.67569003928602</v>
      </c>
    </row>
    <row r="51" spans="2:3" x14ac:dyDescent="0.35">
      <c r="B51">
        <v>2019</v>
      </c>
      <c r="C51">
        <f>SQRT(C41*C46)</f>
        <v>152.00931709690465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ChenDT</dc:creator>
  <cp:lastModifiedBy>ChenDT</cp:lastModifiedBy>
  <dcterms:created xsi:type="dcterms:W3CDTF">2021-05-02T02:46:49Z</dcterms:created>
  <dcterms:modified xsi:type="dcterms:W3CDTF">2021-05-02T08:19:13Z</dcterms:modified>
</cp:coreProperties>
</file>