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Input" sheetId="2" r:id="rId2"/>
    <sheet name="Calc" sheetId="3" r:id="rId3"/>
    <sheet name="Visualization" sheetId="4" r:id="rId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<sst xmlns="http://schemas.openxmlformats.org/spreadsheetml/2006/main" count="99" uniqueCount="83">
  <si>
    <t>Multi-Layer Wheel Tool (Dual/Multi-layer Wheel) v0.1 (EN)</t>
  </si>
  <si>
    <t>License: CC BY 4.0 (Commercial use and remix allowed, attribution required)</t>
  </si>
  <si>
    <t>How to Use:</t>
  </si>
  <si>
    <t>1) Enter data in the Input sheet.</t>
  </si>
  <si>
    <t>2) Key fields: Layer (Core/Product/Customer/Market/Decision), Scale Value.</t>
  </si>
  <si>
    <t>3) Visualization stacks concentric rings by layer.</t>
  </si>
  <si>
    <t>4) Example of Match Index calculation in the Calc sheet.</t>
  </si>
  <si>
    <t>Field Description:</t>
  </si>
  <si>
    <t>- Core: R&amp;D ratio, technology acquisition cost ratio; Scale = ratio (0–1).</t>
  </si>
  <si>
    <t>- Product: Sales/Output; Scale = sales (M) or custom weight.</t>
  </si>
  <si>
    <t>- Customer: Procurement share; Scale = share (0–1).</t>
  </si>
  <si>
    <t>- Market: External market size; Scale = market size (M).</t>
  </si>
  <si>
    <t>- Decision: Policy/competition factors, rated 1–5; Scale = score.</t>
  </si>
  <si>
    <t>Notes: The Excel doughnut chart is illustrative; for interactive dashboards, port to Power BI/Tableau.</t>
  </si>
  <si>
    <t>Name</t>
  </si>
  <si>
    <t>Layer</t>
  </si>
  <si>
    <t>Metric1</t>
  </si>
  <si>
    <t>Metric2</t>
  </si>
  <si>
    <t>Scale Value</t>
  </si>
  <si>
    <t>Notes</t>
  </si>
  <si>
    <t>R&amp;D Capability</t>
  </si>
  <si>
    <t>Technology Acquisition</t>
  </si>
  <si>
    <t>Product A</t>
  </si>
  <si>
    <t>Product B</t>
  </si>
  <si>
    <t>Service C</t>
  </si>
  <si>
    <t>Customer A</t>
  </si>
  <si>
    <t>Customer B</t>
  </si>
  <si>
    <t>Customer C</t>
  </si>
  <si>
    <t>Market X</t>
  </si>
  <si>
    <t>Market Y</t>
  </si>
  <si>
    <t>Market Z</t>
  </si>
  <si>
    <t>Policy Support</t>
  </si>
  <si>
    <t>Competitive Pressure</t>
  </si>
  <si>
    <t>Core</t>
  </si>
  <si>
    <t>Product</t>
  </si>
  <si>
    <t>Customer</t>
  </si>
  <si>
    <t>Market</t>
  </si>
  <si>
    <t>Decision</t>
  </si>
  <si>
    <t>R&amp;D investment ratio = 12%; Technology acquisition cost = 5%</t>
  </si>
  <si>
    <t>Licensing/M&amp;A cost ratio = 5%</t>
  </si>
  <si>
    <t>Sales revenue (M)=500; Output=12,000</t>
  </si>
  <si>
    <t>Sales revenue (M)=300; Output=8,000</t>
  </si>
  <si>
    <t>Service revenue (M)=200</t>
  </si>
  <si>
    <t>Procurement share=25%</t>
  </si>
  <si>
    <t>Procurement share=15%</t>
  </si>
  <si>
    <t>Procurement share=10%</t>
  </si>
  <si>
    <t>Market size (M)=8,000; Growth rate=12%</t>
  </si>
  <si>
    <t>Market size (M)=3,000; Growth rate=8%</t>
  </si>
  <si>
    <t>Market size (M)=1,500; Growth rate=20%</t>
  </si>
  <si>
    <t>Rating scale 1–5</t>
  </si>
  <si>
    <t>Helper Ranges</t>
  </si>
  <si>
    <t>Core NAMES</t>
  </si>
  <si>
    <t>Core VALUES</t>
  </si>
  <si>
    <t>Product NAMES</t>
  </si>
  <si>
    <t>Product VALUES</t>
  </si>
  <si>
    <t>Customer NAMES</t>
  </si>
  <si>
    <t>Customer VALUES</t>
  </si>
  <si>
    <t>Market NAMES</t>
  </si>
  <si>
    <t>Market VALUES</t>
  </si>
  <si>
    <t>Decision NAMES</t>
  </si>
  <si>
    <t>Decision VALUES</t>
  </si>
  <si>
    <t>Match Index (Resource × Demand share) Example:</t>
  </si>
  <si>
    <t>Product/Service</t>
  </si>
  <si>
    <t>Product Scale</t>
  </si>
  <si>
    <t>Customer Share</t>
  </si>
  <si>
    <t>Match Index = Product × Customer</t>
  </si>
  <si>
    <t>Legend</t>
  </si>
  <si>
    <t>Core (R&amp;D/Tech)</t>
  </si>
  <si>
    <t>Product (Goods/Services)</t>
  </si>
  <si>
    <t>Customer (Core Clients)</t>
  </si>
  <si>
    <t>Market (Potential Market)</t>
  </si>
  <si>
    <t>Decision (External Factors)</t>
  </si>
  <si>
    <t>Show main elements (Top 6 per layer)</t>
  </si>
  <si>
    <t>Core Names</t>
  </si>
  <si>
    <t>Core Values</t>
  </si>
  <si>
    <t>Product Names</t>
  </si>
  <si>
    <t>Product Values</t>
  </si>
  <si>
    <t>Customer Names</t>
  </si>
  <si>
    <t>Customer Values</t>
  </si>
  <si>
    <t>Market Names</t>
  </si>
  <si>
    <t>Market Values</t>
  </si>
  <si>
    <t>Decision Names</t>
  </si>
  <si>
    <t>Decision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</si>
</sst>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Multi-layer Decision Wheel (Demo)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Core</c:v>
          </c:tx>
          <c:dLbls/>
          <c:cat>
            <c:numRef>
              <c:f>Visualization!$B$11:$G$11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Visualization!$B$12:$G$12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Product</c:v>
          </c:tx>
          <c:dLbls/>
          <c:cat>
            <c:numRef>
              <c:f>Visualization!$B$14:$G$14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Visualization!$B$15:$G$15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v>Customer</c:v>
          </c:tx>
          <c:dLbls/>
          <c:cat>
            <c:numRef>
              <c:f>Visualization!$B$17:$G$17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Visualization!$B$18:$G$18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v>Market</c:v>
          </c:tx>
          <c:dLbls/>
          <c:cat>
            <c:numRef>
              <c:f>Visualization!$B$20:$G$20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Visualization!$B$21:$G$21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v>Decision</c:v>
          </c:tx>
          <c:dLbls/>
          <c:cat>
            <c:numRef>
              <c:f>Visualization!$B$23:$G$23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Visualization!$B$24:$G$24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  <c:holeSize val="4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11</xdr:col>
      <xdr:colOff>152400</xdr:colOff>
      <xdr:row>40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7" spans="1:1">
      <c r="A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33</v>
      </c>
      <c r="C2">
        <v>0.12</v>
      </c>
      <c r="D2">
        <v>0.05</v>
      </c>
      <c r="E2">
        <v>0.12</v>
      </c>
      <c r="F2" t="s">
        <v>38</v>
      </c>
    </row>
    <row r="3" spans="1:6">
      <c r="A3" t="s">
        <v>21</v>
      </c>
      <c r="B3" t="s">
        <v>33</v>
      </c>
      <c r="C3">
        <v>0.05</v>
      </c>
      <c r="D3">
        <v>0.02</v>
      </c>
      <c r="E3">
        <v>0.05</v>
      </c>
      <c r="F3" t="s">
        <v>39</v>
      </c>
    </row>
    <row r="4" spans="1:6">
      <c r="A4" t="s">
        <v>22</v>
      </c>
      <c r="B4" t="s">
        <v>34</v>
      </c>
      <c r="C4">
        <v>500</v>
      </c>
      <c r="D4">
        <v>12000</v>
      </c>
      <c r="E4">
        <v>500</v>
      </c>
      <c r="F4" t="s">
        <v>40</v>
      </c>
    </row>
    <row r="5" spans="1:6">
      <c r="A5" t="s">
        <v>23</v>
      </c>
      <c r="B5" t="s">
        <v>34</v>
      </c>
      <c r="C5">
        <v>300</v>
      </c>
      <c r="D5">
        <v>8000</v>
      </c>
      <c r="E5">
        <v>300</v>
      </c>
      <c r="F5" t="s">
        <v>41</v>
      </c>
    </row>
    <row r="6" spans="1:6">
      <c r="A6" t="s">
        <v>24</v>
      </c>
      <c r="B6" t="s">
        <v>34</v>
      </c>
      <c r="C6">
        <v>200</v>
      </c>
      <c r="D6">
        <v>0</v>
      </c>
      <c r="E6">
        <v>200</v>
      </c>
      <c r="F6" t="s">
        <v>42</v>
      </c>
    </row>
    <row r="7" spans="1:6">
      <c r="A7" t="s">
        <v>25</v>
      </c>
      <c r="B7" t="s">
        <v>35</v>
      </c>
      <c r="C7">
        <v>0.25</v>
      </c>
      <c r="E7">
        <v>0.25</v>
      </c>
      <c r="F7" t="s">
        <v>43</v>
      </c>
    </row>
    <row r="8" spans="1:6">
      <c r="A8" t="s">
        <v>26</v>
      </c>
      <c r="B8" t="s">
        <v>35</v>
      </c>
      <c r="C8">
        <v>0.15</v>
      </c>
      <c r="E8">
        <v>0.15</v>
      </c>
      <c r="F8" t="s">
        <v>44</v>
      </c>
    </row>
    <row r="9" spans="1:6">
      <c r="A9" t="s">
        <v>27</v>
      </c>
      <c r="B9" t="s">
        <v>35</v>
      </c>
      <c r="C9">
        <v>0.1</v>
      </c>
      <c r="E9">
        <v>0.1</v>
      </c>
      <c r="F9" t="s">
        <v>45</v>
      </c>
    </row>
    <row r="10" spans="1:6">
      <c r="A10" t="s">
        <v>28</v>
      </c>
      <c r="B10" t="s">
        <v>36</v>
      </c>
      <c r="C10">
        <v>8000</v>
      </c>
      <c r="D10">
        <v>0.12</v>
      </c>
      <c r="E10">
        <v>8000</v>
      </c>
      <c r="F10" t="s">
        <v>46</v>
      </c>
    </row>
    <row r="11" spans="1:6">
      <c r="A11" t="s">
        <v>29</v>
      </c>
      <c r="B11" t="s">
        <v>36</v>
      </c>
      <c r="C11">
        <v>3000</v>
      </c>
      <c r="D11">
        <v>0.08</v>
      </c>
      <c r="E11">
        <v>3000</v>
      </c>
      <c r="F11" t="s">
        <v>47</v>
      </c>
    </row>
    <row r="12" spans="1:6">
      <c r="A12" t="s">
        <v>30</v>
      </c>
      <c r="B12" t="s">
        <v>36</v>
      </c>
      <c r="C12">
        <v>1500</v>
      </c>
      <c r="D12">
        <v>0.2</v>
      </c>
      <c r="E12">
        <v>1500</v>
      </c>
      <c r="F12" t="s">
        <v>48</v>
      </c>
    </row>
    <row r="13" spans="1:6">
      <c r="A13" t="s">
        <v>31</v>
      </c>
      <c r="B13" t="s">
        <v>37</v>
      </c>
      <c r="C13">
        <v>4</v>
      </c>
      <c r="E13">
        <v>4</v>
      </c>
      <c r="F13" t="s">
        <v>49</v>
      </c>
    </row>
    <row r="14" spans="1:6">
      <c r="A14" t="s">
        <v>32</v>
      </c>
      <c r="B14" t="s">
        <v>37</v>
      </c>
      <c r="C14">
        <v>3</v>
      </c>
      <c r="E14">
        <v>3</v>
      </c>
      <c r="F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>
        <f>Input!A2</f>
        <v>0</v>
      </c>
      <c r="B2">
        <f>Input!B2</f>
        <v>0</v>
      </c>
      <c r="C2">
        <f>Input!C2</f>
        <v>0</v>
      </c>
      <c r="D2">
        <f>Input!D2</f>
        <v>0</v>
      </c>
      <c r="E2">
        <f>Input!E2</f>
        <v>0</v>
      </c>
      <c r="F2">
        <f>Input!F2</f>
        <v>0</v>
      </c>
    </row>
    <row r="3" spans="1:6">
      <c r="A3">
        <f>Input!A3</f>
        <v>0</v>
      </c>
      <c r="B3">
        <f>Input!B3</f>
        <v>0</v>
      </c>
      <c r="C3">
        <f>Input!C3</f>
        <v>0</v>
      </c>
      <c r="D3">
        <f>Input!D3</f>
        <v>0</v>
      </c>
      <c r="E3">
        <f>Input!E3</f>
        <v>0</v>
      </c>
      <c r="F3">
        <f>Input!F3</f>
        <v>0</v>
      </c>
    </row>
    <row r="4" spans="1:6">
      <c r="A4">
        <f>Input!A4</f>
        <v>0</v>
      </c>
      <c r="B4">
        <f>Input!B4</f>
        <v>0</v>
      </c>
      <c r="C4">
        <f>Input!C4</f>
        <v>0</v>
      </c>
      <c r="D4">
        <f>Input!D4</f>
        <v>0</v>
      </c>
      <c r="E4">
        <f>Input!E4</f>
        <v>0</v>
      </c>
      <c r="F4">
        <f>Input!F4</f>
        <v>0</v>
      </c>
    </row>
    <row r="5" spans="1:6">
      <c r="A5">
        <f>Input!A5</f>
        <v>0</v>
      </c>
      <c r="B5">
        <f>Input!B5</f>
        <v>0</v>
      </c>
      <c r="C5">
        <f>Input!C5</f>
        <v>0</v>
      </c>
      <c r="D5">
        <f>Input!D5</f>
        <v>0</v>
      </c>
      <c r="E5">
        <f>Input!E5</f>
        <v>0</v>
      </c>
      <c r="F5">
        <f>Input!F5</f>
        <v>0</v>
      </c>
    </row>
    <row r="6" spans="1:6">
      <c r="A6">
        <f>Input!A6</f>
        <v>0</v>
      </c>
      <c r="B6">
        <f>Input!B6</f>
        <v>0</v>
      </c>
      <c r="C6">
        <f>Input!C6</f>
        <v>0</v>
      </c>
      <c r="D6">
        <f>Input!D6</f>
        <v>0</v>
      </c>
      <c r="E6">
        <f>Input!E6</f>
        <v>0</v>
      </c>
      <c r="F6">
        <f>Input!F6</f>
        <v>0</v>
      </c>
    </row>
    <row r="7" spans="1:6">
      <c r="A7">
        <f>Input!A7</f>
        <v>0</v>
      </c>
      <c r="B7">
        <f>Input!B7</f>
        <v>0</v>
      </c>
      <c r="C7">
        <f>Input!C7</f>
        <v>0</v>
      </c>
      <c r="D7">
        <f>Input!D7</f>
        <v>0</v>
      </c>
      <c r="E7">
        <f>Input!E7</f>
        <v>0</v>
      </c>
      <c r="F7">
        <f>Input!F7</f>
        <v>0</v>
      </c>
    </row>
    <row r="8" spans="1:6">
      <c r="A8">
        <f>Input!A8</f>
        <v>0</v>
      </c>
      <c r="B8">
        <f>Input!B8</f>
        <v>0</v>
      </c>
      <c r="C8">
        <f>Input!C8</f>
        <v>0</v>
      </c>
      <c r="D8">
        <f>Input!D8</f>
        <v>0</v>
      </c>
      <c r="E8">
        <f>Input!E8</f>
        <v>0</v>
      </c>
      <c r="F8">
        <f>Input!F8</f>
        <v>0</v>
      </c>
    </row>
    <row r="9" spans="1:6">
      <c r="A9">
        <f>Input!A9</f>
        <v>0</v>
      </c>
      <c r="B9">
        <f>Input!B9</f>
        <v>0</v>
      </c>
      <c r="C9">
        <f>Input!C9</f>
        <v>0</v>
      </c>
      <c r="D9">
        <f>Input!D9</f>
        <v>0</v>
      </c>
      <c r="E9">
        <f>Input!E9</f>
        <v>0</v>
      </c>
      <c r="F9">
        <f>Input!F9</f>
        <v>0</v>
      </c>
    </row>
    <row r="10" spans="1:6">
      <c r="A10">
        <f>Input!A10</f>
        <v>0</v>
      </c>
      <c r="B10">
        <f>Input!B10</f>
        <v>0</v>
      </c>
      <c r="C10">
        <f>Input!C10</f>
        <v>0</v>
      </c>
      <c r="D10">
        <f>Input!D10</f>
        <v>0</v>
      </c>
      <c r="E10">
        <f>Input!E10</f>
        <v>0</v>
      </c>
      <c r="F10">
        <f>Input!F10</f>
        <v>0</v>
      </c>
    </row>
    <row r="11" spans="1:6">
      <c r="A11">
        <f>Input!A11</f>
        <v>0</v>
      </c>
      <c r="B11">
        <f>Input!B11</f>
        <v>0</v>
      </c>
      <c r="C11">
        <f>Input!C11</f>
        <v>0</v>
      </c>
      <c r="D11">
        <f>Input!D11</f>
        <v>0</v>
      </c>
      <c r="E11">
        <f>Input!E11</f>
        <v>0</v>
      </c>
      <c r="F11">
        <f>Input!F11</f>
        <v>0</v>
      </c>
    </row>
    <row r="12" spans="1:6">
      <c r="A12">
        <f>Input!A12</f>
        <v>0</v>
      </c>
      <c r="B12">
        <f>Input!B12</f>
        <v>0</v>
      </c>
      <c r="C12">
        <f>Input!C12</f>
        <v>0</v>
      </c>
      <c r="D12">
        <f>Input!D12</f>
        <v>0</v>
      </c>
      <c r="E12">
        <f>Input!E12</f>
        <v>0</v>
      </c>
      <c r="F12">
        <f>Input!F12</f>
        <v>0</v>
      </c>
    </row>
    <row r="13" spans="1:6">
      <c r="A13">
        <f>Input!A13</f>
        <v>0</v>
      </c>
      <c r="B13">
        <f>Input!B13</f>
        <v>0</v>
      </c>
      <c r="C13">
        <f>Input!C13</f>
        <v>0</v>
      </c>
      <c r="D13">
        <f>Input!D13</f>
        <v>0</v>
      </c>
      <c r="E13">
        <f>Input!E13</f>
        <v>0</v>
      </c>
      <c r="F13">
        <f>Input!F13</f>
        <v>0</v>
      </c>
    </row>
    <row r="14" spans="1:6">
      <c r="A14">
        <f>Input!A14</f>
        <v>0</v>
      </c>
      <c r="B14">
        <f>Input!B14</f>
        <v>0</v>
      </c>
      <c r="C14">
        <f>Input!C14</f>
        <v>0</v>
      </c>
      <c r="D14">
        <f>Input!D14</f>
        <v>0</v>
      </c>
      <c r="E14">
        <f>Input!E14</f>
        <v>0</v>
      </c>
      <c r="F14">
        <f>Input!F14</f>
        <v>0</v>
      </c>
    </row>
    <row r="17" spans="1:2">
      <c r="A17" t="s">
        <v>50</v>
      </c>
    </row>
    <row r="18" spans="1:2">
      <c r="A18" t="s">
        <v>51</v>
      </c>
      <c r="B18" cm="1">
        <f t="array" ref="B18">_xlfn._xlws.FILTER(Input!A2:A200, Input!B2:B200="Core")</f>
        <v>0</v>
      </c>
    </row>
    <row r="19" spans="1:2">
      <c r="A19" t="s">
        <v>52</v>
      </c>
      <c r="B19" cm="1">
        <f t="array" ref="B19">_xlfn._xlws.FILTER(Input!E2:E200, Input!B2:B200="Core")</f>
        <v>0</v>
      </c>
    </row>
    <row r="21" spans="1:2">
      <c r="A21" t="s">
        <v>53</v>
      </c>
      <c r="B21" cm="1">
        <f t="array" ref="B21">_xlfn._xlws.FILTER(Input!A2:A200, Input!B2:B200="Product")</f>
        <v>0</v>
      </c>
    </row>
    <row r="22" spans="1:2">
      <c r="A22" t="s">
        <v>54</v>
      </c>
      <c r="B22" cm="1">
        <f t="array" ref="B22">_xlfn._xlws.FILTER(Input!E2:E200, Input!B2:B200="Product")</f>
        <v>0</v>
      </c>
    </row>
    <row r="24" spans="1:2">
      <c r="A24" t="s">
        <v>55</v>
      </c>
      <c r="B24" cm="1">
        <f t="array" ref="B24">_xlfn._xlws.FILTER(Input!A2:A200, Input!B2:B200="Customer")</f>
        <v>0</v>
      </c>
    </row>
    <row r="25" spans="1:2">
      <c r="A25" t="s">
        <v>56</v>
      </c>
      <c r="B25" cm="1">
        <f t="array" ref="B25">_xlfn._xlws.FILTER(Input!E2:E200, Input!B2:B200="Customer")</f>
        <v>0</v>
      </c>
    </row>
    <row r="27" spans="1:2">
      <c r="A27" t="s">
        <v>57</v>
      </c>
      <c r="B27" cm="1">
        <f t="array" ref="B27">_xlfn._xlws.FILTER(Input!A2:A200, Input!B2:B200="Market")</f>
        <v>0</v>
      </c>
    </row>
    <row r="28" spans="1:2">
      <c r="A28" t="s">
        <v>58</v>
      </c>
      <c r="B28" cm="1">
        <f t="array" ref="B28">_xlfn._xlws.FILTER(Input!E2:E200, Input!B2:B200="Market")</f>
        <v>0</v>
      </c>
    </row>
    <row r="30" spans="1:2">
      <c r="A30" t="s">
        <v>59</v>
      </c>
      <c r="B30" cm="1">
        <f t="array" ref="B30">_xlfn._xlws.FILTER(Input!A2:A200, Input!B2:B200="Decision")</f>
        <v>0</v>
      </c>
    </row>
    <row r="31" spans="1:2">
      <c r="A31" t="s">
        <v>60</v>
      </c>
      <c r="B31" cm="1">
        <f t="array" ref="B31">_xlfn._xlws.FILTER(Input!E2:E200, Input!B2:B200="Decision")</f>
        <v>0</v>
      </c>
    </row>
    <row r="34" spans="1:5">
      <c r="A34" t="s">
        <v>61</v>
      </c>
    </row>
    <row r="35" spans="1:5">
      <c r="A35" t="s">
        <v>62</v>
      </c>
      <c r="B35" t="s">
        <v>35</v>
      </c>
      <c r="C35" t="s">
        <v>63</v>
      </c>
      <c r="D35" t="s">
        <v>64</v>
      </c>
      <c r="E35" t="s">
        <v>65</v>
      </c>
    </row>
    <row r="36" spans="1:5">
      <c r="A36" cm="1">
        <f t="array" ref="A36">IFERROR(INDEX(_xlfn._xlws.FILTER(Input!A2:A200,Input!B2:B200="Product"),1),"")</f>
        <v>0</v>
      </c>
      <c r="B36" cm="1">
        <f t="array" ref="B36">IFERROR(INDEX(_xlfn._xlws.FILTER(Input!A2:A200,Input!B2:B200="Customer"),1),"")</f>
        <v>0</v>
      </c>
      <c r="C36" cm="1">
        <f t="array" ref="C36">IFERROR(INDEX(_xlfn._xlws.FILTER(Input!E2:E200,Input!B2:B200="Product"),1),"")</f>
        <v>0</v>
      </c>
      <c r="D36" cm="1">
        <f t="array" ref="D36">IFERROR(INDEX(_xlfn._xlws.FILTER(Input!E2:E200,Input!B2:B200="Customer"),1),"")</f>
        <v>0</v>
      </c>
      <c r="E36">
        <f>IFERROR(C36*D36,"")</f>
        <v>0</v>
      </c>
    </row>
    <row r="37" spans="1:5">
      <c r="A37" cm="1">
        <f t="array" ref="A37">IFERROR(INDEX(_xlfn._xlws.FILTER(Input!A2:A200,Input!B2:B200="Product"),2),"")</f>
        <v>0</v>
      </c>
      <c r="B37" cm="1">
        <f t="array" ref="B37">IFERROR(INDEX(_xlfn._xlws.FILTER(Input!A2:A200,Input!B2:B200="Customer"),2),"")</f>
        <v>0</v>
      </c>
      <c r="C37" cm="1">
        <f t="array" ref="C37">IFERROR(INDEX(_xlfn._xlws.FILTER(Input!E2:E200,Input!B2:B200="Product"),2),"")</f>
        <v>0</v>
      </c>
      <c r="D37" cm="1">
        <f t="array" ref="D37">IFERROR(INDEX(_xlfn._xlws.FILTER(Input!E2:E200,Input!B2:B200="Customer"),2),"")</f>
        <v>0</v>
      </c>
      <c r="E37">
        <f>IFERROR(C37*D37,"")</f>
        <v>0</v>
      </c>
    </row>
    <row r="38" spans="1:5">
      <c r="A38" cm="1">
        <f t="array" ref="A38">IFERROR(INDEX(_xlfn._xlws.FILTER(Input!A2:A200,Input!B2:B200="Product"),3),"")</f>
        <v>0</v>
      </c>
      <c r="B38" cm="1">
        <f t="array" ref="B38">IFERROR(INDEX(_xlfn._xlws.FILTER(Input!A2:A200,Input!B2:B200="Customer"),3),"")</f>
        <v>0</v>
      </c>
      <c r="C38" cm="1">
        <f t="array" ref="C38">IFERROR(INDEX(_xlfn._xlws.FILTER(Input!E2:E200,Input!B2:B200="Product"),3),"")</f>
        <v>0</v>
      </c>
      <c r="D38" cm="1">
        <f t="array" ref="D38">IFERROR(INDEX(_xlfn._xlws.FILTER(Input!E2:E200,Input!B2:B200="Customer"),3),"")</f>
        <v>0</v>
      </c>
      <c r="E38">
        <f>IFERROR(C38*D38,"")</f>
        <v>0</v>
      </c>
    </row>
    <row r="39" spans="1:5">
      <c r="A39" cm="1">
        <f t="array" ref="A39">IFERROR(INDEX(_xlfn._xlws.FILTER(Input!A2:A200,Input!B2:B200="Product"),4),"")</f>
        <v>0</v>
      </c>
      <c r="B39" cm="1">
        <f t="array" ref="B39">IFERROR(INDEX(_xlfn._xlws.FILTER(Input!A2:A200,Input!B2:B200="Customer"),4),"")</f>
        <v>0</v>
      </c>
      <c r="C39" cm="1">
        <f t="array" ref="C39">IFERROR(INDEX(_xlfn._xlws.FILTER(Input!E2:E200,Input!B2:B200="Product"),4),"")</f>
        <v>0</v>
      </c>
      <c r="D39" cm="1">
        <f t="array" ref="D39">IFERROR(INDEX(_xlfn._xlws.FILTER(Input!E2:E200,Input!B2:B200="Customer"),4),"")</f>
        <v>0</v>
      </c>
      <c r="E39">
        <f>IFERROR(C39*D39,"")</f>
        <v>0</v>
      </c>
    </row>
    <row r="40" spans="1:5">
      <c r="A40" cm="1">
        <f t="array" ref="A40">IFERROR(INDEX(_xlfn._xlws.FILTER(Input!A2:A200,Input!B2:B200="Product"),5),"")</f>
        <v>0</v>
      </c>
      <c r="B40" cm="1">
        <f t="array" ref="B40">IFERROR(INDEX(_xlfn._xlws.FILTER(Input!A2:A200,Input!B2:B200="Customer"),5),"")</f>
        <v>0</v>
      </c>
      <c r="C40" cm="1">
        <f t="array" ref="C40">IFERROR(INDEX(_xlfn._xlws.FILTER(Input!E2:E200,Input!B2:B200="Product"),5),"")</f>
        <v>0</v>
      </c>
      <c r="D40" cm="1">
        <f t="array" ref="D40">IFERROR(INDEX(_xlfn._xlws.FILTER(Input!E2:E200,Input!B2:B200="Customer"),5),"")</f>
        <v>0</v>
      </c>
      <c r="E40">
        <f>IFERROR(C40*D40,"")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66</v>
      </c>
    </row>
    <row r="2" spans="1:7">
      <c r="A2" t="s">
        <v>67</v>
      </c>
    </row>
    <row r="3" spans="1:7">
      <c r="A3" t="s">
        <v>68</v>
      </c>
    </row>
    <row r="4" spans="1:7">
      <c r="A4" t="s">
        <v>69</v>
      </c>
    </row>
    <row r="5" spans="1:7">
      <c r="A5" t="s">
        <v>70</v>
      </c>
    </row>
    <row r="6" spans="1:7">
      <c r="A6" t="s">
        <v>71</v>
      </c>
    </row>
    <row r="9" spans="1:7">
      <c r="A9" t="s">
        <v>72</v>
      </c>
    </row>
    <row r="11" spans="1:7">
      <c r="A11" t="s">
        <v>73</v>
      </c>
      <c r="B11">
        <f>IFERROR(INDEX(Calc!B18:Z18,1),"")</f>
        <v>0</v>
      </c>
      <c r="C11">
        <f>IFERROR(INDEX(Calc!B18:Z18,2),"")</f>
        <v>0</v>
      </c>
      <c r="D11">
        <f>IFERROR(INDEX(Calc!B18:Z18,3),"")</f>
        <v>0</v>
      </c>
      <c r="E11">
        <f>IFERROR(INDEX(Calc!B18:Z18,4),"")</f>
        <v>0</v>
      </c>
      <c r="F11">
        <f>IFERROR(INDEX(Calc!B18:Z18,5),"")</f>
        <v>0</v>
      </c>
      <c r="G11">
        <f>IFERROR(INDEX(Calc!B18:Z18,6),"")</f>
        <v>0</v>
      </c>
    </row>
    <row r="12" spans="1:7">
      <c r="A12" t="s">
        <v>74</v>
      </c>
      <c r="B12">
        <f>IFERROR(INDEX(Calc!B19:Z19,1),"")</f>
        <v>0</v>
      </c>
      <c r="C12">
        <f>IFERROR(INDEX(Calc!B19:Z19,2),"")</f>
        <v>0</v>
      </c>
      <c r="D12">
        <f>IFERROR(INDEX(Calc!B19:Z19,3),"")</f>
        <v>0</v>
      </c>
      <c r="E12">
        <f>IFERROR(INDEX(Calc!B19:Z19,4),"")</f>
        <v>0</v>
      </c>
      <c r="F12">
        <f>IFERROR(INDEX(Calc!B19:Z19,5),"")</f>
        <v>0</v>
      </c>
      <c r="G12">
        <f>IFERROR(INDEX(Calc!B19:Z19,6),"")</f>
        <v>0</v>
      </c>
    </row>
    <row r="14" spans="1:7">
      <c r="A14" t="s">
        <v>75</v>
      </c>
      <c r="B14">
        <f>IFERROR(INDEX(Calc!B21:Z21,1),"")</f>
        <v>0</v>
      </c>
      <c r="C14">
        <f>IFERROR(INDEX(Calc!B21:Z21,2),"")</f>
        <v>0</v>
      </c>
      <c r="D14">
        <f>IFERROR(INDEX(Calc!B21:Z21,3),"")</f>
        <v>0</v>
      </c>
      <c r="E14">
        <f>IFERROR(INDEX(Calc!B21:Z21,4),"")</f>
        <v>0</v>
      </c>
      <c r="F14">
        <f>IFERROR(INDEX(Calc!B21:Z21,5),"")</f>
        <v>0</v>
      </c>
      <c r="G14">
        <f>IFERROR(INDEX(Calc!B21:Z21,6),"")</f>
        <v>0</v>
      </c>
    </row>
    <row r="15" spans="1:7">
      <c r="A15" t="s">
        <v>76</v>
      </c>
      <c r="B15">
        <f>IFERROR(INDEX(Calc!B22:Z22,1),"")</f>
        <v>0</v>
      </c>
      <c r="C15">
        <f>IFERROR(INDEX(Calc!B22:Z22,2),"")</f>
        <v>0</v>
      </c>
      <c r="D15">
        <f>IFERROR(INDEX(Calc!B22:Z22,3),"")</f>
        <v>0</v>
      </c>
      <c r="E15">
        <f>IFERROR(INDEX(Calc!B22:Z22,4),"")</f>
        <v>0</v>
      </c>
      <c r="F15">
        <f>IFERROR(INDEX(Calc!B22:Z22,5),"")</f>
        <v>0</v>
      </c>
      <c r="G15">
        <f>IFERROR(INDEX(Calc!B22:Z22,6),"")</f>
        <v>0</v>
      </c>
    </row>
    <row r="17" spans="1:7">
      <c r="A17" t="s">
        <v>77</v>
      </c>
      <c r="B17">
        <f>IFERROR(INDEX(Calc!B24:Z24,1),"")</f>
        <v>0</v>
      </c>
      <c r="C17">
        <f>IFERROR(INDEX(Calc!B24:Z24,2),"")</f>
        <v>0</v>
      </c>
      <c r="D17">
        <f>IFERROR(INDEX(Calc!B24:Z24,3),"")</f>
        <v>0</v>
      </c>
      <c r="E17">
        <f>IFERROR(INDEX(Calc!B24:Z24,4),"")</f>
        <v>0</v>
      </c>
      <c r="F17">
        <f>IFERROR(INDEX(Calc!B24:Z24,5),"")</f>
        <v>0</v>
      </c>
      <c r="G17">
        <f>IFERROR(INDEX(Calc!B24:Z24,6),"")</f>
        <v>0</v>
      </c>
    </row>
    <row r="18" spans="1:7">
      <c r="A18" t="s">
        <v>78</v>
      </c>
      <c r="B18">
        <f>IFERROR(INDEX(Calc!B25:Z25,1),"")</f>
        <v>0</v>
      </c>
      <c r="C18">
        <f>IFERROR(INDEX(Calc!B25:Z25,2),"")</f>
        <v>0</v>
      </c>
      <c r="D18">
        <f>IFERROR(INDEX(Calc!B25:Z25,3),"")</f>
        <v>0</v>
      </c>
      <c r="E18">
        <f>IFERROR(INDEX(Calc!B25:Z25,4),"")</f>
        <v>0</v>
      </c>
      <c r="F18">
        <f>IFERROR(INDEX(Calc!B25:Z25,5),"")</f>
        <v>0</v>
      </c>
      <c r="G18">
        <f>IFERROR(INDEX(Calc!B25:Z25,6),"")</f>
        <v>0</v>
      </c>
    </row>
    <row r="20" spans="1:7">
      <c r="A20" t="s">
        <v>79</v>
      </c>
      <c r="B20">
        <f>IFERROR(INDEX(Calc!B27:Z27,1),"")</f>
        <v>0</v>
      </c>
      <c r="C20">
        <f>IFERROR(INDEX(Calc!B27:Z27,2),"")</f>
        <v>0</v>
      </c>
      <c r="D20">
        <f>IFERROR(INDEX(Calc!B27:Z27,3),"")</f>
        <v>0</v>
      </c>
      <c r="E20">
        <f>IFERROR(INDEX(Calc!B27:Z27,4),"")</f>
        <v>0</v>
      </c>
      <c r="F20">
        <f>IFERROR(INDEX(Calc!B27:Z27,5),"")</f>
        <v>0</v>
      </c>
      <c r="G20">
        <f>IFERROR(INDEX(Calc!B27:Z27,6),"")</f>
        <v>0</v>
      </c>
    </row>
    <row r="21" spans="1:7">
      <c r="A21" t="s">
        <v>80</v>
      </c>
      <c r="B21">
        <f>IFERROR(INDEX(Calc!B28:Z28,1),"")</f>
        <v>0</v>
      </c>
      <c r="C21">
        <f>IFERROR(INDEX(Calc!B28:Z28,2),"")</f>
        <v>0</v>
      </c>
      <c r="D21">
        <f>IFERROR(INDEX(Calc!B28:Z28,3),"")</f>
        <v>0</v>
      </c>
      <c r="E21">
        <f>IFERROR(INDEX(Calc!B28:Z28,4),"")</f>
        <v>0</v>
      </c>
      <c r="F21">
        <f>IFERROR(INDEX(Calc!B28:Z28,5),"")</f>
        <v>0</v>
      </c>
      <c r="G21">
        <f>IFERROR(INDEX(Calc!B28:Z28,6),"")</f>
        <v>0</v>
      </c>
    </row>
    <row r="23" spans="1:7">
      <c r="A23" t="s">
        <v>81</v>
      </c>
      <c r="B23">
        <f>IFERROR(INDEX(Calc!B30:Z30,1),"")</f>
        <v>0</v>
      </c>
      <c r="C23">
        <f>IFERROR(INDEX(Calc!B30:Z30,2),"")</f>
        <v>0</v>
      </c>
      <c r="D23">
        <f>IFERROR(INDEX(Calc!B30:Z30,3),"")</f>
        <v>0</v>
      </c>
      <c r="E23">
        <f>IFERROR(INDEX(Calc!B30:Z30,4),"")</f>
        <v>0</v>
      </c>
      <c r="F23">
        <f>IFERROR(INDEX(Calc!B30:Z30,5),"")</f>
        <v>0</v>
      </c>
      <c r="G23">
        <f>IFERROR(INDEX(Calc!B30:Z30,6),"")</f>
        <v>0</v>
      </c>
    </row>
    <row r="24" spans="1:7">
      <c r="A24" t="s">
        <v>82</v>
      </c>
      <c r="B24">
        <f>IFERROR(INDEX(Calc!B31:Z31,1),"")</f>
        <v>0</v>
      </c>
      <c r="C24">
        <f>IFERROR(INDEX(Calc!B31:Z31,2),"")</f>
        <v>0</v>
      </c>
      <c r="D24">
        <f>IFERROR(INDEX(Calc!B31:Z31,3),"")</f>
        <v>0</v>
      </c>
      <c r="E24">
        <f>IFERROR(INDEX(Calc!B31:Z31,4),"")</f>
        <v>0</v>
      </c>
      <c r="F24">
        <f>IFERROR(INDEX(Calc!B31:Z31,5),"")</f>
        <v>0</v>
      </c>
      <c r="G24">
        <f>IFERROR(INDEX(Calc!B31:Z31,6),"")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</vt:lpstr>
      <vt:lpstr>Calc</vt:lpstr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2025-08-26T12:34:50Z</dcterms:created>
  <dcterms:modified xsi:type="dcterms:W3CDTF">2025-08-26T12:34:50Z</dcterms:modified>
</cp:coreProperties>
</file>