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nd 1" sheetId="1" r:id="rId4"/>
    <sheet state="visible" name="Round 2" sheetId="2" r:id="rId5"/>
    <sheet state="visible" name="test" sheetId="3" r:id="rId6"/>
    <sheet state="visible" name="R2" sheetId="4" r:id="rId7"/>
    <sheet state="visible" name="R1" sheetId="5" r:id="rId8"/>
  </sheets>
  <definedNames/>
  <calcPr/>
</workbook>
</file>

<file path=xl/sharedStrings.xml><?xml version="1.0" encoding="utf-8"?>
<sst xmlns="http://schemas.openxmlformats.org/spreadsheetml/2006/main" count="663" uniqueCount="57">
  <si>
    <t>prompt id</t>
  </si>
  <si>
    <t>Question Type</t>
  </si>
  <si>
    <t>Answer Type</t>
  </si>
  <si>
    <t>E1-1</t>
  </si>
  <si>
    <t>E1-2</t>
  </si>
  <si>
    <t>E1-3</t>
  </si>
  <si>
    <t>E1-4</t>
  </si>
  <si>
    <t>average</t>
  </si>
  <si>
    <t>1T.1</t>
  </si>
  <si>
    <t>Application</t>
  </si>
  <si>
    <t>Open</t>
  </si>
  <si>
    <t>1T.2</t>
  </si>
  <si>
    <t>1T.3</t>
  </si>
  <si>
    <t>1T.4</t>
  </si>
  <si>
    <t>1T.5</t>
  </si>
  <si>
    <t>Concept</t>
  </si>
  <si>
    <t>1T.6</t>
  </si>
  <si>
    <t>Closed</t>
  </si>
  <si>
    <t>1E.1</t>
  </si>
  <si>
    <t>1E.2</t>
  </si>
  <si>
    <t>1E.3</t>
  </si>
  <si>
    <t>1E.4</t>
  </si>
  <si>
    <t>1E.5</t>
  </si>
  <si>
    <t>1E.6</t>
  </si>
  <si>
    <t>1E.7</t>
  </si>
  <si>
    <t>1E.8</t>
  </si>
  <si>
    <t>1E.9</t>
  </si>
  <si>
    <t>1E.10</t>
  </si>
  <si>
    <t>1E.11</t>
  </si>
  <si>
    <t>1E.12</t>
  </si>
  <si>
    <t>Application &amp; Open</t>
  </si>
  <si>
    <t>Application &amp; Closed</t>
  </si>
  <si>
    <t>Concept &amp; Open</t>
  </si>
  <si>
    <t>Concept &amp; Closed</t>
  </si>
  <si>
    <t>questions</t>
  </si>
  <si>
    <t>q*r</t>
  </si>
  <si>
    <t>rator</t>
  </si>
  <si>
    <t>categories</t>
  </si>
  <si>
    <t>https://en.wikipedia.org/wiki/Fleiss%27_kappa</t>
  </si>
  <si>
    <t>Scores</t>
  </si>
  <si>
    <t>Question ID</t>
  </si>
  <si>
    <t>Sum</t>
  </si>
  <si>
    <t>sum Pi</t>
  </si>
  <si>
    <t>Pi</t>
  </si>
  <si>
    <t>sum</t>
  </si>
  <si>
    <t>sum / 216</t>
  </si>
  <si>
    <t>sum / 18</t>
  </si>
  <si>
    <t>(sum / 216) ^2</t>
  </si>
  <si>
    <t>kappa</t>
  </si>
  <si>
    <t>Kappa</t>
  </si>
  <si>
    <t>R1</t>
  </si>
  <si>
    <t>R2</t>
  </si>
  <si>
    <t>avg</t>
  </si>
  <si>
    <t>Kendall Rank correlation</t>
  </si>
  <si>
    <t>sum / 36</t>
  </si>
  <si>
    <t>(sum / 36) ^2</t>
  </si>
  <si>
    <t>sum /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</si>
</sst>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sz val="9.0"/>
      <color rgb="FF000000"/>
      <name val="&quot;Google Sans Mono&quot;"/>
    </font>
    <font>
      <sz val="11.0"/>
      <color rgb="FF202122"/>
      <name val="Sans-serif"/>
    </font>
    <font>
      <u/>
      <color rgb="FF0000FF"/>
    </font>
    <font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2" fontId="1" numFmtId="0" xfId="0" applyAlignment="1" applyFill="1" applyFont="1">
      <alignment readingOrder="0"/>
    </xf>
    <xf borderId="0" fillId="0" fontId="3" numFmtId="0" xfId="0" applyAlignment="1" applyFont="1">
      <alignment horizontal="right" vertical="bottom"/>
    </xf>
    <xf borderId="0" fillId="2" fontId="1" numFmtId="0" xfId="0" applyFont="1"/>
    <xf borderId="0" fillId="0" fontId="3" numFmtId="0" xfId="0" applyAlignment="1" applyFont="1">
      <alignment horizontal="right" readingOrder="0" vertical="bottom"/>
    </xf>
    <xf borderId="0" fillId="2" fontId="2" numFmtId="0" xfId="0" applyAlignment="1" applyFont="1">
      <alignment readingOrder="0" shrinkToFit="0" vertical="bottom" wrapText="1"/>
    </xf>
    <xf borderId="0" fillId="3" fontId="4" numFmtId="0" xfId="0" applyFill="1" applyFont="1"/>
    <xf borderId="0" fillId="4" fontId="4" numFmtId="0" xfId="0" applyFill="1" applyFont="1"/>
    <xf borderId="0" fillId="3" fontId="1" numFmtId="0" xfId="0" applyFont="1"/>
    <xf borderId="0" fillId="0" fontId="1" numFmtId="0" xfId="0" applyFont="1"/>
    <xf borderId="0" fillId="4" fontId="5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3" numFmtId="0" xfId="0" applyAlignment="1" applyBorder="1" applyFont="1">
      <alignment horizontal="right" vertical="bottom"/>
    </xf>
    <xf borderId="5" fillId="0" fontId="3" numFmtId="0" xfId="0" applyAlignment="1" applyBorder="1" applyFont="1">
      <alignment horizontal="right" vertical="bottom"/>
    </xf>
    <xf borderId="4" fillId="0" fontId="1" numFmtId="0" xfId="0" applyBorder="1" applyFont="1"/>
    <xf borderId="6" fillId="0" fontId="1" numFmtId="0" xfId="0" applyBorder="1" applyFont="1"/>
    <xf borderId="5" fillId="0" fontId="1" numFmtId="0" xfId="0" applyBorder="1" applyFont="1"/>
    <xf borderId="0" fillId="5" fontId="1" numFmtId="0" xfId="0" applyFill="1" applyFont="1"/>
    <xf borderId="7" fillId="0" fontId="3" numFmtId="0" xfId="0" applyAlignment="1" applyBorder="1" applyFont="1">
      <alignment horizontal="right" vertical="bottom"/>
    </xf>
    <xf borderId="8" fillId="0" fontId="3" numFmtId="0" xfId="0" applyAlignment="1" applyBorder="1" applyFont="1">
      <alignment horizontal="right" vertical="bottom"/>
    </xf>
    <xf borderId="7" fillId="0" fontId="1" numFmtId="0" xfId="0" applyBorder="1" applyFont="1"/>
    <xf borderId="8" fillId="0" fontId="1" numFmtId="0" xfId="0" applyBorder="1" applyFont="1"/>
    <xf borderId="7" fillId="0" fontId="3" numFmtId="0" xfId="0" applyAlignment="1" applyBorder="1" applyFont="1">
      <alignment horizontal="right" readingOrder="0" vertical="bottom"/>
    </xf>
    <xf borderId="9" fillId="0" fontId="3" numFmtId="0" xfId="0" applyAlignment="1" applyBorder="1" applyFont="1">
      <alignment horizontal="right" vertical="bottom"/>
    </xf>
    <xf borderId="10" fillId="0" fontId="3" numFmtId="0" xfId="0" applyAlignment="1" applyBorder="1" applyFont="1">
      <alignment horizontal="right" vertical="bottom"/>
    </xf>
    <xf borderId="9" fillId="0" fontId="1" numFmtId="0" xfId="0" applyBorder="1" applyFont="1"/>
    <xf borderId="11" fillId="0" fontId="1" numFmtId="0" xfId="0" applyBorder="1" applyFont="1"/>
    <xf borderId="10" fillId="0" fontId="1" numFmtId="0" xfId="0" applyBorder="1" applyFont="1"/>
    <xf borderId="0" fillId="6" fontId="1" numFmtId="0" xfId="0" applyAlignment="1" applyFill="1" applyFont="1">
      <alignment readingOrder="0"/>
    </xf>
    <xf borderId="0" fillId="6" fontId="1" numFmtId="0" xfId="0" applyFont="1"/>
    <xf borderId="12" fillId="6" fontId="1" numFmtId="0" xfId="0" applyBorder="1" applyFont="1"/>
    <xf borderId="13" fillId="0" fontId="1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horizontal="right" vertical="bottom"/>
    </xf>
    <xf borderId="0" fillId="3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5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Fleiss%27_kappa" TargetMode="External"/><Relationship Id="rId2" Type="http://schemas.openxmlformats.org/officeDocument/2006/relationships/hyperlink" Target="https://en.wikipedia.org/wiki/Fleiss%27_kappa" TargetMode="External"/><Relationship Id="rId3" Type="http://schemas.openxmlformats.org/officeDocument/2006/relationships/hyperlink" Target="https://en.wikipedia.org/wiki/Fleiss%27_kappa" TargetMode="External"/><Relationship Id="rId4" Type="http://schemas.openxmlformats.org/officeDocument/2006/relationships/hyperlink" Target="https://en.wikipedia.org/wiki/Fleiss%27_kappa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Fleiss%27_kappa" TargetMode="External"/><Relationship Id="rId2" Type="http://schemas.openxmlformats.org/officeDocument/2006/relationships/hyperlink" Target="https://en.wikipedia.org/wiki/Fleiss%27_kappa" TargetMode="External"/><Relationship Id="rId3" Type="http://schemas.openxmlformats.org/officeDocument/2006/relationships/hyperlink" Target="https://en.wikipedia.org/wiki/Fleiss%27_kappa" TargetMode="External"/><Relationship Id="rId4" Type="http://schemas.openxmlformats.org/officeDocument/2006/relationships/hyperlink" Target="https://en.wikipedia.org/wiki/Fleiss%27_kappa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Fleiss%27_kappa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2">
      <c r="A2" s="1" t="s">
        <v>0</v>
      </c>
      <c r="B2" s="2" t="s">
        <v>1</v>
      </c>
      <c r="C2" s="2" t="s">
        <v>2</v>
      </c>
      <c r="D2" s="1" t="s">
        <v>3</v>
      </c>
      <c r="F2" s="1" t="s">
        <v>4</v>
      </c>
      <c r="H2" s="1" t="s">
        <v>5</v>
      </c>
      <c r="J2" s="1" t="s">
        <v>6</v>
      </c>
      <c r="L2" s="3" t="s">
        <v>7</v>
      </c>
    </row>
    <row r="3">
      <c r="A3" s="2" t="s">
        <v>8</v>
      </c>
      <c r="B3" s="2" t="s">
        <v>9</v>
      </c>
      <c r="C3" s="2" t="s">
        <v>10</v>
      </c>
      <c r="D3" s="4">
        <v>5.0</v>
      </c>
      <c r="E3" s="4">
        <v>5.0</v>
      </c>
      <c r="F3" s="4">
        <v>5.0</v>
      </c>
      <c r="G3" s="4">
        <v>5.0</v>
      </c>
      <c r="H3" s="4">
        <v>5.0</v>
      </c>
      <c r="I3" s="4">
        <v>4.0</v>
      </c>
      <c r="J3" s="4">
        <v>5.0</v>
      </c>
      <c r="K3" s="4">
        <v>5.0</v>
      </c>
      <c r="L3" s="5">
        <f t="shared" ref="L3:L20" si="1">AVERAGE(D3:K3)</f>
        <v>4.875</v>
      </c>
    </row>
    <row r="4">
      <c r="A4" s="2" t="s">
        <v>11</v>
      </c>
      <c r="B4" s="2" t="s">
        <v>9</v>
      </c>
      <c r="C4" s="2" t="s">
        <v>10</v>
      </c>
      <c r="D4" s="4">
        <v>4.0</v>
      </c>
      <c r="E4" s="4">
        <v>4.0</v>
      </c>
      <c r="F4" s="4">
        <v>4.0</v>
      </c>
      <c r="G4" s="4">
        <v>4.0</v>
      </c>
      <c r="H4" s="4">
        <v>4.0</v>
      </c>
      <c r="I4" s="4">
        <v>3.0</v>
      </c>
      <c r="J4" s="4">
        <v>5.0</v>
      </c>
      <c r="K4" s="4">
        <v>5.0</v>
      </c>
      <c r="L4" s="5">
        <f t="shared" si="1"/>
        <v>4.125</v>
      </c>
    </row>
    <row r="5">
      <c r="A5" s="2" t="s">
        <v>12</v>
      </c>
      <c r="B5" s="2" t="s">
        <v>9</v>
      </c>
      <c r="C5" s="2" t="s">
        <v>10</v>
      </c>
      <c r="D5" s="4">
        <v>5.0</v>
      </c>
      <c r="E5" s="4">
        <v>5.0</v>
      </c>
      <c r="F5" s="4">
        <v>3.0</v>
      </c>
      <c r="G5" s="4">
        <v>3.0</v>
      </c>
      <c r="H5" s="4">
        <v>5.0</v>
      </c>
      <c r="I5" s="4">
        <v>5.0</v>
      </c>
      <c r="J5" s="4">
        <v>5.0</v>
      </c>
      <c r="K5" s="4">
        <v>4.0</v>
      </c>
      <c r="L5" s="5">
        <f t="shared" si="1"/>
        <v>4.375</v>
      </c>
    </row>
    <row r="6">
      <c r="A6" s="2" t="s">
        <v>13</v>
      </c>
      <c r="B6" s="2" t="s">
        <v>9</v>
      </c>
      <c r="C6" s="2" t="s">
        <v>10</v>
      </c>
      <c r="D6" s="4">
        <v>4.0</v>
      </c>
      <c r="E6" s="4">
        <v>5.0</v>
      </c>
      <c r="F6" s="4">
        <v>5.0</v>
      </c>
      <c r="G6" s="4">
        <v>4.0</v>
      </c>
      <c r="H6" s="4">
        <v>4.0</v>
      </c>
      <c r="I6" s="4">
        <v>4.0</v>
      </c>
      <c r="J6" s="4">
        <v>4.0</v>
      </c>
      <c r="K6" s="4">
        <v>4.0</v>
      </c>
      <c r="L6" s="5">
        <f t="shared" si="1"/>
        <v>4.25</v>
      </c>
    </row>
    <row r="7">
      <c r="A7" s="2" t="s">
        <v>14</v>
      </c>
      <c r="B7" s="2" t="s">
        <v>15</v>
      </c>
      <c r="C7" s="2" t="s">
        <v>10</v>
      </c>
      <c r="D7" s="4">
        <v>4.0</v>
      </c>
      <c r="E7" s="4">
        <v>5.0</v>
      </c>
      <c r="F7" s="4">
        <v>5.0</v>
      </c>
      <c r="G7" s="4">
        <v>5.0</v>
      </c>
      <c r="H7" s="4">
        <v>4.0</v>
      </c>
      <c r="I7" s="4">
        <v>5.0</v>
      </c>
      <c r="J7" s="4">
        <v>5.0</v>
      </c>
      <c r="K7" s="4">
        <v>5.0</v>
      </c>
      <c r="L7" s="5">
        <f t="shared" si="1"/>
        <v>4.75</v>
      </c>
    </row>
    <row r="8">
      <c r="A8" s="2" t="s">
        <v>16</v>
      </c>
      <c r="B8" s="2" t="s">
        <v>15</v>
      </c>
      <c r="C8" s="2" t="s">
        <v>17</v>
      </c>
      <c r="D8" s="6">
        <v>3.0</v>
      </c>
      <c r="E8" s="4">
        <v>1.0</v>
      </c>
      <c r="F8" s="4">
        <v>3.0</v>
      </c>
      <c r="G8" s="4">
        <v>3.0</v>
      </c>
      <c r="H8" s="4">
        <v>0.0</v>
      </c>
      <c r="I8" s="4">
        <v>0.0</v>
      </c>
      <c r="J8" s="6">
        <v>3.0</v>
      </c>
      <c r="K8" s="4">
        <v>2.0</v>
      </c>
      <c r="L8" s="5">
        <f t="shared" si="1"/>
        <v>1.875</v>
      </c>
    </row>
    <row r="9">
      <c r="A9" s="2" t="s">
        <v>18</v>
      </c>
      <c r="B9" s="2" t="s">
        <v>15</v>
      </c>
      <c r="C9" s="2" t="s">
        <v>17</v>
      </c>
      <c r="D9" s="4">
        <v>4.0</v>
      </c>
      <c r="E9" s="4">
        <v>4.0</v>
      </c>
      <c r="F9" s="4">
        <v>4.0</v>
      </c>
      <c r="G9" s="4">
        <v>4.0</v>
      </c>
      <c r="H9" s="4">
        <v>4.0</v>
      </c>
      <c r="I9" s="4">
        <v>3.0</v>
      </c>
      <c r="J9" s="4">
        <v>3.0</v>
      </c>
      <c r="K9" s="4">
        <v>2.0</v>
      </c>
      <c r="L9" s="5">
        <f t="shared" si="1"/>
        <v>3.5</v>
      </c>
    </row>
    <row r="10">
      <c r="A10" s="2" t="s">
        <v>19</v>
      </c>
      <c r="B10" s="2" t="s">
        <v>15</v>
      </c>
      <c r="C10" s="2" t="s">
        <v>17</v>
      </c>
      <c r="D10" s="4">
        <v>0.0</v>
      </c>
      <c r="E10" s="4">
        <v>0.0</v>
      </c>
      <c r="F10" s="4">
        <v>1.0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  <c r="L10" s="5">
        <f t="shared" si="1"/>
        <v>0.125</v>
      </c>
    </row>
    <row r="11">
      <c r="A11" s="2" t="s">
        <v>20</v>
      </c>
      <c r="B11" s="2" t="s">
        <v>15</v>
      </c>
      <c r="C11" s="2" t="s">
        <v>17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s="5">
        <f t="shared" si="1"/>
        <v>0</v>
      </c>
    </row>
    <row r="12">
      <c r="A12" s="2" t="s">
        <v>21</v>
      </c>
      <c r="B12" s="2" t="s">
        <v>15</v>
      </c>
      <c r="C12" s="2" t="s">
        <v>17</v>
      </c>
      <c r="D12" s="4">
        <v>3.0</v>
      </c>
      <c r="E12" s="4">
        <v>3.0</v>
      </c>
      <c r="F12" s="4">
        <v>3.0</v>
      </c>
      <c r="G12" s="4">
        <v>4.0</v>
      </c>
      <c r="H12" s="4">
        <v>3.0</v>
      </c>
      <c r="I12" s="4">
        <v>2.0</v>
      </c>
      <c r="J12" s="4">
        <v>3.0</v>
      </c>
      <c r="K12" s="4">
        <v>2.0</v>
      </c>
      <c r="L12" s="5">
        <f t="shared" si="1"/>
        <v>2.875</v>
      </c>
    </row>
    <row r="13">
      <c r="A13" s="2" t="s">
        <v>22</v>
      </c>
      <c r="B13" s="2" t="s">
        <v>15</v>
      </c>
      <c r="C13" s="2" t="s">
        <v>17</v>
      </c>
      <c r="D13" s="4">
        <v>3.0</v>
      </c>
      <c r="E13" s="4">
        <v>5.0</v>
      </c>
      <c r="F13" s="4">
        <v>5.0</v>
      </c>
      <c r="G13" s="4">
        <v>5.0</v>
      </c>
      <c r="H13" s="4">
        <v>5.0</v>
      </c>
      <c r="I13" s="4">
        <v>5.0</v>
      </c>
      <c r="J13" s="4">
        <v>0.0</v>
      </c>
      <c r="K13" s="4">
        <v>0.0</v>
      </c>
      <c r="L13" s="5">
        <f t="shared" si="1"/>
        <v>3.5</v>
      </c>
    </row>
    <row r="14">
      <c r="A14" s="2" t="s">
        <v>23</v>
      </c>
      <c r="B14" s="2" t="s">
        <v>15</v>
      </c>
      <c r="C14" s="2" t="s">
        <v>17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5">
        <f t="shared" si="1"/>
        <v>0</v>
      </c>
    </row>
    <row r="15">
      <c r="A15" s="2" t="s">
        <v>24</v>
      </c>
      <c r="B15" s="2" t="s">
        <v>15</v>
      </c>
      <c r="C15" s="2" t="s">
        <v>17</v>
      </c>
      <c r="D15" s="4">
        <v>5.0</v>
      </c>
      <c r="E15" s="4">
        <v>5.0</v>
      </c>
      <c r="F15" s="4">
        <v>5.0</v>
      </c>
      <c r="G15" s="4">
        <v>5.0</v>
      </c>
      <c r="H15" s="4">
        <v>0.0</v>
      </c>
      <c r="I15" s="4">
        <v>0.0</v>
      </c>
      <c r="J15" s="4">
        <v>0.0</v>
      </c>
      <c r="K15" s="4">
        <v>0.0</v>
      </c>
      <c r="L15" s="5">
        <f t="shared" si="1"/>
        <v>2.5</v>
      </c>
    </row>
    <row r="16">
      <c r="A16" s="2" t="s">
        <v>25</v>
      </c>
      <c r="B16" s="2" t="s">
        <v>15</v>
      </c>
      <c r="C16" s="2" t="s">
        <v>17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0.0</v>
      </c>
      <c r="L16" s="5">
        <f t="shared" si="1"/>
        <v>0</v>
      </c>
    </row>
    <row r="17">
      <c r="A17" s="2" t="s">
        <v>26</v>
      </c>
      <c r="B17" s="2" t="s">
        <v>15</v>
      </c>
      <c r="C17" s="2" t="s">
        <v>10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J17" s="4">
        <v>0.0</v>
      </c>
      <c r="K17" s="4">
        <v>0.0</v>
      </c>
      <c r="L17" s="5">
        <f t="shared" si="1"/>
        <v>0</v>
      </c>
    </row>
    <row r="18">
      <c r="A18" s="2" t="s">
        <v>27</v>
      </c>
      <c r="B18" s="2" t="s">
        <v>15</v>
      </c>
      <c r="C18" s="2" t="s">
        <v>10</v>
      </c>
      <c r="D18" s="4">
        <v>5.0</v>
      </c>
      <c r="E18" s="4">
        <v>5.0</v>
      </c>
      <c r="F18" s="4">
        <v>5.0</v>
      </c>
      <c r="G18" s="4">
        <v>5.0</v>
      </c>
      <c r="H18" s="4">
        <v>5.0</v>
      </c>
      <c r="I18" s="4">
        <v>5.0</v>
      </c>
      <c r="J18" s="4">
        <v>5.0</v>
      </c>
      <c r="K18" s="4">
        <v>5.0</v>
      </c>
      <c r="L18" s="5">
        <f t="shared" si="1"/>
        <v>5</v>
      </c>
    </row>
    <row r="19">
      <c r="A19" s="2" t="s">
        <v>28</v>
      </c>
      <c r="B19" s="2" t="s">
        <v>9</v>
      </c>
      <c r="C19" s="2" t="s">
        <v>10</v>
      </c>
      <c r="D19" s="4">
        <v>4.0</v>
      </c>
      <c r="E19" s="4">
        <v>5.0</v>
      </c>
      <c r="F19" s="4">
        <v>5.0</v>
      </c>
      <c r="G19" s="4">
        <v>3.0</v>
      </c>
      <c r="H19" s="4">
        <v>3.0</v>
      </c>
      <c r="I19" s="4">
        <v>5.0</v>
      </c>
      <c r="J19" s="4">
        <v>4.0</v>
      </c>
      <c r="K19" s="4">
        <v>5.0</v>
      </c>
      <c r="L19" s="5">
        <f t="shared" si="1"/>
        <v>4.25</v>
      </c>
    </row>
    <row r="20">
      <c r="A20" s="2" t="s">
        <v>29</v>
      </c>
      <c r="B20" s="2" t="s">
        <v>9</v>
      </c>
      <c r="C20" s="2" t="s">
        <v>17</v>
      </c>
      <c r="D20" s="4">
        <v>3.0</v>
      </c>
      <c r="E20" s="4">
        <v>2.0</v>
      </c>
      <c r="F20" s="4">
        <v>1.0</v>
      </c>
      <c r="G20" s="4">
        <v>3.0</v>
      </c>
      <c r="H20" s="4">
        <v>2.0</v>
      </c>
      <c r="I20" s="4">
        <v>1.0</v>
      </c>
      <c r="J20" s="4">
        <v>3.0</v>
      </c>
      <c r="K20" s="4">
        <v>2.0</v>
      </c>
      <c r="L20" s="5">
        <f t="shared" si="1"/>
        <v>2.125</v>
      </c>
    </row>
    <row r="21">
      <c r="A21" s="2"/>
    </row>
    <row r="22">
      <c r="A22" s="7" t="s">
        <v>30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2" t="s">
        <v>8</v>
      </c>
      <c r="B23" s="2" t="s">
        <v>9</v>
      </c>
      <c r="C23" s="2" t="s">
        <v>10</v>
      </c>
      <c r="D23" s="4">
        <v>5.0</v>
      </c>
      <c r="E23" s="4">
        <v>5.0</v>
      </c>
      <c r="F23" s="4">
        <v>5.0</v>
      </c>
      <c r="G23" s="4">
        <v>5.0</v>
      </c>
      <c r="H23" s="4">
        <v>5.0</v>
      </c>
      <c r="I23" s="4">
        <v>4.0</v>
      </c>
      <c r="J23" s="4">
        <v>5.0</v>
      </c>
      <c r="K23" s="4">
        <v>5.0</v>
      </c>
      <c r="L23" s="5">
        <f t="shared" ref="L23:L27" si="2">AVERAGE(D23:K23)</f>
        <v>4.875</v>
      </c>
    </row>
    <row r="24">
      <c r="A24" s="2" t="s">
        <v>11</v>
      </c>
      <c r="B24" s="2" t="s">
        <v>9</v>
      </c>
      <c r="C24" s="2" t="s">
        <v>10</v>
      </c>
      <c r="D24" s="4">
        <v>4.0</v>
      </c>
      <c r="E24" s="4">
        <v>4.0</v>
      </c>
      <c r="F24" s="4">
        <v>4.0</v>
      </c>
      <c r="G24" s="4">
        <v>4.0</v>
      </c>
      <c r="H24" s="4">
        <v>4.0</v>
      </c>
      <c r="I24" s="4">
        <v>3.0</v>
      </c>
      <c r="J24" s="4">
        <v>5.0</v>
      </c>
      <c r="K24" s="4">
        <v>5.0</v>
      </c>
      <c r="L24" s="5">
        <f t="shared" si="2"/>
        <v>4.125</v>
      </c>
    </row>
    <row r="25">
      <c r="A25" s="2" t="s">
        <v>12</v>
      </c>
      <c r="B25" s="2" t="s">
        <v>9</v>
      </c>
      <c r="C25" s="2" t="s">
        <v>10</v>
      </c>
      <c r="D25" s="4">
        <v>5.0</v>
      </c>
      <c r="E25" s="4">
        <v>5.0</v>
      </c>
      <c r="F25" s="4">
        <v>3.0</v>
      </c>
      <c r="G25" s="4">
        <v>3.0</v>
      </c>
      <c r="H25" s="4">
        <v>5.0</v>
      </c>
      <c r="I25" s="4">
        <v>5.0</v>
      </c>
      <c r="J25" s="4">
        <v>5.0</v>
      </c>
      <c r="K25" s="4">
        <v>4.0</v>
      </c>
      <c r="L25" s="5">
        <f t="shared" si="2"/>
        <v>4.375</v>
      </c>
    </row>
    <row r="26">
      <c r="A26" s="2" t="s">
        <v>13</v>
      </c>
      <c r="B26" s="2" t="s">
        <v>9</v>
      </c>
      <c r="C26" s="2" t="s">
        <v>10</v>
      </c>
      <c r="D26" s="4">
        <v>4.0</v>
      </c>
      <c r="E26" s="4">
        <v>5.0</v>
      </c>
      <c r="F26" s="4">
        <v>5.0</v>
      </c>
      <c r="G26" s="4">
        <v>4.0</v>
      </c>
      <c r="H26" s="4">
        <v>4.0</v>
      </c>
      <c r="I26" s="4">
        <v>4.0</v>
      </c>
      <c r="J26" s="4">
        <v>4.0</v>
      </c>
      <c r="K26" s="4">
        <v>4.0</v>
      </c>
      <c r="L26" s="5">
        <f t="shared" si="2"/>
        <v>4.25</v>
      </c>
    </row>
    <row r="27">
      <c r="A27" s="2" t="s">
        <v>28</v>
      </c>
      <c r="B27" s="2" t="s">
        <v>9</v>
      </c>
      <c r="C27" s="2" t="s">
        <v>10</v>
      </c>
      <c r="D27" s="4">
        <v>4.0</v>
      </c>
      <c r="E27" s="4">
        <v>5.0</v>
      </c>
      <c r="F27" s="4">
        <v>5.0</v>
      </c>
      <c r="G27" s="4">
        <v>3.0</v>
      </c>
      <c r="H27" s="4">
        <v>3.0</v>
      </c>
      <c r="I27" s="4">
        <v>5.0</v>
      </c>
      <c r="J27" s="4">
        <v>4.0</v>
      </c>
      <c r="K27" s="4">
        <v>5.0</v>
      </c>
      <c r="L27" s="5">
        <f t="shared" si="2"/>
        <v>4.25</v>
      </c>
    </row>
    <row r="29">
      <c r="A29" s="3" t="s">
        <v>31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2" t="s">
        <v>29</v>
      </c>
      <c r="B30" s="2" t="s">
        <v>9</v>
      </c>
      <c r="C30" s="2" t="s">
        <v>17</v>
      </c>
      <c r="D30" s="4">
        <v>3.0</v>
      </c>
      <c r="E30" s="4">
        <v>2.0</v>
      </c>
      <c r="F30" s="4">
        <v>1.0</v>
      </c>
      <c r="G30" s="4">
        <v>3.0</v>
      </c>
      <c r="H30" s="4">
        <v>2.0</v>
      </c>
      <c r="I30" s="4">
        <v>1.0</v>
      </c>
      <c r="J30" s="4">
        <v>3.0</v>
      </c>
      <c r="K30" s="4">
        <v>2.0</v>
      </c>
      <c r="L30" s="5">
        <f>AVERAGE(D30:K30)</f>
        <v>2.125</v>
      </c>
    </row>
    <row r="31">
      <c r="L31" s="8">
        <f>AVERAGE(L23:L30)</f>
        <v>4</v>
      </c>
      <c r="M31" s="9">
        <f>_xlfn.STDEV.P(L23:L30)</f>
        <v>0.8720187307</v>
      </c>
    </row>
    <row r="32">
      <c r="A32" s="3" t="s">
        <v>32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2" t="s">
        <v>14</v>
      </c>
      <c r="B33" s="2" t="s">
        <v>15</v>
      </c>
      <c r="C33" s="2" t="s">
        <v>10</v>
      </c>
      <c r="D33" s="4">
        <v>4.0</v>
      </c>
      <c r="E33" s="4">
        <v>5.0</v>
      </c>
      <c r="F33" s="4">
        <v>5.0</v>
      </c>
      <c r="G33" s="4">
        <v>5.0</v>
      </c>
      <c r="H33" s="4">
        <v>4.0</v>
      </c>
      <c r="I33" s="4">
        <v>5.0</v>
      </c>
      <c r="J33" s="4">
        <v>5.0</v>
      </c>
      <c r="K33" s="4">
        <v>5.0</v>
      </c>
      <c r="L33" s="5">
        <f t="shared" ref="L33:L35" si="3">AVERAGE(D33:K33)</f>
        <v>4.75</v>
      </c>
    </row>
    <row r="34">
      <c r="A34" s="2" t="s">
        <v>26</v>
      </c>
      <c r="B34" s="2" t="s">
        <v>15</v>
      </c>
      <c r="C34" s="2" t="s">
        <v>10</v>
      </c>
      <c r="D34" s="4">
        <v>0.0</v>
      </c>
      <c r="E34" s="4">
        <v>0.0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5">
        <f t="shared" si="3"/>
        <v>0</v>
      </c>
    </row>
    <row r="35">
      <c r="A35" s="2" t="s">
        <v>27</v>
      </c>
      <c r="B35" s="2" t="s">
        <v>15</v>
      </c>
      <c r="C35" s="2" t="s">
        <v>10</v>
      </c>
      <c r="D35" s="4">
        <v>5.0</v>
      </c>
      <c r="E35" s="4">
        <v>5.0</v>
      </c>
      <c r="F35" s="4">
        <v>5.0</v>
      </c>
      <c r="G35" s="4">
        <v>5.0</v>
      </c>
      <c r="H35" s="4">
        <v>5.0</v>
      </c>
      <c r="I35" s="4">
        <v>5.0</v>
      </c>
      <c r="J35" s="4">
        <v>5.0</v>
      </c>
      <c r="K35" s="4">
        <v>5.0</v>
      </c>
      <c r="L35" s="5">
        <f t="shared" si="3"/>
        <v>5</v>
      </c>
    </row>
    <row r="36">
      <c r="L36" s="10">
        <f>AVERAGE(L33:L35)</f>
        <v>3.25</v>
      </c>
      <c r="M36" s="11">
        <f>_xlfn.STDEV.P(L33:L35)</f>
        <v>2.30036229</v>
      </c>
    </row>
    <row r="37">
      <c r="A37" s="3" t="s">
        <v>33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2" t="s">
        <v>16</v>
      </c>
      <c r="B38" s="2" t="s">
        <v>15</v>
      </c>
      <c r="C38" s="2" t="s">
        <v>17</v>
      </c>
      <c r="D38" s="6">
        <v>3.0</v>
      </c>
      <c r="E38" s="4">
        <v>1.0</v>
      </c>
      <c r="F38" s="4">
        <v>3.0</v>
      </c>
      <c r="G38" s="4">
        <v>3.0</v>
      </c>
      <c r="H38" s="4">
        <v>0.0</v>
      </c>
      <c r="I38" s="4">
        <v>0.0</v>
      </c>
      <c r="J38" s="6">
        <v>3.0</v>
      </c>
      <c r="K38" s="4">
        <v>2.0</v>
      </c>
      <c r="L38" s="5">
        <f t="shared" ref="L38:L46" si="4">AVERAGE(D38:K38)</f>
        <v>1.875</v>
      </c>
    </row>
    <row r="39">
      <c r="A39" s="2" t="s">
        <v>18</v>
      </c>
      <c r="B39" s="2" t="s">
        <v>15</v>
      </c>
      <c r="C39" s="2" t="s">
        <v>17</v>
      </c>
      <c r="D39" s="4">
        <v>4.0</v>
      </c>
      <c r="E39" s="4">
        <v>4.0</v>
      </c>
      <c r="F39" s="4">
        <v>4.0</v>
      </c>
      <c r="G39" s="4">
        <v>4.0</v>
      </c>
      <c r="H39" s="4">
        <v>4.0</v>
      </c>
      <c r="I39" s="4">
        <v>3.0</v>
      </c>
      <c r="J39" s="4">
        <v>3.0</v>
      </c>
      <c r="K39" s="4">
        <v>2.0</v>
      </c>
      <c r="L39" s="5">
        <f t="shared" si="4"/>
        <v>3.5</v>
      </c>
    </row>
    <row r="40">
      <c r="A40" s="2" t="s">
        <v>19</v>
      </c>
      <c r="B40" s="2" t="s">
        <v>15</v>
      </c>
      <c r="C40" s="2" t="s">
        <v>17</v>
      </c>
      <c r="D40" s="4">
        <v>0.0</v>
      </c>
      <c r="E40" s="4">
        <v>0.0</v>
      </c>
      <c r="F40" s="4">
        <v>1.0</v>
      </c>
      <c r="G40" s="4">
        <v>0.0</v>
      </c>
      <c r="H40" s="4">
        <v>0.0</v>
      </c>
      <c r="I40" s="4">
        <v>0.0</v>
      </c>
      <c r="J40" s="4">
        <v>0.0</v>
      </c>
      <c r="K40" s="4">
        <v>0.0</v>
      </c>
      <c r="L40" s="5">
        <f t="shared" si="4"/>
        <v>0.125</v>
      </c>
    </row>
    <row r="41">
      <c r="A41" s="2" t="s">
        <v>20</v>
      </c>
      <c r="B41" s="2" t="s">
        <v>15</v>
      </c>
      <c r="C41" s="2" t="s">
        <v>17</v>
      </c>
      <c r="D41" s="4">
        <v>0.0</v>
      </c>
      <c r="E41" s="4">
        <v>0.0</v>
      </c>
      <c r="F41" s="4">
        <v>0.0</v>
      </c>
      <c r="G41" s="4">
        <v>0.0</v>
      </c>
      <c r="H41" s="4">
        <v>0.0</v>
      </c>
      <c r="I41" s="4">
        <v>0.0</v>
      </c>
      <c r="J41" s="4">
        <v>0.0</v>
      </c>
      <c r="K41" s="4">
        <v>0.0</v>
      </c>
      <c r="L41" s="5">
        <f t="shared" si="4"/>
        <v>0</v>
      </c>
    </row>
    <row r="42">
      <c r="A42" s="2" t="s">
        <v>21</v>
      </c>
      <c r="B42" s="2" t="s">
        <v>15</v>
      </c>
      <c r="C42" s="2" t="s">
        <v>17</v>
      </c>
      <c r="D42" s="4">
        <v>3.0</v>
      </c>
      <c r="E42" s="4">
        <v>3.0</v>
      </c>
      <c r="F42" s="4">
        <v>3.0</v>
      </c>
      <c r="G42" s="4">
        <v>4.0</v>
      </c>
      <c r="H42" s="4">
        <v>3.0</v>
      </c>
      <c r="I42" s="4">
        <v>2.0</v>
      </c>
      <c r="J42" s="4">
        <v>3.0</v>
      </c>
      <c r="K42" s="4">
        <v>2.0</v>
      </c>
      <c r="L42" s="5">
        <f t="shared" si="4"/>
        <v>2.875</v>
      </c>
    </row>
    <row r="43">
      <c r="A43" s="2" t="s">
        <v>22</v>
      </c>
      <c r="B43" s="2" t="s">
        <v>15</v>
      </c>
      <c r="C43" s="2" t="s">
        <v>17</v>
      </c>
      <c r="D43" s="4">
        <v>3.0</v>
      </c>
      <c r="E43" s="4">
        <v>5.0</v>
      </c>
      <c r="F43" s="4">
        <v>5.0</v>
      </c>
      <c r="G43" s="4">
        <v>5.0</v>
      </c>
      <c r="H43" s="4">
        <v>5.0</v>
      </c>
      <c r="I43" s="4">
        <v>5.0</v>
      </c>
      <c r="J43" s="4">
        <v>0.0</v>
      </c>
      <c r="K43" s="4">
        <v>0.0</v>
      </c>
      <c r="L43" s="5">
        <f t="shared" si="4"/>
        <v>3.5</v>
      </c>
    </row>
    <row r="44">
      <c r="A44" s="2" t="s">
        <v>23</v>
      </c>
      <c r="B44" s="2" t="s">
        <v>15</v>
      </c>
      <c r="C44" s="2" t="s">
        <v>17</v>
      </c>
      <c r="D44" s="4">
        <v>0.0</v>
      </c>
      <c r="E44" s="4">
        <v>0.0</v>
      </c>
      <c r="F44" s="4">
        <v>0.0</v>
      </c>
      <c r="G44" s="4">
        <v>0.0</v>
      </c>
      <c r="H44" s="4">
        <v>0.0</v>
      </c>
      <c r="I44" s="4">
        <v>0.0</v>
      </c>
      <c r="J44" s="4">
        <v>0.0</v>
      </c>
      <c r="K44" s="4">
        <v>0.0</v>
      </c>
      <c r="L44" s="5">
        <f t="shared" si="4"/>
        <v>0</v>
      </c>
    </row>
    <row r="45">
      <c r="A45" s="2" t="s">
        <v>24</v>
      </c>
      <c r="B45" s="2" t="s">
        <v>15</v>
      </c>
      <c r="C45" s="2" t="s">
        <v>17</v>
      </c>
      <c r="D45" s="4">
        <v>5.0</v>
      </c>
      <c r="E45" s="4">
        <v>5.0</v>
      </c>
      <c r="F45" s="4">
        <v>5.0</v>
      </c>
      <c r="G45" s="4">
        <v>5.0</v>
      </c>
      <c r="H45" s="4">
        <v>0.0</v>
      </c>
      <c r="I45" s="4">
        <v>0.0</v>
      </c>
      <c r="J45" s="4">
        <v>0.0</v>
      </c>
      <c r="K45" s="4">
        <v>0.0</v>
      </c>
      <c r="L45" s="5">
        <f t="shared" si="4"/>
        <v>2.5</v>
      </c>
    </row>
    <row r="46">
      <c r="A46" s="2" t="s">
        <v>25</v>
      </c>
      <c r="B46" s="2" t="s">
        <v>15</v>
      </c>
      <c r="C46" s="2" t="s">
        <v>17</v>
      </c>
      <c r="D46" s="4">
        <v>0.0</v>
      </c>
      <c r="E46" s="4">
        <v>0.0</v>
      </c>
      <c r="F46" s="4">
        <v>0.0</v>
      </c>
      <c r="G46" s="4">
        <v>0.0</v>
      </c>
      <c r="H46" s="4">
        <v>0.0</v>
      </c>
      <c r="I46" s="4">
        <v>0.0</v>
      </c>
      <c r="J46" s="4">
        <v>0.0</v>
      </c>
      <c r="K46" s="4">
        <v>0.0</v>
      </c>
      <c r="L46" s="5">
        <f t="shared" si="4"/>
        <v>0</v>
      </c>
    </row>
    <row r="47">
      <c r="L47" s="10">
        <f>AVERAGE(L38:L46)</f>
        <v>1.597222222</v>
      </c>
      <c r="M47" s="11">
        <f>_xlfn.STDEV.P(L38:L46)</f>
        <v>1.475232771</v>
      </c>
    </row>
    <row r="49">
      <c r="A49" s="1" t="s">
        <v>0</v>
      </c>
      <c r="B49" s="2" t="s">
        <v>1</v>
      </c>
      <c r="C49" s="2" t="s">
        <v>2</v>
      </c>
      <c r="D49" s="1" t="s">
        <v>3</v>
      </c>
      <c r="F49" s="1" t="s">
        <v>4</v>
      </c>
      <c r="H49" s="1" t="s">
        <v>5</v>
      </c>
      <c r="J49" s="1" t="s">
        <v>6</v>
      </c>
      <c r="L49" s="3" t="s">
        <v>7</v>
      </c>
    </row>
    <row r="50">
      <c r="A50" s="2" t="s">
        <v>8</v>
      </c>
      <c r="B50" s="2" t="s">
        <v>9</v>
      </c>
      <c r="C50" s="2" t="s">
        <v>10</v>
      </c>
      <c r="D50" s="4">
        <v>5.0</v>
      </c>
      <c r="E50" s="4">
        <v>5.0</v>
      </c>
      <c r="F50" s="4">
        <v>5.0</v>
      </c>
      <c r="G50" s="4">
        <v>5.0</v>
      </c>
      <c r="H50" s="4">
        <v>5.0</v>
      </c>
      <c r="I50" s="4">
        <v>4.0</v>
      </c>
      <c r="J50" s="4">
        <v>5.0</v>
      </c>
      <c r="K50" s="4">
        <v>5.0</v>
      </c>
      <c r="L50" s="5">
        <f t="shared" ref="L50:L67" si="5">AVERAGE(D50:K50)</f>
        <v>4.875</v>
      </c>
    </row>
    <row r="51">
      <c r="A51" s="2" t="s">
        <v>11</v>
      </c>
      <c r="B51" s="2" t="s">
        <v>9</v>
      </c>
      <c r="C51" s="2" t="s">
        <v>10</v>
      </c>
      <c r="D51" s="4">
        <v>4.0</v>
      </c>
      <c r="E51" s="4">
        <v>4.0</v>
      </c>
      <c r="F51" s="4">
        <v>4.0</v>
      </c>
      <c r="G51" s="4">
        <v>4.0</v>
      </c>
      <c r="H51" s="4">
        <v>4.0</v>
      </c>
      <c r="I51" s="4">
        <v>3.0</v>
      </c>
      <c r="J51" s="4">
        <v>5.0</v>
      </c>
      <c r="K51" s="4">
        <v>5.0</v>
      </c>
      <c r="L51" s="5">
        <f t="shared" si="5"/>
        <v>4.125</v>
      </c>
    </row>
    <row r="52">
      <c r="A52" s="2" t="s">
        <v>12</v>
      </c>
      <c r="B52" s="2" t="s">
        <v>9</v>
      </c>
      <c r="C52" s="2" t="s">
        <v>10</v>
      </c>
      <c r="D52" s="4">
        <v>5.0</v>
      </c>
      <c r="E52" s="4">
        <v>5.0</v>
      </c>
      <c r="F52" s="4">
        <v>3.0</v>
      </c>
      <c r="G52" s="4">
        <v>3.0</v>
      </c>
      <c r="H52" s="4">
        <v>5.0</v>
      </c>
      <c r="I52" s="4">
        <v>5.0</v>
      </c>
      <c r="J52" s="4">
        <v>5.0</v>
      </c>
      <c r="K52" s="4">
        <v>4.0</v>
      </c>
      <c r="L52" s="5">
        <f t="shared" si="5"/>
        <v>4.375</v>
      </c>
    </row>
    <row r="53">
      <c r="A53" s="2" t="s">
        <v>13</v>
      </c>
      <c r="B53" s="2" t="s">
        <v>9</v>
      </c>
      <c r="C53" s="2" t="s">
        <v>10</v>
      </c>
      <c r="D53" s="4">
        <v>4.0</v>
      </c>
      <c r="E53" s="4">
        <v>5.0</v>
      </c>
      <c r="F53" s="4">
        <v>5.0</v>
      </c>
      <c r="G53" s="4">
        <v>4.0</v>
      </c>
      <c r="H53" s="4">
        <v>4.0</v>
      </c>
      <c r="I53" s="4">
        <v>4.0</v>
      </c>
      <c r="J53" s="4">
        <v>4.0</v>
      </c>
      <c r="K53" s="4">
        <v>4.0</v>
      </c>
      <c r="L53" s="5">
        <f t="shared" si="5"/>
        <v>4.25</v>
      </c>
    </row>
    <row r="54">
      <c r="A54" s="2" t="s">
        <v>14</v>
      </c>
      <c r="B54" s="2" t="s">
        <v>15</v>
      </c>
      <c r="C54" s="2" t="s">
        <v>10</v>
      </c>
      <c r="D54" s="4">
        <v>4.0</v>
      </c>
      <c r="E54" s="4">
        <v>5.0</v>
      </c>
      <c r="F54" s="4">
        <v>5.0</v>
      </c>
      <c r="G54" s="4">
        <v>5.0</v>
      </c>
      <c r="H54" s="4">
        <v>4.0</v>
      </c>
      <c r="I54" s="4">
        <v>5.0</v>
      </c>
      <c r="J54" s="4">
        <v>5.0</v>
      </c>
      <c r="K54" s="4">
        <v>5.0</v>
      </c>
      <c r="L54" s="5">
        <f t="shared" si="5"/>
        <v>4.75</v>
      </c>
    </row>
    <row r="55">
      <c r="A55" s="2" t="s">
        <v>16</v>
      </c>
      <c r="B55" s="2" t="s">
        <v>15</v>
      </c>
      <c r="C55" s="2" t="s">
        <v>17</v>
      </c>
      <c r="D55" s="6">
        <v>3.0</v>
      </c>
      <c r="E55" s="4">
        <v>1.0</v>
      </c>
      <c r="F55" s="4">
        <v>3.0</v>
      </c>
      <c r="G55" s="4">
        <v>3.0</v>
      </c>
      <c r="H55" s="4">
        <v>0.0</v>
      </c>
      <c r="I55" s="4">
        <v>0.0</v>
      </c>
      <c r="J55" s="6">
        <v>3.0</v>
      </c>
      <c r="K55" s="4">
        <v>2.0</v>
      </c>
      <c r="L55" s="5">
        <f t="shared" si="5"/>
        <v>1.875</v>
      </c>
    </row>
    <row r="56">
      <c r="A56" s="2" t="s">
        <v>18</v>
      </c>
      <c r="B56" s="2" t="s">
        <v>15</v>
      </c>
      <c r="C56" s="2" t="s">
        <v>17</v>
      </c>
      <c r="D56" s="4">
        <v>4.0</v>
      </c>
      <c r="E56" s="4">
        <v>4.0</v>
      </c>
      <c r="F56" s="4">
        <v>4.0</v>
      </c>
      <c r="G56" s="4">
        <v>4.0</v>
      </c>
      <c r="H56" s="4">
        <v>4.0</v>
      </c>
      <c r="I56" s="4">
        <v>3.0</v>
      </c>
      <c r="J56" s="4">
        <v>3.0</v>
      </c>
      <c r="K56" s="4">
        <v>2.0</v>
      </c>
      <c r="L56" s="5">
        <f t="shared" si="5"/>
        <v>3.5</v>
      </c>
    </row>
    <row r="57">
      <c r="A57" s="2" t="s">
        <v>19</v>
      </c>
      <c r="B57" s="2" t="s">
        <v>15</v>
      </c>
      <c r="C57" s="2" t="s">
        <v>17</v>
      </c>
      <c r="D57" s="4">
        <v>0.0</v>
      </c>
      <c r="E57" s="4">
        <v>0.0</v>
      </c>
      <c r="F57" s="4">
        <v>1.0</v>
      </c>
      <c r="G57" s="4">
        <v>0.0</v>
      </c>
      <c r="H57" s="4">
        <v>0.0</v>
      </c>
      <c r="I57" s="4">
        <v>0.0</v>
      </c>
      <c r="J57" s="4">
        <v>0.0</v>
      </c>
      <c r="K57" s="4">
        <v>0.0</v>
      </c>
      <c r="L57" s="5">
        <f t="shared" si="5"/>
        <v>0.125</v>
      </c>
    </row>
    <row r="58">
      <c r="A58" s="2" t="s">
        <v>20</v>
      </c>
      <c r="B58" s="2" t="s">
        <v>15</v>
      </c>
      <c r="C58" s="2" t="s">
        <v>17</v>
      </c>
      <c r="D58" s="4">
        <v>0.0</v>
      </c>
      <c r="E58" s="4">
        <v>0.0</v>
      </c>
      <c r="F58" s="4">
        <v>0.0</v>
      </c>
      <c r="G58" s="4">
        <v>0.0</v>
      </c>
      <c r="H58" s="4">
        <v>0.0</v>
      </c>
      <c r="I58" s="4">
        <v>0.0</v>
      </c>
      <c r="J58" s="4">
        <v>0.0</v>
      </c>
      <c r="K58" s="4">
        <v>0.0</v>
      </c>
      <c r="L58" s="5">
        <f t="shared" si="5"/>
        <v>0</v>
      </c>
    </row>
    <row r="59">
      <c r="A59" s="2" t="s">
        <v>21</v>
      </c>
      <c r="B59" s="2" t="s">
        <v>15</v>
      </c>
      <c r="C59" s="2" t="s">
        <v>17</v>
      </c>
      <c r="D59" s="4">
        <v>3.0</v>
      </c>
      <c r="E59" s="4">
        <v>3.0</v>
      </c>
      <c r="F59" s="4">
        <v>3.0</v>
      </c>
      <c r="G59" s="4">
        <v>4.0</v>
      </c>
      <c r="H59" s="4">
        <v>3.0</v>
      </c>
      <c r="I59" s="4">
        <v>2.0</v>
      </c>
      <c r="J59" s="4">
        <v>3.0</v>
      </c>
      <c r="K59" s="4">
        <v>2.0</v>
      </c>
      <c r="L59" s="5">
        <f t="shared" si="5"/>
        <v>2.875</v>
      </c>
    </row>
    <row r="60">
      <c r="A60" s="2" t="s">
        <v>22</v>
      </c>
      <c r="B60" s="2" t="s">
        <v>15</v>
      </c>
      <c r="C60" s="2" t="s">
        <v>17</v>
      </c>
      <c r="D60" s="4">
        <v>3.0</v>
      </c>
      <c r="E60" s="4">
        <v>5.0</v>
      </c>
      <c r="F60" s="4">
        <v>5.0</v>
      </c>
      <c r="G60" s="4">
        <v>5.0</v>
      </c>
      <c r="H60" s="4">
        <v>5.0</v>
      </c>
      <c r="I60" s="4">
        <v>5.0</v>
      </c>
      <c r="J60" s="4">
        <v>0.0</v>
      </c>
      <c r="K60" s="4">
        <v>0.0</v>
      </c>
      <c r="L60" s="5">
        <f t="shared" si="5"/>
        <v>3.5</v>
      </c>
    </row>
    <row r="61">
      <c r="A61" s="2" t="s">
        <v>23</v>
      </c>
      <c r="B61" s="2" t="s">
        <v>15</v>
      </c>
      <c r="C61" s="2" t="s">
        <v>17</v>
      </c>
      <c r="D61" s="4">
        <v>0.0</v>
      </c>
      <c r="E61" s="4">
        <v>0.0</v>
      </c>
      <c r="F61" s="4">
        <v>0.0</v>
      </c>
      <c r="G61" s="4">
        <v>0.0</v>
      </c>
      <c r="H61" s="4">
        <v>0.0</v>
      </c>
      <c r="I61" s="4">
        <v>0.0</v>
      </c>
      <c r="J61" s="4">
        <v>0.0</v>
      </c>
      <c r="K61" s="4">
        <v>0.0</v>
      </c>
      <c r="L61" s="5">
        <f t="shared" si="5"/>
        <v>0</v>
      </c>
    </row>
    <row r="62">
      <c r="A62" s="2" t="s">
        <v>24</v>
      </c>
      <c r="B62" s="2" t="s">
        <v>15</v>
      </c>
      <c r="C62" s="2" t="s">
        <v>17</v>
      </c>
      <c r="D62" s="4">
        <v>5.0</v>
      </c>
      <c r="E62" s="4">
        <v>5.0</v>
      </c>
      <c r="F62" s="4">
        <v>5.0</v>
      </c>
      <c r="G62" s="4">
        <v>5.0</v>
      </c>
      <c r="H62" s="4">
        <v>0.0</v>
      </c>
      <c r="I62" s="4">
        <v>0.0</v>
      </c>
      <c r="J62" s="4">
        <v>0.0</v>
      </c>
      <c r="K62" s="4">
        <v>0.0</v>
      </c>
      <c r="L62" s="5">
        <f t="shared" si="5"/>
        <v>2.5</v>
      </c>
    </row>
    <row r="63">
      <c r="A63" s="2" t="s">
        <v>25</v>
      </c>
      <c r="B63" s="2" t="s">
        <v>15</v>
      </c>
      <c r="C63" s="2" t="s">
        <v>17</v>
      </c>
      <c r="D63" s="4">
        <v>0.0</v>
      </c>
      <c r="E63" s="4">
        <v>0.0</v>
      </c>
      <c r="F63" s="4">
        <v>0.0</v>
      </c>
      <c r="G63" s="4">
        <v>0.0</v>
      </c>
      <c r="H63" s="4">
        <v>0.0</v>
      </c>
      <c r="I63" s="4">
        <v>0.0</v>
      </c>
      <c r="J63" s="4">
        <v>0.0</v>
      </c>
      <c r="K63" s="4">
        <v>0.0</v>
      </c>
      <c r="L63" s="5">
        <f t="shared" si="5"/>
        <v>0</v>
      </c>
    </row>
    <row r="64">
      <c r="A64" s="2" t="s">
        <v>26</v>
      </c>
      <c r="B64" s="2" t="s">
        <v>15</v>
      </c>
      <c r="C64" s="2" t="s">
        <v>10</v>
      </c>
      <c r="D64" s="4">
        <v>0.0</v>
      </c>
      <c r="E64" s="4">
        <v>0.0</v>
      </c>
      <c r="F64" s="4">
        <v>0.0</v>
      </c>
      <c r="G64" s="4">
        <v>0.0</v>
      </c>
      <c r="H64" s="4">
        <v>0.0</v>
      </c>
      <c r="I64" s="4">
        <v>0.0</v>
      </c>
      <c r="J64" s="4">
        <v>0.0</v>
      </c>
      <c r="K64" s="4">
        <v>0.0</v>
      </c>
      <c r="L64" s="5">
        <f t="shared" si="5"/>
        <v>0</v>
      </c>
    </row>
    <row r="65">
      <c r="A65" s="2" t="s">
        <v>27</v>
      </c>
      <c r="B65" s="2" t="s">
        <v>15</v>
      </c>
      <c r="C65" s="2" t="s">
        <v>10</v>
      </c>
      <c r="D65" s="4">
        <v>5.0</v>
      </c>
      <c r="E65" s="4">
        <v>5.0</v>
      </c>
      <c r="F65" s="4">
        <v>5.0</v>
      </c>
      <c r="G65" s="4">
        <v>5.0</v>
      </c>
      <c r="H65" s="4">
        <v>5.0</v>
      </c>
      <c r="I65" s="4">
        <v>5.0</v>
      </c>
      <c r="J65" s="4">
        <v>5.0</v>
      </c>
      <c r="K65" s="4">
        <v>5.0</v>
      </c>
      <c r="L65" s="5">
        <f t="shared" si="5"/>
        <v>5</v>
      </c>
    </row>
    <row r="66">
      <c r="A66" s="2" t="s">
        <v>28</v>
      </c>
      <c r="B66" s="2" t="s">
        <v>9</v>
      </c>
      <c r="C66" s="2" t="s">
        <v>10</v>
      </c>
      <c r="D66" s="4">
        <v>4.0</v>
      </c>
      <c r="E66" s="4">
        <v>5.0</v>
      </c>
      <c r="F66" s="4">
        <v>5.0</v>
      </c>
      <c r="G66" s="4">
        <v>3.0</v>
      </c>
      <c r="H66" s="4">
        <v>3.0</v>
      </c>
      <c r="I66" s="4">
        <v>5.0</v>
      </c>
      <c r="J66" s="4">
        <v>4.0</v>
      </c>
      <c r="K66" s="4">
        <v>5.0</v>
      </c>
      <c r="L66" s="5">
        <f t="shared" si="5"/>
        <v>4.25</v>
      </c>
    </row>
    <row r="67">
      <c r="A67" s="2" t="s">
        <v>29</v>
      </c>
      <c r="B67" s="2" t="s">
        <v>9</v>
      </c>
      <c r="C67" s="2" t="s">
        <v>17</v>
      </c>
      <c r="D67" s="4">
        <v>3.0</v>
      </c>
      <c r="E67" s="4">
        <v>2.0</v>
      </c>
      <c r="F67" s="4">
        <v>1.0</v>
      </c>
      <c r="G67" s="4">
        <v>3.0</v>
      </c>
      <c r="H67" s="4">
        <v>2.0</v>
      </c>
      <c r="I67" s="4">
        <v>1.0</v>
      </c>
      <c r="J67" s="4">
        <v>3.0</v>
      </c>
      <c r="K67" s="4">
        <v>2.0</v>
      </c>
      <c r="L67" s="5">
        <f t="shared" si="5"/>
        <v>2.125</v>
      </c>
    </row>
    <row r="68">
      <c r="D68" s="11">
        <f t="shared" ref="D68:K68" si="6"> AVERAGE(D50:D67)</f>
        <v>2.888888889</v>
      </c>
      <c r="E68" s="11">
        <f t="shared" si="6"/>
        <v>3</v>
      </c>
      <c r="F68" s="11">
        <f t="shared" si="6"/>
        <v>3</v>
      </c>
      <c r="G68" s="11">
        <f t="shared" si="6"/>
        <v>2.944444444</v>
      </c>
      <c r="H68" s="11">
        <f t="shared" si="6"/>
        <v>2.444444444</v>
      </c>
      <c r="I68" s="11">
        <f t="shared" si="6"/>
        <v>2.333333333</v>
      </c>
      <c r="J68" s="11">
        <f t="shared" si="6"/>
        <v>2.5</v>
      </c>
      <c r="K68" s="11">
        <f t="shared" si="6"/>
        <v>2.277777778</v>
      </c>
    </row>
    <row r="69">
      <c r="D69" s="11">
        <f>AVERAGE(D68,E68)</f>
        <v>2.944444444</v>
      </c>
      <c r="E69" s="11">
        <f>_xlfn.STDEV.P(D68,E68)</f>
        <v>0.05555555556</v>
      </c>
      <c r="F69" s="11">
        <f>AVERAGE(F68,G68)</f>
        <v>2.972222222</v>
      </c>
      <c r="G69" s="11">
        <f>_xlfn.STDEV.P(F68,G68)</f>
        <v>0.02777777778</v>
      </c>
      <c r="H69" s="11">
        <f>AVERAGE(H68,I68)</f>
        <v>2.388888889</v>
      </c>
      <c r="I69" s="11">
        <f>_xlfn.STDEV.P(H68,I68)</f>
        <v>0.05555555556</v>
      </c>
      <c r="J69" s="11">
        <f>AVERAGE(J68,K68)</f>
        <v>2.388888889</v>
      </c>
      <c r="K69" s="11">
        <f>_xlfn.STDEV.P(J68,K68)</f>
        <v>0.1111111111</v>
      </c>
    </row>
    <row r="71">
      <c r="G71" s="11">
        <f>_xlfn.STDEV.P(D69,F69,H69,J69)</f>
        <v>0.2848915486</v>
      </c>
    </row>
    <row r="73">
      <c r="F73" s="11">
        <f>_xlfn.STDEV.P(D50:D67,E50:E67)</f>
        <v>2.040485297</v>
      </c>
    </row>
    <row r="74">
      <c r="E74" s="1"/>
      <c r="H74" s="1"/>
    </row>
    <row r="75">
      <c r="E75" s="1" t="s">
        <v>34</v>
      </c>
      <c r="F75" s="11">
        <f>COUNTA(D81:D98)</f>
        <v>18</v>
      </c>
      <c r="H75" s="1" t="s">
        <v>35</v>
      </c>
      <c r="I75" s="11">
        <f>F75*F76</f>
        <v>36</v>
      </c>
    </row>
    <row r="76">
      <c r="E76" s="1" t="s">
        <v>36</v>
      </c>
      <c r="F76" s="1">
        <v>2.0</v>
      </c>
    </row>
    <row r="77">
      <c r="E77" s="12" t="s">
        <v>37</v>
      </c>
      <c r="F77" s="1">
        <v>6.0</v>
      </c>
    </row>
    <row r="78">
      <c r="E78" s="1"/>
      <c r="F78" s="11">
        <f>F75*F76*F77</f>
        <v>216</v>
      </c>
    </row>
    <row r="79">
      <c r="A79" s="1" t="s">
        <v>3</v>
      </c>
      <c r="E79" s="13" t="s">
        <v>38</v>
      </c>
    </row>
    <row r="80">
      <c r="A80" s="1" t="s">
        <v>39</v>
      </c>
      <c r="D80" s="1" t="s">
        <v>40</v>
      </c>
      <c r="E80" s="14">
        <v>0.0</v>
      </c>
      <c r="F80" s="15">
        <v>1.0</v>
      </c>
      <c r="G80" s="15">
        <v>2.0</v>
      </c>
      <c r="H80" s="15">
        <v>3.0</v>
      </c>
      <c r="I80" s="15">
        <v>4.0</v>
      </c>
      <c r="J80" s="16">
        <v>5.0</v>
      </c>
      <c r="L80" s="1" t="s">
        <v>41</v>
      </c>
      <c r="M80" s="1" t="s">
        <v>42</v>
      </c>
      <c r="N80" s="1" t="s">
        <v>43</v>
      </c>
    </row>
    <row r="81">
      <c r="A81" s="17">
        <v>5.0</v>
      </c>
      <c r="B81" s="18">
        <v>5.0</v>
      </c>
      <c r="D81" s="2" t="s">
        <v>8</v>
      </c>
      <c r="E81" s="19">
        <f t="shared" ref="E81:E98" si="7">COUNTIF($A81:$B81,0)</f>
        <v>0</v>
      </c>
      <c r="F81" s="20">
        <f t="shared" ref="F81:F98" si="8">COUNTIF($A81:$B81,1)</f>
        <v>0</v>
      </c>
      <c r="G81" s="20">
        <f t="shared" ref="G81:G98" si="9">COUNTIF($A81:$B81,2)</f>
        <v>0</v>
      </c>
      <c r="H81" s="20">
        <f t="shared" ref="H81:H98" si="10">COUNTIF($A81:$B81,3)</f>
        <v>0</v>
      </c>
      <c r="I81" s="20">
        <f>COUNTIF($A81:$B81,4)</f>
        <v>0</v>
      </c>
      <c r="J81" s="21">
        <f>COUNTIF($A81:$B81,$J80)</f>
        <v>2</v>
      </c>
      <c r="L81" s="11">
        <f t="shared" ref="L81:L98" si="11">sum(E81:J81)</f>
        <v>2</v>
      </c>
      <c r="M81" s="11">
        <f t="shared" ref="M81:M98" si="12">E81^2+F81^2+G81^2+H81^2+I81^2+J81^2 -L81</f>
        <v>2</v>
      </c>
      <c r="N81" s="22">
        <f>M81/(L81 * (L81-1))</f>
        <v>1</v>
      </c>
    </row>
    <row r="82">
      <c r="A82" s="23">
        <v>4.0</v>
      </c>
      <c r="B82" s="24">
        <v>4.0</v>
      </c>
      <c r="D82" s="2" t="s">
        <v>11</v>
      </c>
      <c r="E82" s="25">
        <f t="shared" si="7"/>
        <v>0</v>
      </c>
      <c r="F82" s="11">
        <f t="shared" si="8"/>
        <v>0</v>
      </c>
      <c r="G82" s="11">
        <f t="shared" si="9"/>
        <v>0</v>
      </c>
      <c r="H82" s="11">
        <f t="shared" si="10"/>
        <v>0</v>
      </c>
      <c r="I82" s="11">
        <f t="shared" ref="I82:I98" si="13">COUNTIF(A82:B82,4)</f>
        <v>2</v>
      </c>
      <c r="J82" s="26">
        <f t="shared" ref="J82:J98" si="14">COUNTIF($A82:$B82,5)</f>
        <v>0</v>
      </c>
      <c r="L82" s="11">
        <f t="shared" si="11"/>
        <v>2</v>
      </c>
      <c r="M82" s="11">
        <f t="shared" si="12"/>
        <v>2</v>
      </c>
      <c r="N82" s="22">
        <f t="shared" ref="N82:N98" si="15">M82/2</f>
        <v>1</v>
      </c>
    </row>
    <row r="83">
      <c r="A83" s="23">
        <v>5.0</v>
      </c>
      <c r="B83" s="24">
        <v>5.0</v>
      </c>
      <c r="D83" s="2" t="s">
        <v>12</v>
      </c>
      <c r="E83" s="25">
        <f t="shared" si="7"/>
        <v>0</v>
      </c>
      <c r="F83" s="11">
        <f t="shared" si="8"/>
        <v>0</v>
      </c>
      <c r="G83" s="11">
        <f t="shared" si="9"/>
        <v>0</v>
      </c>
      <c r="H83" s="11">
        <f t="shared" si="10"/>
        <v>0</v>
      </c>
      <c r="I83" s="11">
        <f t="shared" si="13"/>
        <v>0</v>
      </c>
      <c r="J83" s="26">
        <f t="shared" si="14"/>
        <v>2</v>
      </c>
      <c r="L83" s="11">
        <f t="shared" si="11"/>
        <v>2</v>
      </c>
      <c r="M83" s="11">
        <f t="shared" si="12"/>
        <v>2</v>
      </c>
      <c r="N83" s="22">
        <f t="shared" si="15"/>
        <v>1</v>
      </c>
    </row>
    <row r="84">
      <c r="A84" s="23">
        <v>4.0</v>
      </c>
      <c r="B84" s="24">
        <v>5.0</v>
      </c>
      <c r="D84" s="2" t="s">
        <v>13</v>
      </c>
      <c r="E84" s="25">
        <f t="shared" si="7"/>
        <v>0</v>
      </c>
      <c r="F84" s="11">
        <f t="shared" si="8"/>
        <v>0</v>
      </c>
      <c r="G84" s="11">
        <f t="shared" si="9"/>
        <v>0</v>
      </c>
      <c r="H84" s="11">
        <f t="shared" si="10"/>
        <v>0</v>
      </c>
      <c r="I84" s="11">
        <f t="shared" si="13"/>
        <v>1</v>
      </c>
      <c r="J84" s="26">
        <f t="shared" si="14"/>
        <v>1</v>
      </c>
      <c r="L84" s="11">
        <f t="shared" si="11"/>
        <v>2</v>
      </c>
      <c r="M84" s="11">
        <f t="shared" si="12"/>
        <v>0</v>
      </c>
      <c r="N84" s="22">
        <f t="shared" si="15"/>
        <v>0</v>
      </c>
    </row>
    <row r="85">
      <c r="A85" s="23">
        <v>4.0</v>
      </c>
      <c r="B85" s="24">
        <v>5.0</v>
      </c>
      <c r="D85" s="2" t="s">
        <v>14</v>
      </c>
      <c r="E85" s="25">
        <f t="shared" si="7"/>
        <v>0</v>
      </c>
      <c r="F85" s="11">
        <f t="shared" si="8"/>
        <v>0</v>
      </c>
      <c r="G85" s="11">
        <f t="shared" si="9"/>
        <v>0</v>
      </c>
      <c r="H85" s="11">
        <f t="shared" si="10"/>
        <v>0</v>
      </c>
      <c r="I85" s="11">
        <f t="shared" si="13"/>
        <v>1</v>
      </c>
      <c r="J85" s="26">
        <f t="shared" si="14"/>
        <v>1</v>
      </c>
      <c r="L85" s="11">
        <f t="shared" si="11"/>
        <v>2</v>
      </c>
      <c r="M85" s="11">
        <f t="shared" si="12"/>
        <v>0</v>
      </c>
      <c r="N85" s="22">
        <f t="shared" si="15"/>
        <v>0</v>
      </c>
    </row>
    <row r="86">
      <c r="A86" s="27">
        <v>3.0</v>
      </c>
      <c r="B86" s="24">
        <v>1.0</v>
      </c>
      <c r="D86" s="2" t="s">
        <v>16</v>
      </c>
      <c r="E86" s="25">
        <f t="shared" si="7"/>
        <v>0</v>
      </c>
      <c r="F86" s="11">
        <f t="shared" si="8"/>
        <v>1</v>
      </c>
      <c r="G86" s="11">
        <f t="shared" si="9"/>
        <v>0</v>
      </c>
      <c r="H86" s="11">
        <f t="shared" si="10"/>
        <v>1</v>
      </c>
      <c r="I86" s="11">
        <f t="shared" si="13"/>
        <v>0</v>
      </c>
      <c r="J86" s="26">
        <f t="shared" si="14"/>
        <v>0</v>
      </c>
      <c r="L86" s="11">
        <f t="shared" si="11"/>
        <v>2</v>
      </c>
      <c r="M86" s="11">
        <f t="shared" si="12"/>
        <v>0</v>
      </c>
      <c r="N86" s="22">
        <f t="shared" si="15"/>
        <v>0</v>
      </c>
    </row>
    <row r="87">
      <c r="A87" s="23">
        <v>4.0</v>
      </c>
      <c r="B87" s="24">
        <v>4.0</v>
      </c>
      <c r="D87" s="2" t="s">
        <v>18</v>
      </c>
      <c r="E87" s="25">
        <f t="shared" si="7"/>
        <v>0</v>
      </c>
      <c r="F87" s="11">
        <f t="shared" si="8"/>
        <v>0</v>
      </c>
      <c r="G87" s="11">
        <f t="shared" si="9"/>
        <v>0</v>
      </c>
      <c r="H87" s="11">
        <f t="shared" si="10"/>
        <v>0</v>
      </c>
      <c r="I87" s="11">
        <f t="shared" si="13"/>
        <v>2</v>
      </c>
      <c r="J87" s="26">
        <f t="shared" si="14"/>
        <v>0</v>
      </c>
      <c r="L87" s="11">
        <f t="shared" si="11"/>
        <v>2</v>
      </c>
      <c r="M87" s="11">
        <f t="shared" si="12"/>
        <v>2</v>
      </c>
      <c r="N87" s="22">
        <f t="shared" si="15"/>
        <v>1</v>
      </c>
    </row>
    <row r="88">
      <c r="A88" s="23">
        <v>0.0</v>
      </c>
      <c r="B88" s="24">
        <v>0.0</v>
      </c>
      <c r="D88" s="2" t="s">
        <v>19</v>
      </c>
      <c r="E88" s="25">
        <f t="shared" si="7"/>
        <v>2</v>
      </c>
      <c r="F88" s="11">
        <f t="shared" si="8"/>
        <v>0</v>
      </c>
      <c r="G88" s="11">
        <f t="shared" si="9"/>
        <v>0</v>
      </c>
      <c r="H88" s="11">
        <f t="shared" si="10"/>
        <v>0</v>
      </c>
      <c r="I88" s="11">
        <f t="shared" si="13"/>
        <v>0</v>
      </c>
      <c r="J88" s="26">
        <f t="shared" si="14"/>
        <v>0</v>
      </c>
      <c r="L88" s="11">
        <f t="shared" si="11"/>
        <v>2</v>
      </c>
      <c r="M88" s="11">
        <f t="shared" si="12"/>
        <v>2</v>
      </c>
      <c r="N88" s="22">
        <f t="shared" si="15"/>
        <v>1</v>
      </c>
    </row>
    <row r="89">
      <c r="A89" s="23">
        <v>0.0</v>
      </c>
      <c r="B89" s="24">
        <v>0.0</v>
      </c>
      <c r="D89" s="2" t="s">
        <v>20</v>
      </c>
      <c r="E89" s="25">
        <f t="shared" si="7"/>
        <v>2</v>
      </c>
      <c r="F89" s="11">
        <f t="shared" si="8"/>
        <v>0</v>
      </c>
      <c r="G89" s="11">
        <f t="shared" si="9"/>
        <v>0</v>
      </c>
      <c r="H89" s="11">
        <f t="shared" si="10"/>
        <v>0</v>
      </c>
      <c r="I89" s="11">
        <f t="shared" si="13"/>
        <v>0</v>
      </c>
      <c r="J89" s="26">
        <f t="shared" si="14"/>
        <v>0</v>
      </c>
      <c r="L89" s="11">
        <f t="shared" si="11"/>
        <v>2</v>
      </c>
      <c r="M89" s="11">
        <f t="shared" si="12"/>
        <v>2</v>
      </c>
      <c r="N89" s="22">
        <f t="shared" si="15"/>
        <v>1</v>
      </c>
    </row>
    <row r="90">
      <c r="A90" s="23">
        <v>3.0</v>
      </c>
      <c r="B90" s="24">
        <v>3.0</v>
      </c>
      <c r="D90" s="2" t="s">
        <v>21</v>
      </c>
      <c r="E90" s="25">
        <f t="shared" si="7"/>
        <v>0</v>
      </c>
      <c r="F90" s="11">
        <f t="shared" si="8"/>
        <v>0</v>
      </c>
      <c r="G90" s="11">
        <f t="shared" si="9"/>
        <v>0</v>
      </c>
      <c r="H90" s="11">
        <f t="shared" si="10"/>
        <v>2</v>
      </c>
      <c r="I90" s="11">
        <f t="shared" si="13"/>
        <v>0</v>
      </c>
      <c r="J90" s="26">
        <f t="shared" si="14"/>
        <v>0</v>
      </c>
      <c r="L90" s="11">
        <f t="shared" si="11"/>
        <v>2</v>
      </c>
      <c r="M90" s="11">
        <f t="shared" si="12"/>
        <v>2</v>
      </c>
      <c r="N90" s="22">
        <f t="shared" si="15"/>
        <v>1</v>
      </c>
    </row>
    <row r="91">
      <c r="A91" s="23">
        <v>3.0</v>
      </c>
      <c r="B91" s="24">
        <v>5.0</v>
      </c>
      <c r="D91" s="2" t="s">
        <v>22</v>
      </c>
      <c r="E91" s="25">
        <f t="shared" si="7"/>
        <v>0</v>
      </c>
      <c r="F91" s="11">
        <f t="shared" si="8"/>
        <v>0</v>
      </c>
      <c r="G91" s="11">
        <f t="shared" si="9"/>
        <v>0</v>
      </c>
      <c r="H91" s="11">
        <f t="shared" si="10"/>
        <v>1</v>
      </c>
      <c r="I91" s="11">
        <f t="shared" si="13"/>
        <v>0</v>
      </c>
      <c r="J91" s="26">
        <f t="shared" si="14"/>
        <v>1</v>
      </c>
      <c r="L91" s="11">
        <f t="shared" si="11"/>
        <v>2</v>
      </c>
      <c r="M91" s="11">
        <f t="shared" si="12"/>
        <v>0</v>
      </c>
      <c r="N91" s="22">
        <f t="shared" si="15"/>
        <v>0</v>
      </c>
    </row>
    <row r="92">
      <c r="A92" s="23">
        <v>0.0</v>
      </c>
      <c r="B92" s="24">
        <v>0.0</v>
      </c>
      <c r="D92" s="2" t="s">
        <v>23</v>
      </c>
      <c r="E92" s="25">
        <f t="shared" si="7"/>
        <v>2</v>
      </c>
      <c r="F92" s="11">
        <f t="shared" si="8"/>
        <v>0</v>
      </c>
      <c r="G92" s="11">
        <f t="shared" si="9"/>
        <v>0</v>
      </c>
      <c r="H92" s="11">
        <f t="shared" si="10"/>
        <v>0</v>
      </c>
      <c r="I92" s="11">
        <f t="shared" si="13"/>
        <v>0</v>
      </c>
      <c r="J92" s="26">
        <f t="shared" si="14"/>
        <v>0</v>
      </c>
      <c r="L92" s="11">
        <f t="shared" si="11"/>
        <v>2</v>
      </c>
      <c r="M92" s="11">
        <f t="shared" si="12"/>
        <v>2</v>
      </c>
      <c r="N92" s="22">
        <f t="shared" si="15"/>
        <v>1</v>
      </c>
    </row>
    <row r="93">
      <c r="A93" s="23">
        <v>5.0</v>
      </c>
      <c r="B93" s="24">
        <v>5.0</v>
      </c>
      <c r="D93" s="2" t="s">
        <v>24</v>
      </c>
      <c r="E93" s="25">
        <f t="shared" si="7"/>
        <v>0</v>
      </c>
      <c r="F93" s="11">
        <f t="shared" si="8"/>
        <v>0</v>
      </c>
      <c r="G93" s="11">
        <f t="shared" si="9"/>
        <v>0</v>
      </c>
      <c r="H93" s="11">
        <f t="shared" si="10"/>
        <v>0</v>
      </c>
      <c r="I93" s="11">
        <f t="shared" si="13"/>
        <v>0</v>
      </c>
      <c r="J93" s="26">
        <f t="shared" si="14"/>
        <v>2</v>
      </c>
      <c r="L93" s="11">
        <f t="shared" si="11"/>
        <v>2</v>
      </c>
      <c r="M93" s="11">
        <f t="shared" si="12"/>
        <v>2</v>
      </c>
      <c r="N93" s="22">
        <f t="shared" si="15"/>
        <v>1</v>
      </c>
    </row>
    <row r="94">
      <c r="A94" s="23">
        <v>0.0</v>
      </c>
      <c r="B94" s="24">
        <v>0.0</v>
      </c>
      <c r="D94" s="2" t="s">
        <v>25</v>
      </c>
      <c r="E94" s="25">
        <f t="shared" si="7"/>
        <v>2</v>
      </c>
      <c r="F94" s="11">
        <f t="shared" si="8"/>
        <v>0</v>
      </c>
      <c r="G94" s="11">
        <f t="shared" si="9"/>
        <v>0</v>
      </c>
      <c r="H94" s="11">
        <f t="shared" si="10"/>
        <v>0</v>
      </c>
      <c r="I94" s="11">
        <f t="shared" si="13"/>
        <v>0</v>
      </c>
      <c r="J94" s="26">
        <f t="shared" si="14"/>
        <v>0</v>
      </c>
      <c r="L94" s="11">
        <f t="shared" si="11"/>
        <v>2</v>
      </c>
      <c r="M94" s="11">
        <f t="shared" si="12"/>
        <v>2</v>
      </c>
      <c r="N94" s="22">
        <f t="shared" si="15"/>
        <v>1</v>
      </c>
    </row>
    <row r="95">
      <c r="A95" s="23">
        <v>0.0</v>
      </c>
      <c r="B95" s="24">
        <v>0.0</v>
      </c>
      <c r="D95" s="2" t="s">
        <v>26</v>
      </c>
      <c r="E95" s="25">
        <f t="shared" si="7"/>
        <v>2</v>
      </c>
      <c r="F95" s="11">
        <f t="shared" si="8"/>
        <v>0</v>
      </c>
      <c r="G95" s="11">
        <f t="shared" si="9"/>
        <v>0</v>
      </c>
      <c r="H95" s="11">
        <f t="shared" si="10"/>
        <v>0</v>
      </c>
      <c r="I95" s="11">
        <f t="shared" si="13"/>
        <v>0</v>
      </c>
      <c r="J95" s="26">
        <f t="shared" si="14"/>
        <v>0</v>
      </c>
      <c r="L95" s="11">
        <f t="shared" si="11"/>
        <v>2</v>
      </c>
      <c r="M95" s="11">
        <f t="shared" si="12"/>
        <v>2</v>
      </c>
      <c r="N95" s="22">
        <f t="shared" si="15"/>
        <v>1</v>
      </c>
    </row>
    <row r="96">
      <c r="A96" s="23">
        <v>5.0</v>
      </c>
      <c r="B96" s="24">
        <v>5.0</v>
      </c>
      <c r="D96" s="2" t="s">
        <v>27</v>
      </c>
      <c r="E96" s="25">
        <f t="shared" si="7"/>
        <v>0</v>
      </c>
      <c r="F96" s="11">
        <f t="shared" si="8"/>
        <v>0</v>
      </c>
      <c r="G96" s="11">
        <f t="shared" si="9"/>
        <v>0</v>
      </c>
      <c r="H96" s="11">
        <f t="shared" si="10"/>
        <v>0</v>
      </c>
      <c r="I96" s="11">
        <f t="shared" si="13"/>
        <v>0</v>
      </c>
      <c r="J96" s="26">
        <f t="shared" si="14"/>
        <v>2</v>
      </c>
      <c r="L96" s="11">
        <f t="shared" si="11"/>
        <v>2</v>
      </c>
      <c r="M96" s="11">
        <f t="shared" si="12"/>
        <v>2</v>
      </c>
      <c r="N96" s="22">
        <f t="shared" si="15"/>
        <v>1</v>
      </c>
    </row>
    <row r="97">
      <c r="A97" s="23">
        <v>4.0</v>
      </c>
      <c r="B97" s="24">
        <v>5.0</v>
      </c>
      <c r="D97" s="2" t="s">
        <v>28</v>
      </c>
      <c r="E97" s="25">
        <f t="shared" si="7"/>
        <v>0</v>
      </c>
      <c r="F97" s="11">
        <f t="shared" si="8"/>
        <v>0</v>
      </c>
      <c r="G97" s="11">
        <f t="shared" si="9"/>
        <v>0</v>
      </c>
      <c r="H97" s="11">
        <f t="shared" si="10"/>
        <v>0</v>
      </c>
      <c r="I97" s="11">
        <f t="shared" si="13"/>
        <v>1</v>
      </c>
      <c r="J97" s="26">
        <f t="shared" si="14"/>
        <v>1</v>
      </c>
      <c r="L97" s="11">
        <f t="shared" si="11"/>
        <v>2</v>
      </c>
      <c r="M97" s="11">
        <f t="shared" si="12"/>
        <v>0</v>
      </c>
      <c r="N97" s="22">
        <f t="shared" si="15"/>
        <v>0</v>
      </c>
    </row>
    <row r="98">
      <c r="A98" s="28">
        <v>3.0</v>
      </c>
      <c r="B98" s="29">
        <v>2.0</v>
      </c>
      <c r="D98" s="2" t="s">
        <v>29</v>
      </c>
      <c r="E98" s="30">
        <f t="shared" si="7"/>
        <v>0</v>
      </c>
      <c r="F98" s="31">
        <f t="shared" si="8"/>
        <v>0</v>
      </c>
      <c r="G98" s="31">
        <f t="shared" si="9"/>
        <v>1</v>
      </c>
      <c r="H98" s="31">
        <f t="shared" si="10"/>
        <v>1</v>
      </c>
      <c r="I98" s="31">
        <f t="shared" si="13"/>
        <v>0</v>
      </c>
      <c r="J98" s="32">
        <f t="shared" si="14"/>
        <v>0</v>
      </c>
      <c r="L98" s="11">
        <f t="shared" si="11"/>
        <v>2</v>
      </c>
      <c r="M98" s="11">
        <f t="shared" si="12"/>
        <v>0</v>
      </c>
      <c r="N98" s="22">
        <f t="shared" si="15"/>
        <v>0</v>
      </c>
    </row>
    <row r="99">
      <c r="N99" s="22"/>
    </row>
    <row r="100">
      <c r="D100" s="1" t="s">
        <v>44</v>
      </c>
      <c r="E100" s="11">
        <f t="shared" ref="E100:J100" si="16">SUM(E81:E98)</f>
        <v>10</v>
      </c>
      <c r="F100" s="11">
        <f t="shared" si="16"/>
        <v>1</v>
      </c>
      <c r="G100" s="11">
        <f t="shared" si="16"/>
        <v>1</v>
      </c>
      <c r="H100" s="11">
        <f t="shared" si="16"/>
        <v>5</v>
      </c>
      <c r="I100" s="11">
        <f t="shared" si="16"/>
        <v>7</v>
      </c>
      <c r="J100" s="11">
        <f t="shared" si="16"/>
        <v>12</v>
      </c>
      <c r="N100" s="22">
        <f>sum(N81:N98)</f>
        <v>12</v>
      </c>
      <c r="O100" s="1" t="s">
        <v>44</v>
      </c>
    </row>
    <row r="101">
      <c r="D101" s="1" t="s">
        <v>45</v>
      </c>
      <c r="E101" s="11">
        <f t="shared" ref="E101:J101" si="17">E100/$I$75</f>
        <v>0.2777777778</v>
      </c>
      <c r="F101" s="11">
        <f t="shared" si="17"/>
        <v>0.02777777778</v>
      </c>
      <c r="G101" s="11">
        <f t="shared" si="17"/>
        <v>0.02777777778</v>
      </c>
      <c r="H101" s="11">
        <f t="shared" si="17"/>
        <v>0.1388888889</v>
      </c>
      <c r="I101" s="11">
        <f t="shared" si="17"/>
        <v>0.1944444444</v>
      </c>
      <c r="J101" s="11">
        <f t="shared" si="17"/>
        <v>0.3333333333</v>
      </c>
      <c r="N101" s="22">
        <f>N100/ $F$75</f>
        <v>0.6666666667</v>
      </c>
      <c r="O101" s="1" t="s">
        <v>46</v>
      </c>
    </row>
    <row r="102">
      <c r="D102" s="33" t="s">
        <v>47</v>
      </c>
      <c r="E102" s="34">
        <f t="shared" ref="E102:J102" si="18">E101^2</f>
        <v>0.07716049383</v>
      </c>
      <c r="F102" s="34">
        <f t="shared" si="18"/>
        <v>0.0007716049383</v>
      </c>
      <c r="G102" s="34">
        <f t="shared" si="18"/>
        <v>0.0007716049383</v>
      </c>
      <c r="H102" s="34">
        <f t="shared" si="18"/>
        <v>0.01929012346</v>
      </c>
      <c r="I102" s="34">
        <f t="shared" si="18"/>
        <v>0.03780864198</v>
      </c>
      <c r="J102" s="34">
        <f t="shared" si="18"/>
        <v>0.1111111111</v>
      </c>
      <c r="K102" s="35">
        <f>sum(E102:J102)</f>
        <v>0.2469135802</v>
      </c>
    </row>
    <row r="103">
      <c r="K103" s="36" t="s">
        <v>44</v>
      </c>
    </row>
    <row r="106">
      <c r="D106" s="1" t="s">
        <v>48</v>
      </c>
      <c r="E106" s="11">
        <f>(N101-K102)/(1-K102)</f>
        <v>0.5573770492</v>
      </c>
    </row>
    <row r="108">
      <c r="E108" s="1" t="s">
        <v>34</v>
      </c>
      <c r="F108" s="11">
        <f>COUNTA(D114:D131)</f>
        <v>18</v>
      </c>
    </row>
    <row r="109">
      <c r="E109" s="1" t="s">
        <v>36</v>
      </c>
      <c r="F109" s="1">
        <v>2.0</v>
      </c>
    </row>
    <row r="110">
      <c r="E110" s="12" t="s">
        <v>37</v>
      </c>
      <c r="F110" s="1">
        <v>6.0</v>
      </c>
    </row>
    <row r="111">
      <c r="E111" s="1"/>
      <c r="F111" s="11">
        <f>F108*F109*F110</f>
        <v>216</v>
      </c>
    </row>
    <row r="112">
      <c r="A112" s="1" t="s">
        <v>4</v>
      </c>
      <c r="E112" s="13" t="s">
        <v>38</v>
      </c>
    </row>
    <row r="113">
      <c r="A113" s="1" t="s">
        <v>39</v>
      </c>
      <c r="D113" s="1" t="s">
        <v>40</v>
      </c>
      <c r="E113" s="14">
        <v>0.0</v>
      </c>
      <c r="F113" s="15">
        <v>1.0</v>
      </c>
      <c r="G113" s="15">
        <v>2.0</v>
      </c>
      <c r="H113" s="15">
        <v>3.0</v>
      </c>
      <c r="I113" s="15">
        <v>4.0</v>
      </c>
      <c r="J113" s="16">
        <v>5.0</v>
      </c>
      <c r="L113" s="1" t="s">
        <v>41</v>
      </c>
      <c r="M113" s="1" t="s">
        <v>42</v>
      </c>
      <c r="N113" s="1" t="s">
        <v>43</v>
      </c>
    </row>
    <row r="114">
      <c r="A114" s="4">
        <v>5.0</v>
      </c>
      <c r="B114" s="4">
        <v>5.0</v>
      </c>
      <c r="D114" s="2" t="s">
        <v>8</v>
      </c>
      <c r="E114" s="19">
        <f t="shared" ref="E114:E131" si="19">COUNTIF($A114:$B114,0)</f>
        <v>0</v>
      </c>
      <c r="F114" s="20">
        <f t="shared" ref="F114:F131" si="20">COUNTIF($A114:$B114,1)</f>
        <v>0</v>
      </c>
      <c r="G114" s="20">
        <f t="shared" ref="G114:G131" si="21">COUNTIF($A114:$B114,2)</f>
        <v>0</v>
      </c>
      <c r="H114" s="20">
        <f t="shared" ref="H114:H131" si="22">COUNTIF($A114:$B114,3)</f>
        <v>0</v>
      </c>
      <c r="I114" s="20">
        <f>COUNTIF($A114:$B114,4)</f>
        <v>0</v>
      </c>
      <c r="J114" s="21">
        <f>COUNTIF($A114:$B114,$J113)</f>
        <v>2</v>
      </c>
      <c r="L114" s="11">
        <f t="shared" ref="L114:L131" si="23">sum(E114:J114)</f>
        <v>2</v>
      </c>
      <c r="M114" s="11">
        <f t="shared" ref="M114:M131" si="24">E114^2+F114^2+G114^2+H114^2+I114^2+J114^2 -L114</f>
        <v>2</v>
      </c>
      <c r="N114" s="22">
        <f>M114/(L114 * (L114-1))</f>
        <v>1</v>
      </c>
    </row>
    <row r="115">
      <c r="A115" s="4">
        <v>4.0</v>
      </c>
      <c r="B115" s="4">
        <v>4.0</v>
      </c>
      <c r="D115" s="2" t="s">
        <v>11</v>
      </c>
      <c r="E115" s="25">
        <f t="shared" si="19"/>
        <v>0</v>
      </c>
      <c r="F115" s="11">
        <f t="shared" si="20"/>
        <v>0</v>
      </c>
      <c r="G115" s="11">
        <f t="shared" si="21"/>
        <v>0</v>
      </c>
      <c r="H115" s="11">
        <f t="shared" si="22"/>
        <v>0</v>
      </c>
      <c r="I115" s="11">
        <f t="shared" ref="I115:I131" si="25">COUNTIF(A115:B115,4)</f>
        <v>2</v>
      </c>
      <c r="J115" s="26">
        <f t="shared" ref="J115:J131" si="26">COUNTIF($A115:$B115,5)</f>
        <v>0</v>
      </c>
      <c r="L115" s="11">
        <f t="shared" si="23"/>
        <v>2</v>
      </c>
      <c r="M115" s="11">
        <f t="shared" si="24"/>
        <v>2</v>
      </c>
      <c r="N115" s="22">
        <f t="shared" ref="N115:N131" si="27">M115/2</f>
        <v>1</v>
      </c>
    </row>
    <row r="116">
      <c r="A116" s="4">
        <v>3.0</v>
      </c>
      <c r="B116" s="4">
        <v>3.0</v>
      </c>
      <c r="D116" s="2" t="s">
        <v>12</v>
      </c>
      <c r="E116" s="25">
        <f t="shared" si="19"/>
        <v>0</v>
      </c>
      <c r="F116" s="11">
        <f t="shared" si="20"/>
        <v>0</v>
      </c>
      <c r="G116" s="11">
        <f t="shared" si="21"/>
        <v>0</v>
      </c>
      <c r="H116" s="11">
        <f t="shared" si="22"/>
        <v>2</v>
      </c>
      <c r="I116" s="11">
        <f t="shared" si="25"/>
        <v>0</v>
      </c>
      <c r="J116" s="26">
        <f t="shared" si="26"/>
        <v>0</v>
      </c>
      <c r="L116" s="11">
        <f t="shared" si="23"/>
        <v>2</v>
      </c>
      <c r="M116" s="11">
        <f t="shared" si="24"/>
        <v>2</v>
      </c>
      <c r="N116" s="22">
        <f t="shared" si="27"/>
        <v>1</v>
      </c>
    </row>
    <row r="117">
      <c r="A117" s="4">
        <v>5.0</v>
      </c>
      <c r="B117" s="4">
        <v>4.0</v>
      </c>
      <c r="D117" s="2" t="s">
        <v>13</v>
      </c>
      <c r="E117" s="25">
        <f t="shared" si="19"/>
        <v>0</v>
      </c>
      <c r="F117" s="11">
        <f t="shared" si="20"/>
        <v>0</v>
      </c>
      <c r="G117" s="11">
        <f t="shared" si="21"/>
        <v>0</v>
      </c>
      <c r="H117" s="11">
        <f t="shared" si="22"/>
        <v>0</v>
      </c>
      <c r="I117" s="11">
        <f t="shared" si="25"/>
        <v>1</v>
      </c>
      <c r="J117" s="26">
        <f t="shared" si="26"/>
        <v>1</v>
      </c>
      <c r="L117" s="11">
        <f t="shared" si="23"/>
        <v>2</v>
      </c>
      <c r="M117" s="11">
        <f t="shared" si="24"/>
        <v>0</v>
      </c>
      <c r="N117" s="22">
        <f t="shared" si="27"/>
        <v>0</v>
      </c>
    </row>
    <row r="118">
      <c r="A118" s="4">
        <v>5.0</v>
      </c>
      <c r="B118" s="4">
        <v>5.0</v>
      </c>
      <c r="D118" s="2" t="s">
        <v>14</v>
      </c>
      <c r="E118" s="25">
        <f t="shared" si="19"/>
        <v>0</v>
      </c>
      <c r="F118" s="11">
        <f t="shared" si="20"/>
        <v>0</v>
      </c>
      <c r="G118" s="11">
        <f t="shared" si="21"/>
        <v>0</v>
      </c>
      <c r="H118" s="11">
        <f t="shared" si="22"/>
        <v>0</v>
      </c>
      <c r="I118" s="11">
        <f t="shared" si="25"/>
        <v>0</v>
      </c>
      <c r="J118" s="26">
        <f t="shared" si="26"/>
        <v>2</v>
      </c>
      <c r="L118" s="11">
        <f t="shared" si="23"/>
        <v>2</v>
      </c>
      <c r="M118" s="11">
        <f t="shared" si="24"/>
        <v>2</v>
      </c>
      <c r="N118" s="22">
        <f t="shared" si="27"/>
        <v>1</v>
      </c>
    </row>
    <row r="119">
      <c r="A119" s="4">
        <v>3.0</v>
      </c>
      <c r="B119" s="4">
        <v>3.0</v>
      </c>
      <c r="D119" s="2" t="s">
        <v>16</v>
      </c>
      <c r="E119" s="25">
        <f t="shared" si="19"/>
        <v>0</v>
      </c>
      <c r="F119" s="11">
        <f t="shared" si="20"/>
        <v>0</v>
      </c>
      <c r="G119" s="11">
        <f t="shared" si="21"/>
        <v>0</v>
      </c>
      <c r="H119" s="11">
        <f t="shared" si="22"/>
        <v>2</v>
      </c>
      <c r="I119" s="11">
        <f t="shared" si="25"/>
        <v>0</v>
      </c>
      <c r="J119" s="26">
        <f t="shared" si="26"/>
        <v>0</v>
      </c>
      <c r="L119" s="11">
        <f t="shared" si="23"/>
        <v>2</v>
      </c>
      <c r="M119" s="11">
        <f t="shared" si="24"/>
        <v>2</v>
      </c>
      <c r="N119" s="22">
        <f t="shared" si="27"/>
        <v>1</v>
      </c>
    </row>
    <row r="120">
      <c r="A120" s="4">
        <v>4.0</v>
      </c>
      <c r="B120" s="4">
        <v>4.0</v>
      </c>
      <c r="D120" s="2" t="s">
        <v>18</v>
      </c>
      <c r="E120" s="25">
        <f t="shared" si="19"/>
        <v>0</v>
      </c>
      <c r="F120" s="11">
        <f t="shared" si="20"/>
        <v>0</v>
      </c>
      <c r="G120" s="11">
        <f t="shared" si="21"/>
        <v>0</v>
      </c>
      <c r="H120" s="11">
        <f t="shared" si="22"/>
        <v>0</v>
      </c>
      <c r="I120" s="11">
        <f t="shared" si="25"/>
        <v>2</v>
      </c>
      <c r="J120" s="26">
        <f t="shared" si="26"/>
        <v>0</v>
      </c>
      <c r="L120" s="11">
        <f t="shared" si="23"/>
        <v>2</v>
      </c>
      <c r="M120" s="11">
        <f t="shared" si="24"/>
        <v>2</v>
      </c>
      <c r="N120" s="22">
        <f t="shared" si="27"/>
        <v>1</v>
      </c>
    </row>
    <row r="121">
      <c r="A121" s="4">
        <v>1.0</v>
      </c>
      <c r="B121" s="4">
        <v>0.0</v>
      </c>
      <c r="D121" s="2" t="s">
        <v>19</v>
      </c>
      <c r="E121" s="25">
        <f t="shared" si="19"/>
        <v>1</v>
      </c>
      <c r="F121" s="11">
        <f t="shared" si="20"/>
        <v>1</v>
      </c>
      <c r="G121" s="11">
        <f t="shared" si="21"/>
        <v>0</v>
      </c>
      <c r="H121" s="11">
        <f t="shared" si="22"/>
        <v>0</v>
      </c>
      <c r="I121" s="11">
        <f t="shared" si="25"/>
        <v>0</v>
      </c>
      <c r="J121" s="26">
        <f t="shared" si="26"/>
        <v>0</v>
      </c>
      <c r="L121" s="11">
        <f t="shared" si="23"/>
        <v>2</v>
      </c>
      <c r="M121" s="11">
        <f t="shared" si="24"/>
        <v>0</v>
      </c>
      <c r="N121" s="22">
        <f t="shared" si="27"/>
        <v>0</v>
      </c>
    </row>
    <row r="122">
      <c r="A122" s="4">
        <v>0.0</v>
      </c>
      <c r="B122" s="4">
        <v>0.0</v>
      </c>
      <c r="D122" s="2" t="s">
        <v>20</v>
      </c>
      <c r="E122" s="25">
        <f t="shared" si="19"/>
        <v>2</v>
      </c>
      <c r="F122" s="11">
        <f t="shared" si="20"/>
        <v>0</v>
      </c>
      <c r="G122" s="11">
        <f t="shared" si="21"/>
        <v>0</v>
      </c>
      <c r="H122" s="11">
        <f t="shared" si="22"/>
        <v>0</v>
      </c>
      <c r="I122" s="11">
        <f t="shared" si="25"/>
        <v>0</v>
      </c>
      <c r="J122" s="26">
        <f t="shared" si="26"/>
        <v>0</v>
      </c>
      <c r="L122" s="11">
        <f t="shared" si="23"/>
        <v>2</v>
      </c>
      <c r="M122" s="11">
        <f t="shared" si="24"/>
        <v>2</v>
      </c>
      <c r="N122" s="22">
        <f t="shared" si="27"/>
        <v>1</v>
      </c>
    </row>
    <row r="123">
      <c r="A123" s="4">
        <v>3.0</v>
      </c>
      <c r="B123" s="4">
        <v>4.0</v>
      </c>
      <c r="D123" s="2" t="s">
        <v>21</v>
      </c>
      <c r="E123" s="25">
        <f t="shared" si="19"/>
        <v>0</v>
      </c>
      <c r="F123" s="11">
        <f t="shared" si="20"/>
        <v>0</v>
      </c>
      <c r="G123" s="11">
        <f t="shared" si="21"/>
        <v>0</v>
      </c>
      <c r="H123" s="11">
        <f t="shared" si="22"/>
        <v>1</v>
      </c>
      <c r="I123" s="11">
        <f t="shared" si="25"/>
        <v>1</v>
      </c>
      <c r="J123" s="26">
        <f t="shared" si="26"/>
        <v>0</v>
      </c>
      <c r="L123" s="11">
        <f t="shared" si="23"/>
        <v>2</v>
      </c>
      <c r="M123" s="11">
        <f t="shared" si="24"/>
        <v>0</v>
      </c>
      <c r="N123" s="22">
        <f t="shared" si="27"/>
        <v>0</v>
      </c>
    </row>
    <row r="124">
      <c r="A124" s="4">
        <v>5.0</v>
      </c>
      <c r="B124" s="4">
        <v>5.0</v>
      </c>
      <c r="D124" s="2" t="s">
        <v>22</v>
      </c>
      <c r="E124" s="25">
        <f t="shared" si="19"/>
        <v>0</v>
      </c>
      <c r="F124" s="11">
        <f t="shared" si="20"/>
        <v>0</v>
      </c>
      <c r="G124" s="11">
        <f t="shared" si="21"/>
        <v>0</v>
      </c>
      <c r="H124" s="11">
        <f t="shared" si="22"/>
        <v>0</v>
      </c>
      <c r="I124" s="11">
        <f t="shared" si="25"/>
        <v>0</v>
      </c>
      <c r="J124" s="26">
        <f t="shared" si="26"/>
        <v>2</v>
      </c>
      <c r="L124" s="11">
        <f t="shared" si="23"/>
        <v>2</v>
      </c>
      <c r="M124" s="11">
        <f t="shared" si="24"/>
        <v>2</v>
      </c>
      <c r="N124" s="22">
        <f t="shared" si="27"/>
        <v>1</v>
      </c>
    </row>
    <row r="125">
      <c r="A125" s="4">
        <v>0.0</v>
      </c>
      <c r="B125" s="4">
        <v>0.0</v>
      </c>
      <c r="D125" s="2" t="s">
        <v>23</v>
      </c>
      <c r="E125" s="25">
        <f t="shared" si="19"/>
        <v>2</v>
      </c>
      <c r="F125" s="11">
        <f t="shared" si="20"/>
        <v>0</v>
      </c>
      <c r="G125" s="11">
        <f t="shared" si="21"/>
        <v>0</v>
      </c>
      <c r="H125" s="11">
        <f t="shared" si="22"/>
        <v>0</v>
      </c>
      <c r="I125" s="11">
        <f t="shared" si="25"/>
        <v>0</v>
      </c>
      <c r="J125" s="26">
        <f t="shared" si="26"/>
        <v>0</v>
      </c>
      <c r="L125" s="11">
        <f t="shared" si="23"/>
        <v>2</v>
      </c>
      <c r="M125" s="11">
        <f t="shared" si="24"/>
        <v>2</v>
      </c>
      <c r="N125" s="22">
        <f t="shared" si="27"/>
        <v>1</v>
      </c>
    </row>
    <row r="126">
      <c r="A126" s="4">
        <v>5.0</v>
      </c>
      <c r="B126" s="4">
        <v>5.0</v>
      </c>
      <c r="D126" s="2" t="s">
        <v>24</v>
      </c>
      <c r="E126" s="25">
        <f t="shared" si="19"/>
        <v>0</v>
      </c>
      <c r="F126" s="11">
        <f t="shared" si="20"/>
        <v>0</v>
      </c>
      <c r="G126" s="11">
        <f t="shared" si="21"/>
        <v>0</v>
      </c>
      <c r="H126" s="11">
        <f t="shared" si="22"/>
        <v>0</v>
      </c>
      <c r="I126" s="11">
        <f t="shared" si="25"/>
        <v>0</v>
      </c>
      <c r="J126" s="26">
        <f t="shared" si="26"/>
        <v>2</v>
      </c>
      <c r="L126" s="11">
        <f t="shared" si="23"/>
        <v>2</v>
      </c>
      <c r="M126" s="11">
        <f t="shared" si="24"/>
        <v>2</v>
      </c>
      <c r="N126" s="22">
        <f t="shared" si="27"/>
        <v>1</v>
      </c>
    </row>
    <row r="127">
      <c r="A127" s="4">
        <v>0.0</v>
      </c>
      <c r="B127" s="4">
        <v>0.0</v>
      </c>
      <c r="D127" s="2" t="s">
        <v>25</v>
      </c>
      <c r="E127" s="25">
        <f t="shared" si="19"/>
        <v>2</v>
      </c>
      <c r="F127" s="11">
        <f t="shared" si="20"/>
        <v>0</v>
      </c>
      <c r="G127" s="11">
        <f t="shared" si="21"/>
        <v>0</v>
      </c>
      <c r="H127" s="11">
        <f t="shared" si="22"/>
        <v>0</v>
      </c>
      <c r="I127" s="11">
        <f t="shared" si="25"/>
        <v>0</v>
      </c>
      <c r="J127" s="26">
        <f t="shared" si="26"/>
        <v>0</v>
      </c>
      <c r="L127" s="11">
        <f t="shared" si="23"/>
        <v>2</v>
      </c>
      <c r="M127" s="11">
        <f t="shared" si="24"/>
        <v>2</v>
      </c>
      <c r="N127" s="22">
        <f t="shared" si="27"/>
        <v>1</v>
      </c>
    </row>
    <row r="128">
      <c r="A128" s="4">
        <v>0.0</v>
      </c>
      <c r="B128" s="4">
        <v>0.0</v>
      </c>
      <c r="D128" s="2" t="s">
        <v>26</v>
      </c>
      <c r="E128" s="25">
        <f t="shared" si="19"/>
        <v>2</v>
      </c>
      <c r="F128" s="11">
        <f t="shared" si="20"/>
        <v>0</v>
      </c>
      <c r="G128" s="11">
        <f t="shared" si="21"/>
        <v>0</v>
      </c>
      <c r="H128" s="11">
        <f t="shared" si="22"/>
        <v>0</v>
      </c>
      <c r="I128" s="11">
        <f t="shared" si="25"/>
        <v>0</v>
      </c>
      <c r="J128" s="26">
        <f t="shared" si="26"/>
        <v>0</v>
      </c>
      <c r="L128" s="11">
        <f t="shared" si="23"/>
        <v>2</v>
      </c>
      <c r="M128" s="11">
        <f t="shared" si="24"/>
        <v>2</v>
      </c>
      <c r="N128" s="22">
        <f t="shared" si="27"/>
        <v>1</v>
      </c>
    </row>
    <row r="129">
      <c r="A129" s="4">
        <v>5.0</v>
      </c>
      <c r="B129" s="4">
        <v>5.0</v>
      </c>
      <c r="D129" s="2" t="s">
        <v>27</v>
      </c>
      <c r="E129" s="25">
        <f t="shared" si="19"/>
        <v>0</v>
      </c>
      <c r="F129" s="11">
        <f t="shared" si="20"/>
        <v>0</v>
      </c>
      <c r="G129" s="11">
        <f t="shared" si="21"/>
        <v>0</v>
      </c>
      <c r="H129" s="11">
        <f t="shared" si="22"/>
        <v>0</v>
      </c>
      <c r="I129" s="11">
        <f t="shared" si="25"/>
        <v>0</v>
      </c>
      <c r="J129" s="26">
        <f t="shared" si="26"/>
        <v>2</v>
      </c>
      <c r="L129" s="11">
        <f t="shared" si="23"/>
        <v>2</v>
      </c>
      <c r="M129" s="11">
        <f t="shared" si="24"/>
        <v>2</v>
      </c>
      <c r="N129" s="22">
        <f t="shared" si="27"/>
        <v>1</v>
      </c>
    </row>
    <row r="130">
      <c r="A130" s="4">
        <v>5.0</v>
      </c>
      <c r="B130" s="4">
        <v>3.0</v>
      </c>
      <c r="D130" s="2" t="s">
        <v>28</v>
      </c>
      <c r="E130" s="25">
        <f t="shared" si="19"/>
        <v>0</v>
      </c>
      <c r="F130" s="11">
        <f t="shared" si="20"/>
        <v>0</v>
      </c>
      <c r="G130" s="11">
        <f t="shared" si="21"/>
        <v>0</v>
      </c>
      <c r="H130" s="11">
        <f t="shared" si="22"/>
        <v>1</v>
      </c>
      <c r="I130" s="11">
        <f t="shared" si="25"/>
        <v>0</v>
      </c>
      <c r="J130" s="26">
        <f t="shared" si="26"/>
        <v>1</v>
      </c>
      <c r="L130" s="11">
        <f t="shared" si="23"/>
        <v>2</v>
      </c>
      <c r="M130" s="11">
        <f t="shared" si="24"/>
        <v>0</v>
      </c>
      <c r="N130" s="22">
        <f t="shared" si="27"/>
        <v>0</v>
      </c>
    </row>
    <row r="131">
      <c r="A131" s="4">
        <v>1.0</v>
      </c>
      <c r="B131" s="4">
        <v>3.0</v>
      </c>
      <c r="D131" s="2" t="s">
        <v>29</v>
      </c>
      <c r="E131" s="30">
        <f t="shared" si="19"/>
        <v>0</v>
      </c>
      <c r="F131" s="31">
        <f t="shared" si="20"/>
        <v>1</v>
      </c>
      <c r="G131" s="31">
        <f t="shared" si="21"/>
        <v>0</v>
      </c>
      <c r="H131" s="31">
        <f t="shared" si="22"/>
        <v>1</v>
      </c>
      <c r="I131" s="31">
        <f t="shared" si="25"/>
        <v>0</v>
      </c>
      <c r="J131" s="32">
        <f t="shared" si="26"/>
        <v>0</v>
      </c>
      <c r="L131" s="11">
        <f t="shared" si="23"/>
        <v>2</v>
      </c>
      <c r="M131" s="11">
        <f t="shared" si="24"/>
        <v>0</v>
      </c>
      <c r="N131" s="22">
        <f t="shared" si="27"/>
        <v>0</v>
      </c>
    </row>
    <row r="132">
      <c r="N132" s="22"/>
    </row>
    <row r="133">
      <c r="D133" s="1" t="s">
        <v>44</v>
      </c>
      <c r="E133" s="11">
        <f t="shared" ref="E133:J133" si="28">SUM(E114:E131)</f>
        <v>9</v>
      </c>
      <c r="F133" s="11">
        <f t="shared" si="28"/>
        <v>2</v>
      </c>
      <c r="G133" s="11">
        <f t="shared" si="28"/>
        <v>0</v>
      </c>
      <c r="H133" s="11">
        <f t="shared" si="28"/>
        <v>7</v>
      </c>
      <c r="I133" s="11">
        <f t="shared" si="28"/>
        <v>6</v>
      </c>
      <c r="J133" s="11">
        <f t="shared" si="28"/>
        <v>12</v>
      </c>
      <c r="N133" s="22">
        <f>sum(N114:N131)</f>
        <v>13</v>
      </c>
      <c r="O133" s="1" t="s">
        <v>44</v>
      </c>
    </row>
    <row r="134">
      <c r="D134" s="1" t="s">
        <v>45</v>
      </c>
      <c r="E134" s="11">
        <f t="shared" ref="E134:J134" si="29">E133/$I$75</f>
        <v>0.25</v>
      </c>
      <c r="F134" s="11">
        <f t="shared" si="29"/>
        <v>0.05555555556</v>
      </c>
      <c r="G134" s="11">
        <f t="shared" si="29"/>
        <v>0</v>
      </c>
      <c r="H134" s="11">
        <f t="shared" si="29"/>
        <v>0.1944444444</v>
      </c>
      <c r="I134" s="11">
        <f t="shared" si="29"/>
        <v>0.1666666667</v>
      </c>
      <c r="J134" s="11">
        <f t="shared" si="29"/>
        <v>0.3333333333</v>
      </c>
      <c r="N134" s="22">
        <f>N133/ $F$75</f>
        <v>0.7222222222</v>
      </c>
      <c r="O134" s="1" t="s">
        <v>46</v>
      </c>
    </row>
    <row r="135">
      <c r="D135" s="33" t="s">
        <v>47</v>
      </c>
      <c r="E135" s="34">
        <f t="shared" ref="E135:J135" si="30">E134^2</f>
        <v>0.0625</v>
      </c>
      <c r="F135" s="34">
        <f t="shared" si="30"/>
        <v>0.003086419753</v>
      </c>
      <c r="G135" s="34">
        <f t="shared" si="30"/>
        <v>0</v>
      </c>
      <c r="H135" s="34">
        <f t="shared" si="30"/>
        <v>0.03780864198</v>
      </c>
      <c r="I135" s="34">
        <f t="shared" si="30"/>
        <v>0.02777777778</v>
      </c>
      <c r="J135" s="34">
        <f t="shared" si="30"/>
        <v>0.1111111111</v>
      </c>
      <c r="K135" s="35">
        <f>sum(E135:J135)</f>
        <v>0.2422839506</v>
      </c>
    </row>
    <row r="136">
      <c r="K136" s="36" t="s">
        <v>44</v>
      </c>
    </row>
    <row r="137">
      <c r="D137" s="1" t="s">
        <v>48</v>
      </c>
      <c r="E137" s="11">
        <f>(N134-K135)/(1-K135)</f>
        <v>0.633401222</v>
      </c>
    </row>
    <row r="140">
      <c r="A140" s="1" t="s">
        <v>5</v>
      </c>
      <c r="E140" s="13" t="s">
        <v>38</v>
      </c>
    </row>
    <row r="141">
      <c r="A141" s="1" t="s">
        <v>39</v>
      </c>
      <c r="D141" s="1" t="s">
        <v>40</v>
      </c>
      <c r="E141" s="14">
        <v>0.0</v>
      </c>
      <c r="F141" s="15">
        <v>1.0</v>
      </c>
      <c r="G141" s="15">
        <v>2.0</v>
      </c>
      <c r="H141" s="15">
        <v>3.0</v>
      </c>
      <c r="I141" s="15">
        <v>4.0</v>
      </c>
      <c r="J141" s="16">
        <v>5.0</v>
      </c>
      <c r="L141" s="1" t="s">
        <v>41</v>
      </c>
      <c r="M141" s="1" t="s">
        <v>42</v>
      </c>
      <c r="N141" s="1" t="s">
        <v>43</v>
      </c>
    </row>
    <row r="142">
      <c r="A142" s="4">
        <v>5.0</v>
      </c>
      <c r="B142" s="4">
        <v>4.0</v>
      </c>
      <c r="D142" s="2" t="s">
        <v>8</v>
      </c>
      <c r="E142" s="19">
        <f t="shared" ref="E142:E159" si="31">COUNTIF($A142:$B142,0)</f>
        <v>0</v>
      </c>
      <c r="F142" s="20">
        <f t="shared" ref="F142:F159" si="32">COUNTIF($A142:$B142,1)</f>
        <v>0</v>
      </c>
      <c r="G142" s="20">
        <f t="shared" ref="G142:G159" si="33">COUNTIF($A142:$B142,2)</f>
        <v>0</v>
      </c>
      <c r="H142" s="20">
        <f t="shared" ref="H142:H159" si="34">COUNTIF($A142:$B142,3)</f>
        <v>0</v>
      </c>
      <c r="I142" s="20">
        <f>COUNTIF($A142:$B142,4)</f>
        <v>1</v>
      </c>
      <c r="J142" s="21">
        <f>COUNTIF($A142:$B142,$J141)</f>
        <v>1</v>
      </c>
      <c r="L142" s="11">
        <f t="shared" ref="L142:L159" si="35">sum(E142:J142)</f>
        <v>2</v>
      </c>
      <c r="M142" s="11">
        <f t="shared" ref="M142:M159" si="36">E142^2+F142^2+G142^2+H142^2+I142^2+J142^2 -L142</f>
        <v>0</v>
      </c>
      <c r="N142" s="22">
        <f>M142/(L142 * (L142-1))</f>
        <v>0</v>
      </c>
    </row>
    <row r="143">
      <c r="A143" s="4">
        <v>4.0</v>
      </c>
      <c r="B143" s="4">
        <v>3.0</v>
      </c>
      <c r="D143" s="2" t="s">
        <v>11</v>
      </c>
      <c r="E143" s="25">
        <f t="shared" si="31"/>
        <v>0</v>
      </c>
      <c r="F143" s="11">
        <f t="shared" si="32"/>
        <v>0</v>
      </c>
      <c r="G143" s="11">
        <f t="shared" si="33"/>
        <v>0</v>
      </c>
      <c r="H143" s="11">
        <f t="shared" si="34"/>
        <v>1</v>
      </c>
      <c r="I143" s="11">
        <f t="shared" ref="I143:I159" si="37">COUNTIF(A143:B143,4)</f>
        <v>1</v>
      </c>
      <c r="J143" s="26">
        <f t="shared" ref="J143:J159" si="38">COUNTIF($A143:$B143,5)</f>
        <v>0</v>
      </c>
      <c r="L143" s="11">
        <f t="shared" si="35"/>
        <v>2</v>
      </c>
      <c r="M143" s="11">
        <f t="shared" si="36"/>
        <v>0</v>
      </c>
      <c r="N143" s="22">
        <f t="shared" ref="N143:N159" si="39">M143/2</f>
        <v>0</v>
      </c>
    </row>
    <row r="144">
      <c r="A144" s="4">
        <v>5.0</v>
      </c>
      <c r="B144" s="4">
        <v>5.0</v>
      </c>
      <c r="D144" s="2" t="s">
        <v>12</v>
      </c>
      <c r="E144" s="25">
        <f t="shared" si="31"/>
        <v>0</v>
      </c>
      <c r="F144" s="11">
        <f t="shared" si="32"/>
        <v>0</v>
      </c>
      <c r="G144" s="11">
        <f t="shared" si="33"/>
        <v>0</v>
      </c>
      <c r="H144" s="11">
        <f t="shared" si="34"/>
        <v>0</v>
      </c>
      <c r="I144" s="11">
        <f t="shared" si="37"/>
        <v>0</v>
      </c>
      <c r="J144" s="26">
        <f t="shared" si="38"/>
        <v>2</v>
      </c>
      <c r="L144" s="11">
        <f t="shared" si="35"/>
        <v>2</v>
      </c>
      <c r="M144" s="11">
        <f t="shared" si="36"/>
        <v>2</v>
      </c>
      <c r="N144" s="22">
        <f t="shared" si="39"/>
        <v>1</v>
      </c>
    </row>
    <row r="145">
      <c r="A145" s="4">
        <v>4.0</v>
      </c>
      <c r="B145" s="4">
        <v>4.0</v>
      </c>
      <c r="D145" s="2" t="s">
        <v>13</v>
      </c>
      <c r="E145" s="25">
        <f t="shared" si="31"/>
        <v>0</v>
      </c>
      <c r="F145" s="11">
        <f t="shared" si="32"/>
        <v>0</v>
      </c>
      <c r="G145" s="11">
        <f t="shared" si="33"/>
        <v>0</v>
      </c>
      <c r="H145" s="11">
        <f t="shared" si="34"/>
        <v>0</v>
      </c>
      <c r="I145" s="11">
        <f t="shared" si="37"/>
        <v>2</v>
      </c>
      <c r="J145" s="26">
        <f t="shared" si="38"/>
        <v>0</v>
      </c>
      <c r="L145" s="11">
        <f t="shared" si="35"/>
        <v>2</v>
      </c>
      <c r="M145" s="11">
        <f t="shared" si="36"/>
        <v>2</v>
      </c>
      <c r="N145" s="22">
        <f t="shared" si="39"/>
        <v>1</v>
      </c>
    </row>
    <row r="146">
      <c r="A146" s="4">
        <v>4.0</v>
      </c>
      <c r="B146" s="4">
        <v>5.0</v>
      </c>
      <c r="D146" s="2" t="s">
        <v>14</v>
      </c>
      <c r="E146" s="25">
        <f t="shared" si="31"/>
        <v>0</v>
      </c>
      <c r="F146" s="11">
        <f t="shared" si="32"/>
        <v>0</v>
      </c>
      <c r="G146" s="11">
        <f t="shared" si="33"/>
        <v>0</v>
      </c>
      <c r="H146" s="11">
        <f t="shared" si="34"/>
        <v>0</v>
      </c>
      <c r="I146" s="11">
        <f t="shared" si="37"/>
        <v>1</v>
      </c>
      <c r="J146" s="26">
        <f t="shared" si="38"/>
        <v>1</v>
      </c>
      <c r="L146" s="11">
        <f t="shared" si="35"/>
        <v>2</v>
      </c>
      <c r="M146" s="11">
        <f t="shared" si="36"/>
        <v>0</v>
      </c>
      <c r="N146" s="22">
        <f t="shared" si="39"/>
        <v>0</v>
      </c>
    </row>
    <row r="147">
      <c r="A147" s="4">
        <v>0.0</v>
      </c>
      <c r="B147" s="4">
        <v>0.0</v>
      </c>
      <c r="D147" s="2" t="s">
        <v>16</v>
      </c>
      <c r="E147" s="25">
        <f t="shared" si="31"/>
        <v>2</v>
      </c>
      <c r="F147" s="11">
        <f t="shared" si="32"/>
        <v>0</v>
      </c>
      <c r="G147" s="11">
        <f t="shared" si="33"/>
        <v>0</v>
      </c>
      <c r="H147" s="11">
        <f t="shared" si="34"/>
        <v>0</v>
      </c>
      <c r="I147" s="11">
        <f t="shared" si="37"/>
        <v>0</v>
      </c>
      <c r="J147" s="26">
        <f t="shared" si="38"/>
        <v>0</v>
      </c>
      <c r="L147" s="11">
        <f t="shared" si="35"/>
        <v>2</v>
      </c>
      <c r="M147" s="11">
        <f t="shared" si="36"/>
        <v>2</v>
      </c>
      <c r="N147" s="22">
        <f t="shared" si="39"/>
        <v>1</v>
      </c>
    </row>
    <row r="148">
      <c r="A148" s="4">
        <v>4.0</v>
      </c>
      <c r="B148" s="4">
        <v>3.0</v>
      </c>
      <c r="D148" s="2" t="s">
        <v>18</v>
      </c>
      <c r="E148" s="25">
        <f t="shared" si="31"/>
        <v>0</v>
      </c>
      <c r="F148" s="11">
        <f t="shared" si="32"/>
        <v>0</v>
      </c>
      <c r="G148" s="11">
        <f t="shared" si="33"/>
        <v>0</v>
      </c>
      <c r="H148" s="11">
        <f t="shared" si="34"/>
        <v>1</v>
      </c>
      <c r="I148" s="11">
        <f t="shared" si="37"/>
        <v>1</v>
      </c>
      <c r="J148" s="26">
        <f t="shared" si="38"/>
        <v>0</v>
      </c>
      <c r="L148" s="11">
        <f t="shared" si="35"/>
        <v>2</v>
      </c>
      <c r="M148" s="11">
        <f t="shared" si="36"/>
        <v>0</v>
      </c>
      <c r="N148" s="22">
        <f t="shared" si="39"/>
        <v>0</v>
      </c>
    </row>
    <row r="149">
      <c r="A149" s="4">
        <v>0.0</v>
      </c>
      <c r="B149" s="4">
        <v>0.0</v>
      </c>
      <c r="D149" s="2" t="s">
        <v>19</v>
      </c>
      <c r="E149" s="25">
        <f t="shared" si="31"/>
        <v>2</v>
      </c>
      <c r="F149" s="11">
        <f t="shared" si="32"/>
        <v>0</v>
      </c>
      <c r="G149" s="11">
        <f t="shared" si="33"/>
        <v>0</v>
      </c>
      <c r="H149" s="11">
        <f t="shared" si="34"/>
        <v>0</v>
      </c>
      <c r="I149" s="11">
        <f t="shared" si="37"/>
        <v>0</v>
      </c>
      <c r="J149" s="26">
        <f t="shared" si="38"/>
        <v>0</v>
      </c>
      <c r="L149" s="11">
        <f t="shared" si="35"/>
        <v>2</v>
      </c>
      <c r="M149" s="11">
        <f t="shared" si="36"/>
        <v>2</v>
      </c>
      <c r="N149" s="22">
        <f t="shared" si="39"/>
        <v>1</v>
      </c>
    </row>
    <row r="150">
      <c r="A150" s="4">
        <v>0.0</v>
      </c>
      <c r="B150" s="4">
        <v>0.0</v>
      </c>
      <c r="D150" s="2" t="s">
        <v>20</v>
      </c>
      <c r="E150" s="25">
        <f t="shared" si="31"/>
        <v>2</v>
      </c>
      <c r="F150" s="11">
        <f t="shared" si="32"/>
        <v>0</v>
      </c>
      <c r="G150" s="11">
        <f t="shared" si="33"/>
        <v>0</v>
      </c>
      <c r="H150" s="11">
        <f t="shared" si="34"/>
        <v>0</v>
      </c>
      <c r="I150" s="11">
        <f t="shared" si="37"/>
        <v>0</v>
      </c>
      <c r="J150" s="26">
        <f t="shared" si="38"/>
        <v>0</v>
      </c>
      <c r="L150" s="11">
        <f t="shared" si="35"/>
        <v>2</v>
      </c>
      <c r="M150" s="11">
        <f t="shared" si="36"/>
        <v>2</v>
      </c>
      <c r="N150" s="22">
        <f t="shared" si="39"/>
        <v>1</v>
      </c>
    </row>
    <row r="151">
      <c r="A151" s="4">
        <v>3.0</v>
      </c>
      <c r="B151" s="4">
        <v>2.0</v>
      </c>
      <c r="D151" s="2" t="s">
        <v>21</v>
      </c>
      <c r="E151" s="25">
        <f t="shared" si="31"/>
        <v>0</v>
      </c>
      <c r="F151" s="11">
        <f t="shared" si="32"/>
        <v>0</v>
      </c>
      <c r="G151" s="11">
        <f t="shared" si="33"/>
        <v>1</v>
      </c>
      <c r="H151" s="11">
        <f t="shared" si="34"/>
        <v>1</v>
      </c>
      <c r="I151" s="11">
        <f t="shared" si="37"/>
        <v>0</v>
      </c>
      <c r="J151" s="26">
        <f t="shared" si="38"/>
        <v>0</v>
      </c>
      <c r="L151" s="11">
        <f t="shared" si="35"/>
        <v>2</v>
      </c>
      <c r="M151" s="11">
        <f t="shared" si="36"/>
        <v>0</v>
      </c>
      <c r="N151" s="22">
        <f t="shared" si="39"/>
        <v>0</v>
      </c>
    </row>
    <row r="152">
      <c r="A152" s="4">
        <v>5.0</v>
      </c>
      <c r="B152" s="4">
        <v>5.0</v>
      </c>
      <c r="D152" s="2" t="s">
        <v>22</v>
      </c>
      <c r="E152" s="25">
        <f t="shared" si="31"/>
        <v>0</v>
      </c>
      <c r="F152" s="11">
        <f t="shared" si="32"/>
        <v>0</v>
      </c>
      <c r="G152" s="11">
        <f t="shared" si="33"/>
        <v>0</v>
      </c>
      <c r="H152" s="11">
        <f t="shared" si="34"/>
        <v>0</v>
      </c>
      <c r="I152" s="11">
        <f t="shared" si="37"/>
        <v>0</v>
      </c>
      <c r="J152" s="26">
        <f t="shared" si="38"/>
        <v>2</v>
      </c>
      <c r="L152" s="11">
        <f t="shared" si="35"/>
        <v>2</v>
      </c>
      <c r="M152" s="11">
        <f t="shared" si="36"/>
        <v>2</v>
      </c>
      <c r="N152" s="22">
        <f t="shared" si="39"/>
        <v>1</v>
      </c>
    </row>
    <row r="153">
      <c r="A153" s="4">
        <v>0.0</v>
      </c>
      <c r="B153" s="4">
        <v>0.0</v>
      </c>
      <c r="D153" s="2" t="s">
        <v>23</v>
      </c>
      <c r="E153" s="25">
        <f t="shared" si="31"/>
        <v>2</v>
      </c>
      <c r="F153" s="11">
        <f t="shared" si="32"/>
        <v>0</v>
      </c>
      <c r="G153" s="11">
        <f t="shared" si="33"/>
        <v>0</v>
      </c>
      <c r="H153" s="11">
        <f t="shared" si="34"/>
        <v>0</v>
      </c>
      <c r="I153" s="11">
        <f t="shared" si="37"/>
        <v>0</v>
      </c>
      <c r="J153" s="26">
        <f t="shared" si="38"/>
        <v>0</v>
      </c>
      <c r="L153" s="11">
        <f t="shared" si="35"/>
        <v>2</v>
      </c>
      <c r="M153" s="11">
        <f t="shared" si="36"/>
        <v>2</v>
      </c>
      <c r="N153" s="22">
        <f t="shared" si="39"/>
        <v>1</v>
      </c>
    </row>
    <row r="154">
      <c r="A154" s="4">
        <v>0.0</v>
      </c>
      <c r="B154" s="4">
        <v>0.0</v>
      </c>
      <c r="D154" s="2" t="s">
        <v>24</v>
      </c>
      <c r="E154" s="25">
        <f t="shared" si="31"/>
        <v>2</v>
      </c>
      <c r="F154" s="11">
        <f t="shared" si="32"/>
        <v>0</v>
      </c>
      <c r="G154" s="11">
        <f t="shared" si="33"/>
        <v>0</v>
      </c>
      <c r="H154" s="11">
        <f t="shared" si="34"/>
        <v>0</v>
      </c>
      <c r="I154" s="11">
        <f t="shared" si="37"/>
        <v>0</v>
      </c>
      <c r="J154" s="26">
        <f t="shared" si="38"/>
        <v>0</v>
      </c>
      <c r="L154" s="11">
        <f t="shared" si="35"/>
        <v>2</v>
      </c>
      <c r="M154" s="11">
        <f t="shared" si="36"/>
        <v>2</v>
      </c>
      <c r="N154" s="22">
        <f t="shared" si="39"/>
        <v>1</v>
      </c>
    </row>
    <row r="155">
      <c r="A155" s="4">
        <v>0.0</v>
      </c>
      <c r="B155" s="4">
        <v>0.0</v>
      </c>
      <c r="D155" s="2" t="s">
        <v>25</v>
      </c>
      <c r="E155" s="25">
        <f t="shared" si="31"/>
        <v>2</v>
      </c>
      <c r="F155" s="11">
        <f t="shared" si="32"/>
        <v>0</v>
      </c>
      <c r="G155" s="11">
        <f t="shared" si="33"/>
        <v>0</v>
      </c>
      <c r="H155" s="11">
        <f t="shared" si="34"/>
        <v>0</v>
      </c>
      <c r="I155" s="11">
        <f t="shared" si="37"/>
        <v>0</v>
      </c>
      <c r="J155" s="26">
        <f t="shared" si="38"/>
        <v>0</v>
      </c>
      <c r="L155" s="11">
        <f t="shared" si="35"/>
        <v>2</v>
      </c>
      <c r="M155" s="11">
        <f t="shared" si="36"/>
        <v>2</v>
      </c>
      <c r="N155" s="22">
        <f t="shared" si="39"/>
        <v>1</v>
      </c>
    </row>
    <row r="156">
      <c r="A156" s="4">
        <v>0.0</v>
      </c>
      <c r="B156" s="4">
        <v>0.0</v>
      </c>
      <c r="D156" s="2" t="s">
        <v>26</v>
      </c>
      <c r="E156" s="25">
        <f t="shared" si="31"/>
        <v>2</v>
      </c>
      <c r="F156" s="11">
        <f t="shared" si="32"/>
        <v>0</v>
      </c>
      <c r="G156" s="11">
        <f t="shared" si="33"/>
        <v>0</v>
      </c>
      <c r="H156" s="11">
        <f t="shared" si="34"/>
        <v>0</v>
      </c>
      <c r="I156" s="11">
        <f t="shared" si="37"/>
        <v>0</v>
      </c>
      <c r="J156" s="26">
        <f t="shared" si="38"/>
        <v>0</v>
      </c>
      <c r="L156" s="11">
        <f t="shared" si="35"/>
        <v>2</v>
      </c>
      <c r="M156" s="11">
        <f t="shared" si="36"/>
        <v>2</v>
      </c>
      <c r="N156" s="22">
        <f t="shared" si="39"/>
        <v>1</v>
      </c>
    </row>
    <row r="157">
      <c r="A157" s="4">
        <v>5.0</v>
      </c>
      <c r="B157" s="4">
        <v>5.0</v>
      </c>
      <c r="D157" s="2" t="s">
        <v>27</v>
      </c>
      <c r="E157" s="25">
        <f t="shared" si="31"/>
        <v>0</v>
      </c>
      <c r="F157" s="11">
        <f t="shared" si="32"/>
        <v>0</v>
      </c>
      <c r="G157" s="11">
        <f t="shared" si="33"/>
        <v>0</v>
      </c>
      <c r="H157" s="11">
        <f t="shared" si="34"/>
        <v>0</v>
      </c>
      <c r="I157" s="11">
        <f t="shared" si="37"/>
        <v>0</v>
      </c>
      <c r="J157" s="26">
        <f t="shared" si="38"/>
        <v>2</v>
      </c>
      <c r="L157" s="11">
        <f t="shared" si="35"/>
        <v>2</v>
      </c>
      <c r="M157" s="11">
        <f t="shared" si="36"/>
        <v>2</v>
      </c>
      <c r="N157" s="22">
        <f t="shared" si="39"/>
        <v>1</v>
      </c>
    </row>
    <row r="158">
      <c r="A158" s="4">
        <v>3.0</v>
      </c>
      <c r="B158" s="4">
        <v>5.0</v>
      </c>
      <c r="D158" s="2" t="s">
        <v>28</v>
      </c>
      <c r="E158" s="25">
        <f t="shared" si="31"/>
        <v>0</v>
      </c>
      <c r="F158" s="11">
        <f t="shared" si="32"/>
        <v>0</v>
      </c>
      <c r="G158" s="11">
        <f t="shared" si="33"/>
        <v>0</v>
      </c>
      <c r="H158" s="11">
        <f t="shared" si="34"/>
        <v>1</v>
      </c>
      <c r="I158" s="11">
        <f t="shared" si="37"/>
        <v>0</v>
      </c>
      <c r="J158" s="26">
        <f t="shared" si="38"/>
        <v>1</v>
      </c>
      <c r="L158" s="11">
        <f t="shared" si="35"/>
        <v>2</v>
      </c>
      <c r="M158" s="11">
        <f t="shared" si="36"/>
        <v>0</v>
      </c>
      <c r="N158" s="22">
        <f t="shared" si="39"/>
        <v>0</v>
      </c>
    </row>
    <row r="159">
      <c r="A159" s="4">
        <v>2.0</v>
      </c>
      <c r="B159" s="4">
        <v>1.0</v>
      </c>
      <c r="D159" s="2" t="s">
        <v>29</v>
      </c>
      <c r="E159" s="30">
        <f t="shared" si="31"/>
        <v>0</v>
      </c>
      <c r="F159" s="31">
        <f t="shared" si="32"/>
        <v>1</v>
      </c>
      <c r="G159" s="31">
        <f t="shared" si="33"/>
        <v>1</v>
      </c>
      <c r="H159" s="31">
        <f t="shared" si="34"/>
        <v>0</v>
      </c>
      <c r="I159" s="31">
        <f t="shared" si="37"/>
        <v>0</v>
      </c>
      <c r="J159" s="32">
        <f t="shared" si="38"/>
        <v>0</v>
      </c>
      <c r="L159" s="11">
        <f t="shared" si="35"/>
        <v>2</v>
      </c>
      <c r="M159" s="11">
        <f t="shared" si="36"/>
        <v>0</v>
      </c>
      <c r="N159" s="22">
        <f t="shared" si="39"/>
        <v>0</v>
      </c>
    </row>
    <row r="160">
      <c r="N160" s="22"/>
    </row>
    <row r="161">
      <c r="D161" s="1" t="s">
        <v>44</v>
      </c>
      <c r="E161" s="11">
        <f t="shared" ref="E161:J161" si="40">SUM(E142:E159)</f>
        <v>14</v>
      </c>
      <c r="F161" s="11">
        <f t="shared" si="40"/>
        <v>1</v>
      </c>
      <c r="G161" s="11">
        <f t="shared" si="40"/>
        <v>2</v>
      </c>
      <c r="H161" s="11">
        <f t="shared" si="40"/>
        <v>4</v>
      </c>
      <c r="I161" s="11">
        <f t="shared" si="40"/>
        <v>6</v>
      </c>
      <c r="J161" s="11">
        <f t="shared" si="40"/>
        <v>9</v>
      </c>
      <c r="N161" s="22">
        <f>sum(N142:N159)</f>
        <v>11</v>
      </c>
      <c r="O161" s="1" t="s">
        <v>44</v>
      </c>
    </row>
    <row r="162">
      <c r="D162" s="1" t="s">
        <v>45</v>
      </c>
      <c r="E162" s="11">
        <f t="shared" ref="E162:J162" si="41">E161/$I$75</f>
        <v>0.3888888889</v>
      </c>
      <c r="F162" s="11">
        <f t="shared" si="41"/>
        <v>0.02777777778</v>
      </c>
      <c r="G162" s="11">
        <f t="shared" si="41"/>
        <v>0.05555555556</v>
      </c>
      <c r="H162" s="11">
        <f t="shared" si="41"/>
        <v>0.1111111111</v>
      </c>
      <c r="I162" s="11">
        <f t="shared" si="41"/>
        <v>0.1666666667</v>
      </c>
      <c r="J162" s="11">
        <f t="shared" si="41"/>
        <v>0.25</v>
      </c>
      <c r="N162" s="22">
        <f>N161/ $F$75</f>
        <v>0.6111111111</v>
      </c>
      <c r="O162" s="1" t="s">
        <v>46</v>
      </c>
    </row>
    <row r="163">
      <c r="D163" s="33" t="s">
        <v>47</v>
      </c>
      <c r="E163" s="34">
        <f t="shared" ref="E163:J163" si="42">E162^2</f>
        <v>0.1512345679</v>
      </c>
      <c r="F163" s="34">
        <f t="shared" si="42"/>
        <v>0.0007716049383</v>
      </c>
      <c r="G163" s="34">
        <f t="shared" si="42"/>
        <v>0.003086419753</v>
      </c>
      <c r="H163" s="34">
        <f t="shared" si="42"/>
        <v>0.01234567901</v>
      </c>
      <c r="I163" s="34">
        <f t="shared" si="42"/>
        <v>0.02777777778</v>
      </c>
      <c r="J163" s="34">
        <f t="shared" si="42"/>
        <v>0.0625</v>
      </c>
      <c r="K163" s="35">
        <f>sum(E163:J163)</f>
        <v>0.2577160494</v>
      </c>
    </row>
    <row r="164">
      <c r="K164" s="36" t="s">
        <v>44</v>
      </c>
    </row>
    <row r="165">
      <c r="D165" s="1" t="s">
        <v>48</v>
      </c>
      <c r="E165" s="11">
        <f>(N162-K163)/(1-K163)</f>
        <v>0.4760914761</v>
      </c>
    </row>
    <row r="168">
      <c r="A168" s="1" t="s">
        <v>6</v>
      </c>
      <c r="E168" s="13" t="s">
        <v>38</v>
      </c>
    </row>
    <row r="169">
      <c r="A169" s="1" t="s">
        <v>39</v>
      </c>
      <c r="D169" s="1" t="s">
        <v>40</v>
      </c>
      <c r="E169" s="14">
        <v>0.0</v>
      </c>
      <c r="F169" s="15">
        <v>1.0</v>
      </c>
      <c r="G169" s="15">
        <v>2.0</v>
      </c>
      <c r="H169" s="15">
        <v>3.0</v>
      </c>
      <c r="I169" s="15">
        <v>4.0</v>
      </c>
      <c r="J169" s="16">
        <v>5.0</v>
      </c>
      <c r="L169" s="1" t="s">
        <v>41</v>
      </c>
      <c r="M169" s="1" t="s">
        <v>42</v>
      </c>
      <c r="N169" s="1" t="s">
        <v>43</v>
      </c>
    </row>
    <row r="170">
      <c r="A170" s="4">
        <v>5.0</v>
      </c>
      <c r="B170" s="4">
        <v>5.0</v>
      </c>
      <c r="D170" s="2" t="s">
        <v>8</v>
      </c>
      <c r="E170" s="19">
        <f t="shared" ref="E170:E187" si="43">COUNTIF($A170:$B170,0)</f>
        <v>0</v>
      </c>
      <c r="F170" s="20">
        <f t="shared" ref="F170:F187" si="44">COUNTIF($A170:$B170,1)</f>
        <v>0</v>
      </c>
      <c r="G170" s="20">
        <f t="shared" ref="G170:G187" si="45">COUNTIF($A170:$B170,2)</f>
        <v>0</v>
      </c>
      <c r="H170" s="20">
        <f t="shared" ref="H170:H187" si="46">COUNTIF($A170:$B170,3)</f>
        <v>0</v>
      </c>
      <c r="I170" s="20">
        <f>COUNTIF($A170:$B170,4)</f>
        <v>0</v>
      </c>
      <c r="J170" s="21">
        <f>COUNTIF($A170:$B170,$J169)</f>
        <v>2</v>
      </c>
      <c r="L170" s="11">
        <f t="shared" ref="L170:L187" si="47">sum(E170:J170)</f>
        <v>2</v>
      </c>
      <c r="M170" s="11">
        <f t="shared" ref="M170:M187" si="48">E170^2+F170^2+G170^2+H170^2+I170^2+J170^2 -L170</f>
        <v>2</v>
      </c>
      <c r="N170" s="22">
        <f>M170/(L170 * (L170-1))</f>
        <v>1</v>
      </c>
    </row>
    <row r="171">
      <c r="A171" s="4">
        <v>5.0</v>
      </c>
      <c r="B171" s="4">
        <v>5.0</v>
      </c>
      <c r="D171" s="2" t="s">
        <v>11</v>
      </c>
      <c r="E171" s="25">
        <f t="shared" si="43"/>
        <v>0</v>
      </c>
      <c r="F171" s="11">
        <f t="shared" si="44"/>
        <v>0</v>
      </c>
      <c r="G171" s="11">
        <f t="shared" si="45"/>
        <v>0</v>
      </c>
      <c r="H171" s="11">
        <f t="shared" si="46"/>
        <v>0</v>
      </c>
      <c r="I171" s="11">
        <f t="shared" ref="I171:I187" si="49">COUNTIF(A171:B171,4)</f>
        <v>0</v>
      </c>
      <c r="J171" s="26">
        <f t="shared" ref="J171:J187" si="50">COUNTIF($A171:$B171,5)</f>
        <v>2</v>
      </c>
      <c r="L171" s="11">
        <f t="shared" si="47"/>
        <v>2</v>
      </c>
      <c r="M171" s="11">
        <f t="shared" si="48"/>
        <v>2</v>
      </c>
      <c r="N171" s="22">
        <f t="shared" ref="N171:N187" si="51">M171/2</f>
        <v>1</v>
      </c>
    </row>
    <row r="172">
      <c r="A172" s="4">
        <v>5.0</v>
      </c>
      <c r="B172" s="4">
        <v>4.0</v>
      </c>
      <c r="D172" s="2" t="s">
        <v>12</v>
      </c>
      <c r="E172" s="25">
        <f t="shared" si="43"/>
        <v>0</v>
      </c>
      <c r="F172" s="11">
        <f t="shared" si="44"/>
        <v>0</v>
      </c>
      <c r="G172" s="11">
        <f t="shared" si="45"/>
        <v>0</v>
      </c>
      <c r="H172" s="11">
        <f t="shared" si="46"/>
        <v>0</v>
      </c>
      <c r="I172" s="11">
        <f t="shared" si="49"/>
        <v>1</v>
      </c>
      <c r="J172" s="26">
        <f t="shared" si="50"/>
        <v>1</v>
      </c>
      <c r="L172" s="11">
        <f t="shared" si="47"/>
        <v>2</v>
      </c>
      <c r="M172" s="11">
        <f t="shared" si="48"/>
        <v>0</v>
      </c>
      <c r="N172" s="22">
        <f t="shared" si="51"/>
        <v>0</v>
      </c>
    </row>
    <row r="173">
      <c r="A173" s="4">
        <v>4.0</v>
      </c>
      <c r="B173" s="4">
        <v>4.0</v>
      </c>
      <c r="D173" s="2" t="s">
        <v>13</v>
      </c>
      <c r="E173" s="25">
        <f t="shared" si="43"/>
        <v>0</v>
      </c>
      <c r="F173" s="11">
        <f t="shared" si="44"/>
        <v>0</v>
      </c>
      <c r="G173" s="11">
        <f t="shared" si="45"/>
        <v>0</v>
      </c>
      <c r="H173" s="11">
        <f t="shared" si="46"/>
        <v>0</v>
      </c>
      <c r="I173" s="11">
        <f t="shared" si="49"/>
        <v>2</v>
      </c>
      <c r="J173" s="26">
        <f t="shared" si="50"/>
        <v>0</v>
      </c>
      <c r="L173" s="11">
        <f t="shared" si="47"/>
        <v>2</v>
      </c>
      <c r="M173" s="11">
        <f t="shared" si="48"/>
        <v>2</v>
      </c>
      <c r="N173" s="22">
        <f t="shared" si="51"/>
        <v>1</v>
      </c>
    </row>
    <row r="174">
      <c r="A174" s="4">
        <v>5.0</v>
      </c>
      <c r="B174" s="4">
        <v>5.0</v>
      </c>
      <c r="D174" s="2" t="s">
        <v>14</v>
      </c>
      <c r="E174" s="25">
        <f t="shared" si="43"/>
        <v>0</v>
      </c>
      <c r="F174" s="11">
        <f t="shared" si="44"/>
        <v>0</v>
      </c>
      <c r="G174" s="11">
        <f t="shared" si="45"/>
        <v>0</v>
      </c>
      <c r="H174" s="11">
        <f t="shared" si="46"/>
        <v>0</v>
      </c>
      <c r="I174" s="11">
        <f t="shared" si="49"/>
        <v>0</v>
      </c>
      <c r="J174" s="26">
        <f t="shared" si="50"/>
        <v>2</v>
      </c>
      <c r="L174" s="11">
        <f t="shared" si="47"/>
        <v>2</v>
      </c>
      <c r="M174" s="11">
        <f t="shared" si="48"/>
        <v>2</v>
      </c>
      <c r="N174" s="22">
        <f t="shared" si="51"/>
        <v>1</v>
      </c>
    </row>
    <row r="175">
      <c r="A175" s="6">
        <v>3.0</v>
      </c>
      <c r="B175" s="4">
        <v>2.0</v>
      </c>
      <c r="D175" s="2" t="s">
        <v>16</v>
      </c>
      <c r="E175" s="25">
        <f t="shared" si="43"/>
        <v>0</v>
      </c>
      <c r="F175" s="11">
        <f t="shared" si="44"/>
        <v>0</v>
      </c>
      <c r="G175" s="11">
        <f t="shared" si="45"/>
        <v>1</v>
      </c>
      <c r="H175" s="11">
        <f t="shared" si="46"/>
        <v>1</v>
      </c>
      <c r="I175" s="11">
        <f t="shared" si="49"/>
        <v>0</v>
      </c>
      <c r="J175" s="26">
        <f t="shared" si="50"/>
        <v>0</v>
      </c>
      <c r="L175" s="11">
        <f t="shared" si="47"/>
        <v>2</v>
      </c>
      <c r="M175" s="11">
        <f t="shared" si="48"/>
        <v>0</v>
      </c>
      <c r="N175" s="22">
        <f t="shared" si="51"/>
        <v>0</v>
      </c>
    </row>
    <row r="176">
      <c r="A176" s="4">
        <v>3.0</v>
      </c>
      <c r="B176" s="4">
        <v>2.0</v>
      </c>
      <c r="D176" s="2" t="s">
        <v>18</v>
      </c>
      <c r="E176" s="25">
        <f t="shared" si="43"/>
        <v>0</v>
      </c>
      <c r="F176" s="11">
        <f t="shared" si="44"/>
        <v>0</v>
      </c>
      <c r="G176" s="11">
        <f t="shared" si="45"/>
        <v>1</v>
      </c>
      <c r="H176" s="11">
        <f t="shared" si="46"/>
        <v>1</v>
      </c>
      <c r="I176" s="11">
        <f t="shared" si="49"/>
        <v>0</v>
      </c>
      <c r="J176" s="26">
        <f t="shared" si="50"/>
        <v>0</v>
      </c>
      <c r="L176" s="11">
        <f t="shared" si="47"/>
        <v>2</v>
      </c>
      <c r="M176" s="11">
        <f t="shared" si="48"/>
        <v>0</v>
      </c>
      <c r="N176" s="22">
        <f t="shared" si="51"/>
        <v>0</v>
      </c>
    </row>
    <row r="177">
      <c r="A177" s="4">
        <v>0.0</v>
      </c>
      <c r="B177" s="4">
        <v>0.0</v>
      </c>
      <c r="D177" s="2" t="s">
        <v>19</v>
      </c>
      <c r="E177" s="25">
        <f t="shared" si="43"/>
        <v>2</v>
      </c>
      <c r="F177" s="11">
        <f t="shared" si="44"/>
        <v>0</v>
      </c>
      <c r="G177" s="11">
        <f t="shared" si="45"/>
        <v>0</v>
      </c>
      <c r="H177" s="11">
        <f t="shared" si="46"/>
        <v>0</v>
      </c>
      <c r="I177" s="11">
        <f t="shared" si="49"/>
        <v>0</v>
      </c>
      <c r="J177" s="26">
        <f t="shared" si="50"/>
        <v>0</v>
      </c>
      <c r="L177" s="11">
        <f t="shared" si="47"/>
        <v>2</v>
      </c>
      <c r="M177" s="11">
        <f t="shared" si="48"/>
        <v>2</v>
      </c>
      <c r="N177" s="22">
        <f t="shared" si="51"/>
        <v>1</v>
      </c>
    </row>
    <row r="178">
      <c r="A178" s="4">
        <v>0.0</v>
      </c>
      <c r="B178" s="4">
        <v>0.0</v>
      </c>
      <c r="D178" s="2" t="s">
        <v>20</v>
      </c>
      <c r="E178" s="25">
        <f t="shared" si="43"/>
        <v>2</v>
      </c>
      <c r="F178" s="11">
        <f t="shared" si="44"/>
        <v>0</v>
      </c>
      <c r="G178" s="11">
        <f t="shared" si="45"/>
        <v>0</v>
      </c>
      <c r="H178" s="11">
        <f t="shared" si="46"/>
        <v>0</v>
      </c>
      <c r="I178" s="11">
        <f t="shared" si="49"/>
        <v>0</v>
      </c>
      <c r="J178" s="26">
        <f t="shared" si="50"/>
        <v>0</v>
      </c>
      <c r="L178" s="11">
        <f t="shared" si="47"/>
        <v>2</v>
      </c>
      <c r="M178" s="11">
        <f t="shared" si="48"/>
        <v>2</v>
      </c>
      <c r="N178" s="22">
        <f t="shared" si="51"/>
        <v>1</v>
      </c>
    </row>
    <row r="179">
      <c r="A179" s="4">
        <v>3.0</v>
      </c>
      <c r="B179" s="4">
        <v>2.0</v>
      </c>
      <c r="D179" s="2" t="s">
        <v>21</v>
      </c>
      <c r="E179" s="25">
        <f t="shared" si="43"/>
        <v>0</v>
      </c>
      <c r="F179" s="11">
        <f t="shared" si="44"/>
        <v>0</v>
      </c>
      <c r="G179" s="11">
        <f t="shared" si="45"/>
        <v>1</v>
      </c>
      <c r="H179" s="11">
        <f t="shared" si="46"/>
        <v>1</v>
      </c>
      <c r="I179" s="11">
        <f t="shared" si="49"/>
        <v>0</v>
      </c>
      <c r="J179" s="26">
        <f t="shared" si="50"/>
        <v>0</v>
      </c>
      <c r="L179" s="11">
        <f t="shared" si="47"/>
        <v>2</v>
      </c>
      <c r="M179" s="11">
        <f t="shared" si="48"/>
        <v>0</v>
      </c>
      <c r="N179" s="22">
        <f t="shared" si="51"/>
        <v>0</v>
      </c>
    </row>
    <row r="180">
      <c r="A180" s="4">
        <v>0.0</v>
      </c>
      <c r="B180" s="4">
        <v>0.0</v>
      </c>
      <c r="D180" s="2" t="s">
        <v>22</v>
      </c>
      <c r="E180" s="25">
        <f t="shared" si="43"/>
        <v>2</v>
      </c>
      <c r="F180" s="11">
        <f t="shared" si="44"/>
        <v>0</v>
      </c>
      <c r="G180" s="11">
        <f t="shared" si="45"/>
        <v>0</v>
      </c>
      <c r="H180" s="11">
        <f t="shared" si="46"/>
        <v>0</v>
      </c>
      <c r="I180" s="11">
        <f t="shared" si="49"/>
        <v>0</v>
      </c>
      <c r="J180" s="26">
        <f t="shared" si="50"/>
        <v>0</v>
      </c>
      <c r="L180" s="11">
        <f t="shared" si="47"/>
        <v>2</v>
      </c>
      <c r="M180" s="11">
        <f t="shared" si="48"/>
        <v>2</v>
      </c>
      <c r="N180" s="22">
        <f t="shared" si="51"/>
        <v>1</v>
      </c>
    </row>
    <row r="181">
      <c r="A181" s="4">
        <v>0.0</v>
      </c>
      <c r="B181" s="4">
        <v>0.0</v>
      </c>
      <c r="D181" s="2" t="s">
        <v>23</v>
      </c>
      <c r="E181" s="25">
        <f t="shared" si="43"/>
        <v>2</v>
      </c>
      <c r="F181" s="11">
        <f t="shared" si="44"/>
        <v>0</v>
      </c>
      <c r="G181" s="11">
        <f t="shared" si="45"/>
        <v>0</v>
      </c>
      <c r="H181" s="11">
        <f t="shared" si="46"/>
        <v>0</v>
      </c>
      <c r="I181" s="11">
        <f t="shared" si="49"/>
        <v>0</v>
      </c>
      <c r="J181" s="26">
        <f t="shared" si="50"/>
        <v>0</v>
      </c>
      <c r="L181" s="11">
        <f t="shared" si="47"/>
        <v>2</v>
      </c>
      <c r="M181" s="11">
        <f t="shared" si="48"/>
        <v>2</v>
      </c>
      <c r="N181" s="22">
        <f t="shared" si="51"/>
        <v>1</v>
      </c>
    </row>
    <row r="182">
      <c r="A182" s="4">
        <v>0.0</v>
      </c>
      <c r="B182" s="4">
        <v>0.0</v>
      </c>
      <c r="D182" s="2" t="s">
        <v>24</v>
      </c>
      <c r="E182" s="25">
        <f t="shared" si="43"/>
        <v>2</v>
      </c>
      <c r="F182" s="11">
        <f t="shared" si="44"/>
        <v>0</v>
      </c>
      <c r="G182" s="11">
        <f t="shared" si="45"/>
        <v>0</v>
      </c>
      <c r="H182" s="11">
        <f t="shared" si="46"/>
        <v>0</v>
      </c>
      <c r="I182" s="11">
        <f t="shared" si="49"/>
        <v>0</v>
      </c>
      <c r="J182" s="26">
        <f t="shared" si="50"/>
        <v>0</v>
      </c>
      <c r="L182" s="11">
        <f t="shared" si="47"/>
        <v>2</v>
      </c>
      <c r="M182" s="11">
        <f t="shared" si="48"/>
        <v>2</v>
      </c>
      <c r="N182" s="22">
        <f t="shared" si="51"/>
        <v>1</v>
      </c>
    </row>
    <row r="183">
      <c r="A183" s="4">
        <v>0.0</v>
      </c>
      <c r="B183" s="4">
        <v>0.0</v>
      </c>
      <c r="D183" s="2" t="s">
        <v>25</v>
      </c>
      <c r="E183" s="25">
        <f t="shared" si="43"/>
        <v>2</v>
      </c>
      <c r="F183" s="11">
        <f t="shared" si="44"/>
        <v>0</v>
      </c>
      <c r="G183" s="11">
        <f t="shared" si="45"/>
        <v>0</v>
      </c>
      <c r="H183" s="11">
        <f t="shared" si="46"/>
        <v>0</v>
      </c>
      <c r="I183" s="11">
        <f t="shared" si="49"/>
        <v>0</v>
      </c>
      <c r="J183" s="26">
        <f t="shared" si="50"/>
        <v>0</v>
      </c>
      <c r="L183" s="11">
        <f t="shared" si="47"/>
        <v>2</v>
      </c>
      <c r="M183" s="11">
        <f t="shared" si="48"/>
        <v>2</v>
      </c>
      <c r="N183" s="22">
        <f t="shared" si="51"/>
        <v>1</v>
      </c>
    </row>
    <row r="184">
      <c r="A184" s="4">
        <v>0.0</v>
      </c>
      <c r="B184" s="4">
        <v>0.0</v>
      </c>
      <c r="D184" s="2" t="s">
        <v>26</v>
      </c>
      <c r="E184" s="25">
        <f t="shared" si="43"/>
        <v>2</v>
      </c>
      <c r="F184" s="11">
        <f t="shared" si="44"/>
        <v>0</v>
      </c>
      <c r="G184" s="11">
        <f t="shared" si="45"/>
        <v>0</v>
      </c>
      <c r="H184" s="11">
        <f t="shared" si="46"/>
        <v>0</v>
      </c>
      <c r="I184" s="11">
        <f t="shared" si="49"/>
        <v>0</v>
      </c>
      <c r="J184" s="26">
        <f t="shared" si="50"/>
        <v>0</v>
      </c>
      <c r="L184" s="11">
        <f t="shared" si="47"/>
        <v>2</v>
      </c>
      <c r="M184" s="11">
        <f t="shared" si="48"/>
        <v>2</v>
      </c>
      <c r="N184" s="22">
        <f t="shared" si="51"/>
        <v>1</v>
      </c>
    </row>
    <row r="185">
      <c r="A185" s="4">
        <v>5.0</v>
      </c>
      <c r="B185" s="4">
        <v>5.0</v>
      </c>
      <c r="D185" s="2" t="s">
        <v>27</v>
      </c>
      <c r="E185" s="25">
        <f t="shared" si="43"/>
        <v>0</v>
      </c>
      <c r="F185" s="11">
        <f t="shared" si="44"/>
        <v>0</v>
      </c>
      <c r="G185" s="11">
        <f t="shared" si="45"/>
        <v>0</v>
      </c>
      <c r="H185" s="11">
        <f t="shared" si="46"/>
        <v>0</v>
      </c>
      <c r="I185" s="11">
        <f t="shared" si="49"/>
        <v>0</v>
      </c>
      <c r="J185" s="26">
        <f t="shared" si="50"/>
        <v>2</v>
      </c>
      <c r="L185" s="11">
        <f t="shared" si="47"/>
        <v>2</v>
      </c>
      <c r="M185" s="11">
        <f t="shared" si="48"/>
        <v>2</v>
      </c>
      <c r="N185" s="22">
        <f t="shared" si="51"/>
        <v>1</v>
      </c>
    </row>
    <row r="186">
      <c r="A186" s="4">
        <v>4.0</v>
      </c>
      <c r="B186" s="4">
        <v>5.0</v>
      </c>
      <c r="D186" s="2" t="s">
        <v>28</v>
      </c>
      <c r="E186" s="25">
        <f t="shared" si="43"/>
        <v>0</v>
      </c>
      <c r="F186" s="11">
        <f t="shared" si="44"/>
        <v>0</v>
      </c>
      <c r="G186" s="11">
        <f t="shared" si="45"/>
        <v>0</v>
      </c>
      <c r="H186" s="11">
        <f t="shared" si="46"/>
        <v>0</v>
      </c>
      <c r="I186" s="11">
        <f t="shared" si="49"/>
        <v>1</v>
      </c>
      <c r="J186" s="26">
        <f t="shared" si="50"/>
        <v>1</v>
      </c>
      <c r="L186" s="11">
        <f t="shared" si="47"/>
        <v>2</v>
      </c>
      <c r="M186" s="11">
        <f t="shared" si="48"/>
        <v>0</v>
      </c>
      <c r="N186" s="22">
        <f t="shared" si="51"/>
        <v>0</v>
      </c>
    </row>
    <row r="187">
      <c r="A187" s="4">
        <v>3.0</v>
      </c>
      <c r="B187" s="4">
        <v>2.0</v>
      </c>
      <c r="D187" s="2" t="s">
        <v>29</v>
      </c>
      <c r="E187" s="30">
        <f t="shared" si="43"/>
        <v>0</v>
      </c>
      <c r="F187" s="31">
        <f t="shared" si="44"/>
        <v>0</v>
      </c>
      <c r="G187" s="31">
        <f t="shared" si="45"/>
        <v>1</v>
      </c>
      <c r="H187" s="31">
        <f t="shared" si="46"/>
        <v>1</v>
      </c>
      <c r="I187" s="31">
        <f t="shared" si="49"/>
        <v>0</v>
      </c>
      <c r="J187" s="32">
        <f t="shared" si="50"/>
        <v>0</v>
      </c>
      <c r="L187" s="11">
        <f t="shared" si="47"/>
        <v>2</v>
      </c>
      <c r="M187" s="11">
        <f t="shared" si="48"/>
        <v>0</v>
      </c>
      <c r="N187" s="22">
        <f t="shared" si="51"/>
        <v>0</v>
      </c>
    </row>
    <row r="188">
      <c r="N188" s="22"/>
    </row>
    <row r="189">
      <c r="D189" s="1" t="s">
        <v>44</v>
      </c>
      <c r="E189" s="11">
        <f t="shared" ref="E189:J189" si="52">SUM(E170:E187)</f>
        <v>14</v>
      </c>
      <c r="F189" s="11">
        <f t="shared" si="52"/>
        <v>0</v>
      </c>
      <c r="G189" s="11">
        <f t="shared" si="52"/>
        <v>4</v>
      </c>
      <c r="H189" s="11">
        <f t="shared" si="52"/>
        <v>4</v>
      </c>
      <c r="I189" s="11">
        <f t="shared" si="52"/>
        <v>4</v>
      </c>
      <c r="J189" s="11">
        <f t="shared" si="52"/>
        <v>10</v>
      </c>
      <c r="N189" s="22">
        <f>sum(N170:N187)</f>
        <v>12</v>
      </c>
      <c r="O189" s="1" t="s">
        <v>44</v>
      </c>
    </row>
    <row r="190">
      <c r="D190" s="1" t="s">
        <v>45</v>
      </c>
      <c r="E190" s="11">
        <f t="shared" ref="E190:J190" si="53">E189/$I$75</f>
        <v>0.3888888889</v>
      </c>
      <c r="F190" s="11">
        <f t="shared" si="53"/>
        <v>0</v>
      </c>
      <c r="G190" s="11">
        <f t="shared" si="53"/>
        <v>0.1111111111</v>
      </c>
      <c r="H190" s="11">
        <f t="shared" si="53"/>
        <v>0.1111111111</v>
      </c>
      <c r="I190" s="11">
        <f t="shared" si="53"/>
        <v>0.1111111111</v>
      </c>
      <c r="J190" s="11">
        <f t="shared" si="53"/>
        <v>0.2777777778</v>
      </c>
      <c r="N190" s="22">
        <f>N189/ $F$75</f>
        <v>0.6666666667</v>
      </c>
      <c r="O190" s="1" t="s">
        <v>46</v>
      </c>
    </row>
    <row r="191">
      <c r="D191" s="33" t="s">
        <v>47</v>
      </c>
      <c r="E191" s="34">
        <f t="shared" ref="E191:J191" si="54">E190^2</f>
        <v>0.1512345679</v>
      </c>
      <c r="F191" s="34">
        <f t="shared" si="54"/>
        <v>0</v>
      </c>
      <c r="G191" s="34">
        <f t="shared" si="54"/>
        <v>0.01234567901</v>
      </c>
      <c r="H191" s="34">
        <f t="shared" si="54"/>
        <v>0.01234567901</v>
      </c>
      <c r="I191" s="34">
        <f t="shared" si="54"/>
        <v>0.01234567901</v>
      </c>
      <c r="J191" s="34">
        <f t="shared" si="54"/>
        <v>0.07716049383</v>
      </c>
      <c r="K191" s="35">
        <f>sum(E191:J191)</f>
        <v>0.2654320988</v>
      </c>
    </row>
    <row r="192">
      <c r="K192" s="36" t="s">
        <v>44</v>
      </c>
    </row>
    <row r="193">
      <c r="D193" s="1" t="s">
        <v>48</v>
      </c>
      <c r="E193" s="11">
        <f>(N190-K191)/(1-K191)</f>
        <v>0.5462184874</v>
      </c>
    </row>
    <row r="207">
      <c r="B207" s="1" t="s">
        <v>49</v>
      </c>
    </row>
    <row r="208">
      <c r="C208" s="1" t="s">
        <v>3</v>
      </c>
      <c r="D208" s="1" t="s">
        <v>4</v>
      </c>
      <c r="E208" s="1" t="s">
        <v>5</v>
      </c>
      <c r="F208" s="1" t="s">
        <v>6</v>
      </c>
    </row>
    <row r="209">
      <c r="B209" s="1" t="s">
        <v>50</v>
      </c>
      <c r="C209" s="11">
        <v>0.5573770491803278</v>
      </c>
      <c r="D209" s="11">
        <v>0.6334012219959266</v>
      </c>
      <c r="E209" s="11">
        <v>0.4760914760914761</v>
      </c>
      <c r="F209" s="11">
        <v>0.5462184873949579</v>
      </c>
    </row>
    <row r="210">
      <c r="B210" s="1" t="s">
        <v>51</v>
      </c>
      <c r="C210" s="11">
        <v>0.6218487394957983</v>
      </c>
      <c r="D210" s="11">
        <v>0.3394495412844037</v>
      </c>
      <c r="E210" s="11">
        <v>0.4349775784753364</v>
      </c>
      <c r="F210" s="11">
        <v>0.738498789346247</v>
      </c>
    </row>
    <row r="212">
      <c r="E212" s="1" t="s">
        <v>52</v>
      </c>
      <c r="F212" s="11">
        <f>AVERAGE(C209:F210)</f>
        <v>0.5434828604</v>
      </c>
      <c r="H212" s="11">
        <f>AVERAGE(C209:F210)</f>
        <v>0.5434828604</v>
      </c>
    </row>
    <row r="216">
      <c r="B216" s="1" t="s">
        <v>53</v>
      </c>
    </row>
    <row r="217">
      <c r="C217" s="1" t="s">
        <v>3</v>
      </c>
      <c r="D217" s="1" t="s">
        <v>4</v>
      </c>
      <c r="E217" s="1" t="s">
        <v>5</v>
      </c>
      <c r="F217" s="1" t="s">
        <v>6</v>
      </c>
    </row>
    <row r="218">
      <c r="B218" s="1" t="s">
        <v>50</v>
      </c>
      <c r="C218" s="37">
        <v>0.83441</v>
      </c>
      <c r="D218" s="37">
        <v>0.83471</v>
      </c>
      <c r="E218" s="37">
        <v>0.8452</v>
      </c>
      <c r="F218" s="37">
        <v>0.93913</v>
      </c>
    </row>
    <row r="219">
      <c r="B219" s="1" t="s">
        <v>51</v>
      </c>
      <c r="C219" s="37">
        <v>0.88576</v>
      </c>
      <c r="D219" s="37">
        <v>0.59163</v>
      </c>
      <c r="E219" s="37">
        <v>0.53155</v>
      </c>
      <c r="F219" s="37">
        <v>0.88444</v>
      </c>
    </row>
    <row r="221">
      <c r="E221" s="1" t="s">
        <v>52</v>
      </c>
      <c r="F221" s="38">
        <f>AVERAGE(C218:F219)</f>
        <v>0.79335375</v>
      </c>
      <c r="H221" s="38">
        <f>AVERAGE(C218:F219)</f>
        <v>0.79335375</v>
      </c>
    </row>
  </sheetData>
  <hyperlinks>
    <hyperlink r:id="rId1" ref="E79"/>
    <hyperlink r:id="rId2" ref="E112"/>
    <hyperlink r:id="rId3" ref="E140"/>
    <hyperlink r:id="rId4" ref="E168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F1" s="1" t="s">
        <v>4</v>
      </c>
      <c r="H1" s="1" t="s">
        <v>5</v>
      </c>
      <c r="J1" s="1" t="s">
        <v>6</v>
      </c>
      <c r="L1" s="3" t="s">
        <v>7</v>
      </c>
    </row>
    <row r="2">
      <c r="A2" s="2" t="s">
        <v>8</v>
      </c>
      <c r="B2" s="2" t="s">
        <v>9</v>
      </c>
      <c r="C2" s="2" t="s">
        <v>10</v>
      </c>
      <c r="D2" s="39">
        <v>5.0</v>
      </c>
      <c r="E2" s="39">
        <v>5.0</v>
      </c>
      <c r="F2" s="39">
        <v>5.0</v>
      </c>
      <c r="G2" s="39">
        <v>5.0</v>
      </c>
      <c r="H2" s="39">
        <v>4.0</v>
      </c>
      <c r="I2" s="39">
        <v>4.0</v>
      </c>
      <c r="J2" s="39">
        <v>5.0</v>
      </c>
      <c r="K2" s="39">
        <v>5.0</v>
      </c>
      <c r="L2" s="5">
        <f t="shared" ref="L2:L19" si="1">AVERAGE(D2:K2)</f>
        <v>4.75</v>
      </c>
    </row>
    <row r="3">
      <c r="A3" s="2" t="s">
        <v>11</v>
      </c>
      <c r="B3" s="2" t="s">
        <v>9</v>
      </c>
      <c r="C3" s="2" t="s">
        <v>10</v>
      </c>
      <c r="D3" s="39">
        <v>4.0</v>
      </c>
      <c r="E3" s="39">
        <v>3.0</v>
      </c>
      <c r="F3" s="39">
        <v>5.0</v>
      </c>
      <c r="G3" s="39">
        <v>5.0</v>
      </c>
      <c r="H3" s="39">
        <v>5.0</v>
      </c>
      <c r="I3" s="39">
        <v>5.0</v>
      </c>
      <c r="J3" s="39">
        <v>4.0</v>
      </c>
      <c r="K3" s="39">
        <v>5.0</v>
      </c>
      <c r="L3" s="5">
        <f t="shared" si="1"/>
        <v>4.5</v>
      </c>
    </row>
    <row r="4">
      <c r="A4" s="2" t="s">
        <v>12</v>
      </c>
      <c r="B4" s="2" t="s">
        <v>9</v>
      </c>
      <c r="C4" s="2" t="s">
        <v>10</v>
      </c>
      <c r="D4" s="39">
        <v>5.0</v>
      </c>
      <c r="E4" s="39">
        <v>4.0</v>
      </c>
      <c r="F4" s="39">
        <v>3.0</v>
      </c>
      <c r="G4" s="39">
        <v>4.0</v>
      </c>
      <c r="H4" s="39">
        <v>5.0</v>
      </c>
      <c r="I4" s="39">
        <v>3.0</v>
      </c>
      <c r="J4" s="39">
        <v>5.0</v>
      </c>
      <c r="K4" s="39">
        <v>5.0</v>
      </c>
      <c r="L4" s="5">
        <f t="shared" si="1"/>
        <v>4.25</v>
      </c>
    </row>
    <row r="5">
      <c r="A5" s="2" t="s">
        <v>13</v>
      </c>
      <c r="B5" s="2" t="s">
        <v>9</v>
      </c>
      <c r="C5" s="2" t="s">
        <v>10</v>
      </c>
      <c r="D5" s="39">
        <v>4.0</v>
      </c>
      <c r="E5" s="40">
        <v>2.0</v>
      </c>
      <c r="F5" s="39">
        <v>5.0</v>
      </c>
      <c r="G5" s="39">
        <v>4.0</v>
      </c>
      <c r="H5" s="39">
        <v>4.0</v>
      </c>
      <c r="I5" s="39">
        <v>5.0</v>
      </c>
      <c r="J5" s="40">
        <v>5.0</v>
      </c>
      <c r="K5" s="39">
        <v>5.0</v>
      </c>
      <c r="L5" s="5">
        <f t="shared" si="1"/>
        <v>4.25</v>
      </c>
    </row>
    <row r="6">
      <c r="A6" s="2" t="s">
        <v>14</v>
      </c>
      <c r="B6" s="2" t="s">
        <v>15</v>
      </c>
      <c r="C6" s="2" t="s">
        <v>10</v>
      </c>
      <c r="D6" s="39">
        <v>5.0</v>
      </c>
      <c r="E6" s="39">
        <v>5.0</v>
      </c>
      <c r="F6" s="39">
        <v>5.0</v>
      </c>
      <c r="G6" s="39">
        <v>5.0</v>
      </c>
      <c r="H6" s="39">
        <v>5.0</v>
      </c>
      <c r="I6" s="39">
        <v>4.0</v>
      </c>
      <c r="J6" s="39">
        <v>5.0</v>
      </c>
      <c r="K6" s="39">
        <v>5.0</v>
      </c>
      <c r="L6" s="5">
        <f t="shared" si="1"/>
        <v>4.875</v>
      </c>
    </row>
    <row r="7">
      <c r="A7" s="2" t="s">
        <v>16</v>
      </c>
      <c r="B7" s="2" t="s">
        <v>15</v>
      </c>
      <c r="C7" s="2" t="s">
        <v>17</v>
      </c>
      <c r="D7" s="39">
        <v>0.0</v>
      </c>
      <c r="E7" s="39">
        <v>0.0</v>
      </c>
      <c r="F7" s="39">
        <v>0.0</v>
      </c>
      <c r="G7" s="39">
        <v>0.0</v>
      </c>
      <c r="H7" s="39">
        <v>0.0</v>
      </c>
      <c r="I7" s="39">
        <v>0.0</v>
      </c>
      <c r="J7" s="39">
        <v>4.0</v>
      </c>
      <c r="K7" s="39">
        <v>5.0</v>
      </c>
      <c r="L7" s="5">
        <f t="shared" si="1"/>
        <v>1.125</v>
      </c>
    </row>
    <row r="8">
      <c r="A8" s="2" t="s">
        <v>18</v>
      </c>
      <c r="B8" s="2" t="s">
        <v>15</v>
      </c>
      <c r="C8" s="2" t="s">
        <v>17</v>
      </c>
      <c r="D8" s="39">
        <v>4.0</v>
      </c>
      <c r="E8" s="39">
        <v>4.0</v>
      </c>
      <c r="F8" s="39">
        <v>5.0</v>
      </c>
      <c r="G8" s="39">
        <v>4.0</v>
      </c>
      <c r="H8" s="39">
        <v>4.0</v>
      </c>
      <c r="I8" s="39">
        <v>4.0</v>
      </c>
      <c r="J8" s="39">
        <v>4.0</v>
      </c>
      <c r="K8" s="39">
        <v>4.0</v>
      </c>
      <c r="L8" s="5">
        <f t="shared" si="1"/>
        <v>4.125</v>
      </c>
    </row>
    <row r="9">
      <c r="A9" s="2" t="s">
        <v>19</v>
      </c>
      <c r="B9" s="2" t="s">
        <v>15</v>
      </c>
      <c r="C9" s="2" t="s">
        <v>17</v>
      </c>
      <c r="D9" s="39">
        <v>5.0</v>
      </c>
      <c r="E9" s="39">
        <v>5.0</v>
      </c>
      <c r="F9" s="39">
        <v>5.0</v>
      </c>
      <c r="G9" s="39">
        <v>4.0</v>
      </c>
      <c r="H9" s="39">
        <v>5.0</v>
      </c>
      <c r="I9" s="39">
        <v>5.0</v>
      </c>
      <c r="J9" s="39">
        <v>5.0</v>
      </c>
      <c r="K9" s="39">
        <v>5.0</v>
      </c>
      <c r="L9" s="5">
        <f t="shared" si="1"/>
        <v>4.875</v>
      </c>
    </row>
    <row r="10">
      <c r="A10" s="2" t="s">
        <v>20</v>
      </c>
      <c r="B10" s="2" t="s">
        <v>15</v>
      </c>
      <c r="C10" s="2" t="s">
        <v>17</v>
      </c>
      <c r="D10" s="39">
        <v>3.0</v>
      </c>
      <c r="E10" s="39">
        <v>3.0</v>
      </c>
      <c r="F10" s="39">
        <v>3.0</v>
      </c>
      <c r="G10" s="39">
        <v>3.0</v>
      </c>
      <c r="H10" s="39">
        <v>3.0</v>
      </c>
      <c r="I10" s="39">
        <v>3.0</v>
      </c>
      <c r="J10" s="39">
        <v>5.0</v>
      </c>
      <c r="K10" s="39">
        <v>5.0</v>
      </c>
      <c r="L10" s="5">
        <f t="shared" si="1"/>
        <v>3.5</v>
      </c>
    </row>
    <row r="11">
      <c r="A11" s="2" t="s">
        <v>21</v>
      </c>
      <c r="B11" s="2" t="s">
        <v>15</v>
      </c>
      <c r="C11" s="2" t="s">
        <v>17</v>
      </c>
      <c r="D11" s="39">
        <v>3.0</v>
      </c>
      <c r="E11" s="39">
        <v>3.0</v>
      </c>
      <c r="F11" s="39">
        <v>4.0</v>
      </c>
      <c r="G11" s="39">
        <v>4.0</v>
      </c>
      <c r="H11" s="39">
        <v>4.0</v>
      </c>
      <c r="I11" s="39">
        <v>3.0</v>
      </c>
      <c r="J11" s="39">
        <v>2.0</v>
      </c>
      <c r="K11" s="39">
        <v>2.0</v>
      </c>
      <c r="L11" s="5">
        <f t="shared" si="1"/>
        <v>3.125</v>
      </c>
    </row>
    <row r="12">
      <c r="A12" s="2" t="s">
        <v>22</v>
      </c>
      <c r="B12" s="2" t="s">
        <v>15</v>
      </c>
      <c r="C12" s="2" t="s">
        <v>17</v>
      </c>
      <c r="D12" s="39">
        <v>0.0</v>
      </c>
      <c r="E12" s="39">
        <v>0.0</v>
      </c>
      <c r="F12" s="39">
        <v>5.0</v>
      </c>
      <c r="G12" s="39">
        <v>0.0</v>
      </c>
      <c r="H12" s="39">
        <v>5.0</v>
      </c>
      <c r="I12" s="39">
        <v>5.0</v>
      </c>
      <c r="J12" s="39">
        <v>0.0</v>
      </c>
      <c r="K12" s="39">
        <v>0.0</v>
      </c>
      <c r="L12" s="5">
        <f t="shared" si="1"/>
        <v>1.875</v>
      </c>
    </row>
    <row r="13">
      <c r="A13" s="2" t="s">
        <v>23</v>
      </c>
      <c r="B13" s="2" t="s">
        <v>15</v>
      </c>
      <c r="C13" s="2" t="s">
        <v>17</v>
      </c>
      <c r="D13" s="39">
        <v>5.0</v>
      </c>
      <c r="E13" s="39">
        <v>5.0</v>
      </c>
      <c r="F13" s="39">
        <v>5.0</v>
      </c>
      <c r="G13" s="39">
        <v>5.0</v>
      </c>
      <c r="H13" s="39">
        <v>5.0</v>
      </c>
      <c r="I13" s="39">
        <v>5.0</v>
      </c>
      <c r="J13" s="39">
        <v>5.0</v>
      </c>
      <c r="K13" s="39">
        <v>5.0</v>
      </c>
      <c r="L13" s="5">
        <f t="shared" si="1"/>
        <v>5</v>
      </c>
    </row>
    <row r="14">
      <c r="A14" s="2" t="s">
        <v>24</v>
      </c>
      <c r="B14" s="2" t="s">
        <v>15</v>
      </c>
      <c r="C14" s="2" t="s">
        <v>17</v>
      </c>
      <c r="D14" s="39">
        <v>5.0</v>
      </c>
      <c r="E14" s="39">
        <v>5.0</v>
      </c>
      <c r="F14" s="39">
        <v>5.0</v>
      </c>
      <c r="G14" s="39">
        <v>5.0</v>
      </c>
      <c r="H14" s="39">
        <v>5.0</v>
      </c>
      <c r="I14" s="39">
        <v>5.0</v>
      </c>
      <c r="J14" s="39">
        <v>5.0</v>
      </c>
      <c r="K14" s="39">
        <v>5.0</v>
      </c>
      <c r="L14" s="5">
        <f t="shared" si="1"/>
        <v>5</v>
      </c>
    </row>
    <row r="15">
      <c r="A15" s="2" t="s">
        <v>25</v>
      </c>
      <c r="B15" s="2" t="s">
        <v>15</v>
      </c>
      <c r="C15" s="2" t="s">
        <v>17</v>
      </c>
      <c r="D15" s="39">
        <v>0.0</v>
      </c>
      <c r="E15" s="39">
        <v>0.0</v>
      </c>
      <c r="F15" s="39">
        <v>0.0</v>
      </c>
      <c r="G15" s="39">
        <v>0.0</v>
      </c>
      <c r="H15" s="39">
        <v>0.0</v>
      </c>
      <c r="I15" s="39">
        <v>0.0</v>
      </c>
      <c r="J15" s="39">
        <v>0.0</v>
      </c>
      <c r="K15" s="39">
        <v>0.0</v>
      </c>
      <c r="L15" s="5">
        <f t="shared" si="1"/>
        <v>0</v>
      </c>
    </row>
    <row r="16">
      <c r="A16" s="2" t="s">
        <v>26</v>
      </c>
      <c r="B16" s="2" t="s">
        <v>15</v>
      </c>
      <c r="C16" s="2" t="s">
        <v>10</v>
      </c>
      <c r="D16" s="39">
        <v>5.0</v>
      </c>
      <c r="E16" s="39">
        <v>5.0</v>
      </c>
      <c r="F16" s="39">
        <v>5.0</v>
      </c>
      <c r="G16" s="39">
        <v>4.0</v>
      </c>
      <c r="H16" s="39">
        <v>3.0</v>
      </c>
      <c r="I16" s="39">
        <v>5.0</v>
      </c>
      <c r="J16" s="39">
        <v>4.0</v>
      </c>
      <c r="K16" s="39">
        <v>4.0</v>
      </c>
      <c r="L16" s="5">
        <f t="shared" si="1"/>
        <v>4.375</v>
      </c>
    </row>
    <row r="17">
      <c r="A17" s="2" t="s">
        <v>27</v>
      </c>
      <c r="B17" s="2" t="s">
        <v>15</v>
      </c>
      <c r="C17" s="2" t="s">
        <v>10</v>
      </c>
      <c r="D17" s="39">
        <v>5.0</v>
      </c>
      <c r="E17" s="39">
        <v>5.0</v>
      </c>
      <c r="F17" s="39">
        <v>5.0</v>
      </c>
      <c r="G17" s="39">
        <v>5.0</v>
      </c>
      <c r="H17" s="39">
        <v>5.0</v>
      </c>
      <c r="I17" s="39">
        <v>5.0</v>
      </c>
      <c r="J17" s="39">
        <v>5.0</v>
      </c>
      <c r="K17" s="39">
        <v>5.0</v>
      </c>
      <c r="L17" s="5">
        <f t="shared" si="1"/>
        <v>5</v>
      </c>
    </row>
    <row r="18">
      <c r="A18" s="2" t="s">
        <v>28</v>
      </c>
      <c r="B18" s="2" t="s">
        <v>9</v>
      </c>
      <c r="C18" s="2" t="s">
        <v>10</v>
      </c>
      <c r="D18" s="39">
        <v>3.0</v>
      </c>
      <c r="E18" s="39">
        <v>2.0</v>
      </c>
      <c r="F18" s="39">
        <v>5.0</v>
      </c>
      <c r="G18" s="39">
        <v>3.0</v>
      </c>
      <c r="H18" s="39">
        <v>3.0</v>
      </c>
      <c r="I18" s="39">
        <v>5.0</v>
      </c>
      <c r="J18" s="39">
        <v>3.0</v>
      </c>
      <c r="K18" s="39">
        <v>3.0</v>
      </c>
      <c r="L18" s="5">
        <f t="shared" si="1"/>
        <v>3.375</v>
      </c>
    </row>
    <row r="19">
      <c r="A19" s="2" t="s">
        <v>29</v>
      </c>
      <c r="B19" s="2" t="s">
        <v>9</v>
      </c>
      <c r="C19" s="2" t="s">
        <v>17</v>
      </c>
      <c r="D19" s="39">
        <v>3.0</v>
      </c>
      <c r="E19" s="39">
        <v>2.0</v>
      </c>
      <c r="F19" s="39">
        <v>2.0</v>
      </c>
      <c r="G19" s="39">
        <v>3.0</v>
      </c>
      <c r="H19" s="39">
        <v>3.0</v>
      </c>
      <c r="I19" s="39">
        <v>2.0</v>
      </c>
      <c r="J19" s="39">
        <v>2.0</v>
      </c>
      <c r="K19" s="39">
        <v>3.0</v>
      </c>
      <c r="L19" s="5">
        <f t="shared" si="1"/>
        <v>2.5</v>
      </c>
    </row>
    <row r="20">
      <c r="A20" s="2"/>
      <c r="M20" s="11">
        <f>AVERAGE(L2:L19)</f>
        <v>3.694444444</v>
      </c>
    </row>
    <row r="21">
      <c r="A21" s="7" t="s">
        <v>30</v>
      </c>
      <c r="B21" s="5"/>
      <c r="C21" s="5"/>
    </row>
    <row r="22">
      <c r="A22" s="2" t="s">
        <v>8</v>
      </c>
      <c r="B22" s="2" t="s">
        <v>9</v>
      </c>
      <c r="C22" s="2" t="s">
        <v>10</v>
      </c>
      <c r="D22" s="39">
        <v>5.0</v>
      </c>
      <c r="E22" s="39">
        <v>5.0</v>
      </c>
      <c r="F22" s="39">
        <v>5.0</v>
      </c>
      <c r="G22" s="39">
        <v>5.0</v>
      </c>
      <c r="H22" s="39">
        <v>4.0</v>
      </c>
      <c r="I22" s="39">
        <v>4.0</v>
      </c>
      <c r="J22" s="39">
        <v>5.0</v>
      </c>
      <c r="K22" s="39">
        <v>5.0</v>
      </c>
      <c r="L22" s="5">
        <f t="shared" ref="L22:L26" si="2">AVERAGE(D22:K22)</f>
        <v>4.75</v>
      </c>
    </row>
    <row r="23">
      <c r="A23" s="2" t="s">
        <v>11</v>
      </c>
      <c r="B23" s="2" t="s">
        <v>9</v>
      </c>
      <c r="C23" s="2" t="s">
        <v>10</v>
      </c>
      <c r="D23" s="39">
        <v>4.0</v>
      </c>
      <c r="E23" s="39">
        <v>3.0</v>
      </c>
      <c r="F23" s="39">
        <v>5.0</v>
      </c>
      <c r="G23" s="39">
        <v>5.0</v>
      </c>
      <c r="H23" s="39">
        <v>5.0</v>
      </c>
      <c r="I23" s="39">
        <v>5.0</v>
      </c>
      <c r="J23" s="39">
        <v>4.0</v>
      </c>
      <c r="K23" s="39">
        <v>5.0</v>
      </c>
      <c r="L23" s="5">
        <f t="shared" si="2"/>
        <v>4.5</v>
      </c>
    </row>
    <row r="24">
      <c r="A24" s="2" t="s">
        <v>12</v>
      </c>
      <c r="B24" s="2" t="s">
        <v>9</v>
      </c>
      <c r="C24" s="2" t="s">
        <v>10</v>
      </c>
      <c r="D24" s="39">
        <v>5.0</v>
      </c>
      <c r="E24" s="39">
        <v>4.0</v>
      </c>
      <c r="F24" s="39">
        <v>3.0</v>
      </c>
      <c r="G24" s="39">
        <v>4.0</v>
      </c>
      <c r="H24" s="39">
        <v>5.0</v>
      </c>
      <c r="I24" s="39">
        <v>3.0</v>
      </c>
      <c r="J24" s="39">
        <v>5.0</v>
      </c>
      <c r="K24" s="39">
        <v>5.0</v>
      </c>
      <c r="L24" s="5">
        <f t="shared" si="2"/>
        <v>4.25</v>
      </c>
    </row>
    <row r="25">
      <c r="A25" s="2" t="s">
        <v>13</v>
      </c>
      <c r="B25" s="2" t="s">
        <v>9</v>
      </c>
      <c r="C25" s="2" t="s">
        <v>10</v>
      </c>
      <c r="D25" s="39">
        <v>4.0</v>
      </c>
      <c r="E25" s="40">
        <v>2.0</v>
      </c>
      <c r="F25" s="39">
        <v>5.0</v>
      </c>
      <c r="G25" s="39">
        <v>4.0</v>
      </c>
      <c r="H25" s="39">
        <v>4.0</v>
      </c>
      <c r="I25" s="39">
        <v>5.0</v>
      </c>
      <c r="J25" s="40">
        <v>5.0</v>
      </c>
      <c r="K25" s="39">
        <v>5.0</v>
      </c>
      <c r="L25" s="5">
        <f t="shared" si="2"/>
        <v>4.25</v>
      </c>
    </row>
    <row r="26">
      <c r="A26" s="2" t="s">
        <v>28</v>
      </c>
      <c r="B26" s="2" t="s">
        <v>9</v>
      </c>
      <c r="C26" s="2" t="s">
        <v>10</v>
      </c>
      <c r="D26" s="39">
        <v>3.0</v>
      </c>
      <c r="E26" s="39">
        <v>2.0</v>
      </c>
      <c r="F26" s="39">
        <v>5.0</v>
      </c>
      <c r="G26" s="39">
        <v>3.0</v>
      </c>
      <c r="H26" s="39">
        <v>3.0</v>
      </c>
      <c r="I26" s="39">
        <v>5.0</v>
      </c>
      <c r="J26" s="39">
        <v>3.0</v>
      </c>
      <c r="K26" s="39">
        <v>3.0</v>
      </c>
      <c r="L26" s="5">
        <f t="shared" si="2"/>
        <v>3.375</v>
      </c>
    </row>
    <row r="27">
      <c r="L27" s="41"/>
    </row>
    <row r="28">
      <c r="A28" s="3" t="s">
        <v>31</v>
      </c>
      <c r="B28" s="5"/>
      <c r="C28" s="5"/>
    </row>
    <row r="29">
      <c r="A29" s="2" t="s">
        <v>29</v>
      </c>
      <c r="B29" s="2" t="s">
        <v>9</v>
      </c>
      <c r="C29" s="2" t="s">
        <v>17</v>
      </c>
      <c r="D29" s="39">
        <v>3.0</v>
      </c>
      <c r="E29" s="39">
        <v>2.0</v>
      </c>
      <c r="F29" s="39">
        <v>2.0</v>
      </c>
      <c r="G29" s="39">
        <v>3.0</v>
      </c>
      <c r="H29" s="39">
        <v>3.0</v>
      </c>
      <c r="I29" s="39">
        <v>2.0</v>
      </c>
      <c r="J29" s="39">
        <v>2.0</v>
      </c>
      <c r="K29" s="39">
        <v>3.0</v>
      </c>
      <c r="L29" s="5">
        <f>AVERAGE(D29:K29)</f>
        <v>2.5</v>
      </c>
    </row>
    <row r="30">
      <c r="L30" s="8">
        <f>AVERAGE(L22:L29)</f>
        <v>3.9375</v>
      </c>
      <c r="M30" s="9">
        <f>_xlfn.STDEV.P(L22:L29)</f>
        <v>0.7697063834</v>
      </c>
    </row>
    <row r="31">
      <c r="A31" s="3" t="s">
        <v>32</v>
      </c>
      <c r="B31" s="5"/>
      <c r="C31" s="5"/>
    </row>
    <row r="32">
      <c r="A32" s="2" t="s">
        <v>14</v>
      </c>
      <c r="B32" s="2" t="s">
        <v>15</v>
      </c>
      <c r="C32" s="2" t="s">
        <v>10</v>
      </c>
      <c r="D32" s="39">
        <v>5.0</v>
      </c>
      <c r="E32" s="39">
        <v>5.0</v>
      </c>
      <c r="F32" s="39">
        <v>5.0</v>
      </c>
      <c r="G32" s="39">
        <v>5.0</v>
      </c>
      <c r="H32" s="39">
        <v>5.0</v>
      </c>
      <c r="I32" s="39">
        <v>4.0</v>
      </c>
      <c r="J32" s="39">
        <v>5.0</v>
      </c>
      <c r="K32" s="39">
        <v>5.0</v>
      </c>
      <c r="L32" s="5">
        <f t="shared" ref="L32:L34" si="3">AVERAGE(D32:K32)</f>
        <v>4.875</v>
      </c>
    </row>
    <row r="33">
      <c r="A33" s="2" t="s">
        <v>26</v>
      </c>
      <c r="B33" s="2" t="s">
        <v>15</v>
      </c>
      <c r="C33" s="2" t="s">
        <v>10</v>
      </c>
      <c r="D33" s="39">
        <v>5.0</v>
      </c>
      <c r="E33" s="39">
        <v>5.0</v>
      </c>
      <c r="F33" s="39">
        <v>5.0</v>
      </c>
      <c r="G33" s="39">
        <v>4.0</v>
      </c>
      <c r="H33" s="39">
        <v>3.0</v>
      </c>
      <c r="I33" s="39">
        <v>5.0</v>
      </c>
      <c r="J33" s="39">
        <v>4.0</v>
      </c>
      <c r="K33" s="39">
        <v>4.0</v>
      </c>
      <c r="L33" s="5">
        <f t="shared" si="3"/>
        <v>4.375</v>
      </c>
    </row>
    <row r="34">
      <c r="A34" s="2" t="s">
        <v>27</v>
      </c>
      <c r="B34" s="2" t="s">
        <v>15</v>
      </c>
      <c r="C34" s="2" t="s">
        <v>10</v>
      </c>
      <c r="D34" s="39">
        <v>5.0</v>
      </c>
      <c r="E34" s="39">
        <v>5.0</v>
      </c>
      <c r="F34" s="39">
        <v>5.0</v>
      </c>
      <c r="G34" s="39">
        <v>5.0</v>
      </c>
      <c r="H34" s="39">
        <v>5.0</v>
      </c>
      <c r="I34" s="39">
        <v>5.0</v>
      </c>
      <c r="J34" s="39">
        <v>5.0</v>
      </c>
      <c r="K34" s="39">
        <v>5.0</v>
      </c>
      <c r="L34" s="5">
        <f t="shared" si="3"/>
        <v>5</v>
      </c>
    </row>
    <row r="35">
      <c r="L35" s="10">
        <f>AVERAGE(L32:L34)</f>
        <v>4.75</v>
      </c>
      <c r="M35" s="11">
        <f>_xlfn.STDEV.P(L32:L34)</f>
        <v>0.2700308624</v>
      </c>
    </row>
    <row r="36">
      <c r="A36" s="3" t="s">
        <v>33</v>
      </c>
      <c r="B36" s="5"/>
      <c r="C36" s="5"/>
    </row>
    <row r="37">
      <c r="A37" s="2" t="s">
        <v>16</v>
      </c>
      <c r="B37" s="2" t="s">
        <v>15</v>
      </c>
      <c r="C37" s="2" t="s">
        <v>17</v>
      </c>
      <c r="D37" s="39">
        <v>0.0</v>
      </c>
      <c r="E37" s="39">
        <v>0.0</v>
      </c>
      <c r="F37" s="39">
        <v>0.0</v>
      </c>
      <c r="G37" s="39">
        <v>0.0</v>
      </c>
      <c r="H37" s="39">
        <v>0.0</v>
      </c>
      <c r="I37" s="39">
        <v>0.0</v>
      </c>
      <c r="J37" s="39">
        <v>4.0</v>
      </c>
      <c r="K37" s="39">
        <v>5.0</v>
      </c>
      <c r="L37" s="5">
        <f t="shared" ref="L37:L45" si="4">AVERAGE(D37:K37)</f>
        <v>1.125</v>
      </c>
    </row>
    <row r="38">
      <c r="A38" s="2" t="s">
        <v>18</v>
      </c>
      <c r="B38" s="2" t="s">
        <v>15</v>
      </c>
      <c r="C38" s="2" t="s">
        <v>17</v>
      </c>
      <c r="D38" s="39">
        <v>4.0</v>
      </c>
      <c r="E38" s="39">
        <v>4.0</v>
      </c>
      <c r="F38" s="39">
        <v>5.0</v>
      </c>
      <c r="G38" s="39">
        <v>4.0</v>
      </c>
      <c r="H38" s="39">
        <v>4.0</v>
      </c>
      <c r="I38" s="39">
        <v>4.0</v>
      </c>
      <c r="J38" s="39">
        <v>4.0</v>
      </c>
      <c r="K38" s="39">
        <v>4.0</v>
      </c>
      <c r="L38" s="5">
        <f t="shared" si="4"/>
        <v>4.125</v>
      </c>
    </row>
    <row r="39">
      <c r="A39" s="2" t="s">
        <v>19</v>
      </c>
      <c r="B39" s="2" t="s">
        <v>15</v>
      </c>
      <c r="C39" s="2" t="s">
        <v>17</v>
      </c>
      <c r="D39" s="39">
        <v>5.0</v>
      </c>
      <c r="E39" s="39">
        <v>5.0</v>
      </c>
      <c r="F39" s="39">
        <v>5.0</v>
      </c>
      <c r="G39" s="39">
        <v>4.0</v>
      </c>
      <c r="H39" s="39">
        <v>5.0</v>
      </c>
      <c r="I39" s="39">
        <v>5.0</v>
      </c>
      <c r="J39" s="39">
        <v>5.0</v>
      </c>
      <c r="K39" s="39">
        <v>5.0</v>
      </c>
      <c r="L39" s="5">
        <f t="shared" si="4"/>
        <v>4.875</v>
      </c>
    </row>
    <row r="40">
      <c r="A40" s="2" t="s">
        <v>20</v>
      </c>
      <c r="B40" s="2" t="s">
        <v>15</v>
      </c>
      <c r="C40" s="2" t="s">
        <v>17</v>
      </c>
      <c r="D40" s="39">
        <v>3.0</v>
      </c>
      <c r="E40" s="39">
        <v>3.0</v>
      </c>
      <c r="F40" s="39">
        <v>3.0</v>
      </c>
      <c r="G40" s="39">
        <v>3.0</v>
      </c>
      <c r="H40" s="39">
        <v>3.0</v>
      </c>
      <c r="I40" s="39">
        <v>3.0</v>
      </c>
      <c r="J40" s="39">
        <v>5.0</v>
      </c>
      <c r="K40" s="39">
        <v>5.0</v>
      </c>
      <c r="L40" s="5">
        <f t="shared" si="4"/>
        <v>3.5</v>
      </c>
    </row>
    <row r="41">
      <c r="A41" s="2" t="s">
        <v>21</v>
      </c>
      <c r="B41" s="2" t="s">
        <v>15</v>
      </c>
      <c r="C41" s="2" t="s">
        <v>17</v>
      </c>
      <c r="D41" s="39">
        <v>3.0</v>
      </c>
      <c r="E41" s="39">
        <v>3.0</v>
      </c>
      <c r="F41" s="39">
        <v>4.0</v>
      </c>
      <c r="G41" s="39">
        <v>4.0</v>
      </c>
      <c r="H41" s="39">
        <v>4.0</v>
      </c>
      <c r="I41" s="39">
        <v>3.0</v>
      </c>
      <c r="J41" s="39">
        <v>2.0</v>
      </c>
      <c r="K41" s="39">
        <v>2.0</v>
      </c>
      <c r="L41" s="5">
        <f t="shared" si="4"/>
        <v>3.125</v>
      </c>
    </row>
    <row r="42">
      <c r="A42" s="2" t="s">
        <v>22</v>
      </c>
      <c r="B42" s="2" t="s">
        <v>15</v>
      </c>
      <c r="C42" s="2" t="s">
        <v>17</v>
      </c>
      <c r="D42" s="39">
        <v>0.0</v>
      </c>
      <c r="E42" s="39">
        <v>0.0</v>
      </c>
      <c r="F42" s="39">
        <v>5.0</v>
      </c>
      <c r="G42" s="39">
        <v>0.0</v>
      </c>
      <c r="H42" s="39">
        <v>5.0</v>
      </c>
      <c r="I42" s="39">
        <v>5.0</v>
      </c>
      <c r="J42" s="39">
        <v>0.0</v>
      </c>
      <c r="K42" s="39">
        <v>0.0</v>
      </c>
      <c r="L42" s="5">
        <f t="shared" si="4"/>
        <v>1.875</v>
      </c>
    </row>
    <row r="43">
      <c r="A43" s="2" t="s">
        <v>23</v>
      </c>
      <c r="B43" s="2" t="s">
        <v>15</v>
      </c>
      <c r="C43" s="2" t="s">
        <v>17</v>
      </c>
      <c r="D43" s="39">
        <v>5.0</v>
      </c>
      <c r="E43" s="39">
        <v>5.0</v>
      </c>
      <c r="F43" s="39">
        <v>5.0</v>
      </c>
      <c r="G43" s="39">
        <v>5.0</v>
      </c>
      <c r="H43" s="39">
        <v>5.0</v>
      </c>
      <c r="I43" s="39">
        <v>5.0</v>
      </c>
      <c r="J43" s="39">
        <v>5.0</v>
      </c>
      <c r="K43" s="39">
        <v>5.0</v>
      </c>
      <c r="L43" s="5">
        <f t="shared" si="4"/>
        <v>5</v>
      </c>
    </row>
    <row r="44">
      <c r="A44" s="2" t="s">
        <v>24</v>
      </c>
      <c r="B44" s="2" t="s">
        <v>15</v>
      </c>
      <c r="C44" s="2" t="s">
        <v>17</v>
      </c>
      <c r="D44" s="39">
        <v>5.0</v>
      </c>
      <c r="E44" s="39">
        <v>5.0</v>
      </c>
      <c r="F44" s="39">
        <v>5.0</v>
      </c>
      <c r="G44" s="39">
        <v>5.0</v>
      </c>
      <c r="H44" s="39">
        <v>5.0</v>
      </c>
      <c r="I44" s="39">
        <v>5.0</v>
      </c>
      <c r="J44" s="39">
        <v>5.0</v>
      </c>
      <c r="K44" s="39">
        <v>5.0</v>
      </c>
      <c r="L44" s="5">
        <f t="shared" si="4"/>
        <v>5</v>
      </c>
    </row>
    <row r="45">
      <c r="A45" s="2" t="s">
        <v>25</v>
      </c>
      <c r="B45" s="2" t="s">
        <v>15</v>
      </c>
      <c r="C45" s="2" t="s">
        <v>17</v>
      </c>
      <c r="D45" s="39">
        <v>0.0</v>
      </c>
      <c r="E45" s="39">
        <v>0.0</v>
      </c>
      <c r="F45" s="39">
        <v>0.0</v>
      </c>
      <c r="G45" s="39">
        <v>0.0</v>
      </c>
      <c r="H45" s="39">
        <v>0.0</v>
      </c>
      <c r="I45" s="39">
        <v>0.0</v>
      </c>
      <c r="J45" s="39">
        <v>0.0</v>
      </c>
      <c r="K45" s="39">
        <v>0.0</v>
      </c>
      <c r="L45" s="5">
        <f t="shared" si="4"/>
        <v>0</v>
      </c>
    </row>
    <row r="46">
      <c r="L46" s="10">
        <f>AVERAGE(L37:L45)</f>
        <v>3.180555556</v>
      </c>
      <c r="M46" s="11">
        <f>_xlfn.STDEV.P(L37:L45)</f>
        <v>1.717062162</v>
      </c>
    </row>
    <row r="52">
      <c r="A52" s="1" t="s">
        <v>0</v>
      </c>
      <c r="B52" s="2" t="s">
        <v>1</v>
      </c>
      <c r="C52" s="2" t="s">
        <v>2</v>
      </c>
      <c r="D52" s="1" t="s">
        <v>3</v>
      </c>
      <c r="F52" s="1" t="s">
        <v>4</v>
      </c>
      <c r="H52" s="1" t="s">
        <v>5</v>
      </c>
      <c r="J52" s="1" t="s">
        <v>6</v>
      </c>
      <c r="L52" s="3" t="s">
        <v>7</v>
      </c>
    </row>
    <row r="53">
      <c r="A53" s="2" t="s">
        <v>8</v>
      </c>
      <c r="B53" s="2" t="s">
        <v>9</v>
      </c>
      <c r="C53" s="2" t="s">
        <v>10</v>
      </c>
      <c r="D53" s="39">
        <v>5.0</v>
      </c>
      <c r="E53" s="39">
        <v>5.0</v>
      </c>
      <c r="F53" s="39">
        <v>5.0</v>
      </c>
      <c r="G53" s="39">
        <v>5.0</v>
      </c>
      <c r="H53" s="39">
        <v>4.0</v>
      </c>
      <c r="I53" s="39">
        <v>4.0</v>
      </c>
      <c r="J53" s="39">
        <v>5.0</v>
      </c>
      <c r="K53" s="39">
        <v>5.0</v>
      </c>
      <c r="L53" s="5">
        <f t="shared" ref="L53:L70" si="5">AVERAGE(D53:K53)</f>
        <v>4.75</v>
      </c>
    </row>
    <row r="54">
      <c r="A54" s="2" t="s">
        <v>11</v>
      </c>
      <c r="B54" s="2" t="s">
        <v>9</v>
      </c>
      <c r="C54" s="2" t="s">
        <v>10</v>
      </c>
      <c r="D54" s="39">
        <v>4.0</v>
      </c>
      <c r="E54" s="39">
        <v>3.0</v>
      </c>
      <c r="F54" s="39">
        <v>5.0</v>
      </c>
      <c r="G54" s="39">
        <v>5.0</v>
      </c>
      <c r="H54" s="39">
        <v>5.0</v>
      </c>
      <c r="I54" s="39">
        <v>5.0</v>
      </c>
      <c r="J54" s="39">
        <v>4.0</v>
      </c>
      <c r="K54" s="39">
        <v>5.0</v>
      </c>
      <c r="L54" s="5">
        <f t="shared" si="5"/>
        <v>4.5</v>
      </c>
    </row>
    <row r="55">
      <c r="A55" s="2" t="s">
        <v>12</v>
      </c>
      <c r="B55" s="2" t="s">
        <v>9</v>
      </c>
      <c r="C55" s="2" t="s">
        <v>10</v>
      </c>
      <c r="D55" s="39">
        <v>5.0</v>
      </c>
      <c r="E55" s="39">
        <v>4.0</v>
      </c>
      <c r="F55" s="39">
        <v>3.0</v>
      </c>
      <c r="G55" s="39">
        <v>4.0</v>
      </c>
      <c r="H55" s="39">
        <v>5.0</v>
      </c>
      <c r="I55" s="39">
        <v>3.0</v>
      </c>
      <c r="J55" s="39">
        <v>5.0</v>
      </c>
      <c r="K55" s="39">
        <v>5.0</v>
      </c>
      <c r="L55" s="5">
        <f t="shared" si="5"/>
        <v>4.25</v>
      </c>
    </row>
    <row r="56">
      <c r="A56" s="2" t="s">
        <v>13</v>
      </c>
      <c r="B56" s="2" t="s">
        <v>9</v>
      </c>
      <c r="C56" s="2" t="s">
        <v>10</v>
      </c>
      <c r="D56" s="39">
        <v>4.0</v>
      </c>
      <c r="E56" s="40">
        <v>2.0</v>
      </c>
      <c r="F56" s="39">
        <v>5.0</v>
      </c>
      <c r="G56" s="39">
        <v>4.0</v>
      </c>
      <c r="H56" s="39">
        <v>4.0</v>
      </c>
      <c r="I56" s="39">
        <v>5.0</v>
      </c>
      <c r="J56" s="40">
        <v>5.0</v>
      </c>
      <c r="K56" s="39">
        <v>5.0</v>
      </c>
      <c r="L56" s="5">
        <f t="shared" si="5"/>
        <v>4.25</v>
      </c>
    </row>
    <row r="57">
      <c r="A57" s="2" t="s">
        <v>14</v>
      </c>
      <c r="B57" s="2" t="s">
        <v>15</v>
      </c>
      <c r="C57" s="2" t="s">
        <v>10</v>
      </c>
      <c r="D57" s="39">
        <v>5.0</v>
      </c>
      <c r="E57" s="39">
        <v>5.0</v>
      </c>
      <c r="F57" s="39">
        <v>5.0</v>
      </c>
      <c r="G57" s="39">
        <v>5.0</v>
      </c>
      <c r="H57" s="39">
        <v>5.0</v>
      </c>
      <c r="I57" s="39">
        <v>4.0</v>
      </c>
      <c r="J57" s="39">
        <v>5.0</v>
      </c>
      <c r="K57" s="39">
        <v>5.0</v>
      </c>
      <c r="L57" s="5">
        <f t="shared" si="5"/>
        <v>4.875</v>
      </c>
    </row>
    <row r="58">
      <c r="A58" s="2" t="s">
        <v>16</v>
      </c>
      <c r="B58" s="2" t="s">
        <v>15</v>
      </c>
      <c r="C58" s="2" t="s">
        <v>17</v>
      </c>
      <c r="D58" s="39">
        <v>0.0</v>
      </c>
      <c r="E58" s="39">
        <v>0.0</v>
      </c>
      <c r="F58" s="39">
        <v>0.0</v>
      </c>
      <c r="G58" s="39">
        <v>0.0</v>
      </c>
      <c r="H58" s="39">
        <v>0.0</v>
      </c>
      <c r="I58" s="39">
        <v>0.0</v>
      </c>
      <c r="J58" s="39">
        <v>4.0</v>
      </c>
      <c r="K58" s="39">
        <v>5.0</v>
      </c>
      <c r="L58" s="5">
        <f t="shared" si="5"/>
        <v>1.125</v>
      </c>
    </row>
    <row r="59">
      <c r="A59" s="2" t="s">
        <v>18</v>
      </c>
      <c r="B59" s="2" t="s">
        <v>15</v>
      </c>
      <c r="C59" s="2" t="s">
        <v>17</v>
      </c>
      <c r="D59" s="39">
        <v>4.0</v>
      </c>
      <c r="E59" s="39">
        <v>4.0</v>
      </c>
      <c r="F59" s="39">
        <v>5.0</v>
      </c>
      <c r="G59" s="39">
        <v>4.0</v>
      </c>
      <c r="H59" s="39">
        <v>4.0</v>
      </c>
      <c r="I59" s="39">
        <v>4.0</v>
      </c>
      <c r="J59" s="39">
        <v>4.0</v>
      </c>
      <c r="K59" s="39">
        <v>4.0</v>
      </c>
      <c r="L59" s="5">
        <f t="shared" si="5"/>
        <v>4.125</v>
      </c>
    </row>
    <row r="60">
      <c r="A60" s="2" t="s">
        <v>19</v>
      </c>
      <c r="B60" s="2" t="s">
        <v>15</v>
      </c>
      <c r="C60" s="2" t="s">
        <v>17</v>
      </c>
      <c r="D60" s="39">
        <v>5.0</v>
      </c>
      <c r="E60" s="39">
        <v>5.0</v>
      </c>
      <c r="F60" s="39">
        <v>5.0</v>
      </c>
      <c r="G60" s="39">
        <v>4.0</v>
      </c>
      <c r="H60" s="39">
        <v>5.0</v>
      </c>
      <c r="I60" s="39">
        <v>5.0</v>
      </c>
      <c r="J60" s="39">
        <v>5.0</v>
      </c>
      <c r="K60" s="39">
        <v>5.0</v>
      </c>
      <c r="L60" s="5">
        <f t="shared" si="5"/>
        <v>4.875</v>
      </c>
    </row>
    <row r="61">
      <c r="A61" s="2" t="s">
        <v>20</v>
      </c>
      <c r="B61" s="2" t="s">
        <v>15</v>
      </c>
      <c r="C61" s="2" t="s">
        <v>17</v>
      </c>
      <c r="D61" s="39">
        <v>3.0</v>
      </c>
      <c r="E61" s="39">
        <v>3.0</v>
      </c>
      <c r="F61" s="39">
        <v>3.0</v>
      </c>
      <c r="G61" s="39">
        <v>3.0</v>
      </c>
      <c r="H61" s="39">
        <v>3.0</v>
      </c>
      <c r="I61" s="39">
        <v>3.0</v>
      </c>
      <c r="J61" s="39">
        <v>5.0</v>
      </c>
      <c r="K61" s="39">
        <v>5.0</v>
      </c>
      <c r="L61" s="5">
        <f t="shared" si="5"/>
        <v>3.5</v>
      </c>
    </row>
    <row r="62">
      <c r="A62" s="2" t="s">
        <v>21</v>
      </c>
      <c r="B62" s="2" t="s">
        <v>15</v>
      </c>
      <c r="C62" s="2" t="s">
        <v>17</v>
      </c>
      <c r="D62" s="39">
        <v>3.0</v>
      </c>
      <c r="E62" s="39">
        <v>3.0</v>
      </c>
      <c r="F62" s="39">
        <v>4.0</v>
      </c>
      <c r="G62" s="39">
        <v>4.0</v>
      </c>
      <c r="H62" s="39">
        <v>4.0</v>
      </c>
      <c r="I62" s="39">
        <v>3.0</v>
      </c>
      <c r="J62" s="39">
        <v>2.0</v>
      </c>
      <c r="K62" s="39">
        <v>2.0</v>
      </c>
      <c r="L62" s="5">
        <f t="shared" si="5"/>
        <v>3.125</v>
      </c>
    </row>
    <row r="63">
      <c r="A63" s="2" t="s">
        <v>22</v>
      </c>
      <c r="B63" s="2" t="s">
        <v>15</v>
      </c>
      <c r="C63" s="2" t="s">
        <v>17</v>
      </c>
      <c r="D63" s="39">
        <v>0.0</v>
      </c>
      <c r="E63" s="39">
        <v>0.0</v>
      </c>
      <c r="F63" s="39">
        <v>5.0</v>
      </c>
      <c r="G63" s="39">
        <v>0.0</v>
      </c>
      <c r="H63" s="39">
        <v>5.0</v>
      </c>
      <c r="I63" s="39">
        <v>5.0</v>
      </c>
      <c r="J63" s="39">
        <v>0.0</v>
      </c>
      <c r="K63" s="39">
        <v>0.0</v>
      </c>
      <c r="L63" s="5">
        <f t="shared" si="5"/>
        <v>1.875</v>
      </c>
    </row>
    <row r="64">
      <c r="A64" s="2" t="s">
        <v>23</v>
      </c>
      <c r="B64" s="2" t="s">
        <v>15</v>
      </c>
      <c r="C64" s="2" t="s">
        <v>17</v>
      </c>
      <c r="D64" s="39">
        <v>5.0</v>
      </c>
      <c r="E64" s="39">
        <v>5.0</v>
      </c>
      <c r="F64" s="39">
        <v>5.0</v>
      </c>
      <c r="G64" s="39">
        <v>5.0</v>
      </c>
      <c r="H64" s="39">
        <v>5.0</v>
      </c>
      <c r="I64" s="39">
        <v>5.0</v>
      </c>
      <c r="J64" s="39">
        <v>5.0</v>
      </c>
      <c r="K64" s="39">
        <v>5.0</v>
      </c>
      <c r="L64" s="5">
        <f t="shared" si="5"/>
        <v>5</v>
      </c>
    </row>
    <row r="65">
      <c r="A65" s="2" t="s">
        <v>24</v>
      </c>
      <c r="B65" s="2" t="s">
        <v>15</v>
      </c>
      <c r="C65" s="2" t="s">
        <v>17</v>
      </c>
      <c r="D65" s="39">
        <v>5.0</v>
      </c>
      <c r="E65" s="39">
        <v>5.0</v>
      </c>
      <c r="F65" s="39">
        <v>5.0</v>
      </c>
      <c r="G65" s="39">
        <v>5.0</v>
      </c>
      <c r="H65" s="39">
        <v>5.0</v>
      </c>
      <c r="I65" s="39">
        <v>5.0</v>
      </c>
      <c r="J65" s="39">
        <v>5.0</v>
      </c>
      <c r="K65" s="39">
        <v>5.0</v>
      </c>
      <c r="L65" s="5">
        <f t="shared" si="5"/>
        <v>5</v>
      </c>
    </row>
    <row r="66">
      <c r="A66" s="2" t="s">
        <v>25</v>
      </c>
      <c r="B66" s="2" t="s">
        <v>15</v>
      </c>
      <c r="C66" s="2" t="s">
        <v>17</v>
      </c>
      <c r="D66" s="39">
        <v>0.0</v>
      </c>
      <c r="E66" s="39">
        <v>0.0</v>
      </c>
      <c r="F66" s="39">
        <v>0.0</v>
      </c>
      <c r="G66" s="39">
        <v>0.0</v>
      </c>
      <c r="H66" s="39">
        <v>0.0</v>
      </c>
      <c r="I66" s="39">
        <v>0.0</v>
      </c>
      <c r="J66" s="39">
        <v>0.0</v>
      </c>
      <c r="K66" s="39">
        <v>0.0</v>
      </c>
      <c r="L66" s="5">
        <f t="shared" si="5"/>
        <v>0</v>
      </c>
    </row>
    <row r="67">
      <c r="A67" s="2" t="s">
        <v>26</v>
      </c>
      <c r="B67" s="2" t="s">
        <v>15</v>
      </c>
      <c r="C67" s="2" t="s">
        <v>10</v>
      </c>
      <c r="D67" s="39">
        <v>5.0</v>
      </c>
      <c r="E67" s="39">
        <v>5.0</v>
      </c>
      <c r="F67" s="39">
        <v>5.0</v>
      </c>
      <c r="G67" s="39">
        <v>4.0</v>
      </c>
      <c r="H67" s="39">
        <v>3.0</v>
      </c>
      <c r="I67" s="39">
        <v>5.0</v>
      </c>
      <c r="J67" s="39">
        <v>4.0</v>
      </c>
      <c r="K67" s="39">
        <v>4.0</v>
      </c>
      <c r="L67" s="5">
        <f t="shared" si="5"/>
        <v>4.375</v>
      </c>
    </row>
    <row r="68">
      <c r="A68" s="2" t="s">
        <v>27</v>
      </c>
      <c r="B68" s="2" t="s">
        <v>15</v>
      </c>
      <c r="C68" s="2" t="s">
        <v>10</v>
      </c>
      <c r="D68" s="39">
        <v>5.0</v>
      </c>
      <c r="E68" s="39">
        <v>5.0</v>
      </c>
      <c r="F68" s="39">
        <v>5.0</v>
      </c>
      <c r="G68" s="39">
        <v>5.0</v>
      </c>
      <c r="H68" s="39">
        <v>5.0</v>
      </c>
      <c r="I68" s="39">
        <v>5.0</v>
      </c>
      <c r="J68" s="39">
        <v>5.0</v>
      </c>
      <c r="K68" s="39">
        <v>5.0</v>
      </c>
      <c r="L68" s="5">
        <f t="shared" si="5"/>
        <v>5</v>
      </c>
    </row>
    <row r="69">
      <c r="A69" s="2" t="s">
        <v>28</v>
      </c>
      <c r="B69" s="2" t="s">
        <v>9</v>
      </c>
      <c r="C69" s="2" t="s">
        <v>10</v>
      </c>
      <c r="D69" s="39">
        <v>3.0</v>
      </c>
      <c r="E69" s="39">
        <v>2.0</v>
      </c>
      <c r="F69" s="39">
        <v>5.0</v>
      </c>
      <c r="G69" s="39">
        <v>3.0</v>
      </c>
      <c r="H69" s="39">
        <v>3.0</v>
      </c>
      <c r="I69" s="39">
        <v>5.0</v>
      </c>
      <c r="J69" s="39">
        <v>3.0</v>
      </c>
      <c r="K69" s="39">
        <v>3.0</v>
      </c>
      <c r="L69" s="5">
        <f t="shared" si="5"/>
        <v>3.375</v>
      </c>
    </row>
    <row r="70">
      <c r="A70" s="2" t="s">
        <v>29</v>
      </c>
      <c r="B70" s="2" t="s">
        <v>9</v>
      </c>
      <c r="C70" s="2" t="s">
        <v>17</v>
      </c>
      <c r="D70" s="39">
        <v>3.0</v>
      </c>
      <c r="E70" s="39">
        <v>2.0</v>
      </c>
      <c r="F70" s="39">
        <v>2.0</v>
      </c>
      <c r="G70" s="39">
        <v>3.0</v>
      </c>
      <c r="H70" s="39">
        <v>3.0</v>
      </c>
      <c r="I70" s="39">
        <v>2.0</v>
      </c>
      <c r="J70" s="39">
        <v>2.0</v>
      </c>
      <c r="K70" s="39">
        <v>3.0</v>
      </c>
      <c r="L70" s="5">
        <f t="shared" si="5"/>
        <v>2.5</v>
      </c>
    </row>
    <row r="71">
      <c r="D71" s="11">
        <f t="shared" ref="D71:K71" si="6"> AVERAGE(D53:D70)</f>
        <v>3.555555556</v>
      </c>
      <c r="E71" s="11">
        <f t="shared" si="6"/>
        <v>3.222222222</v>
      </c>
      <c r="F71" s="11">
        <f t="shared" si="6"/>
        <v>4</v>
      </c>
      <c r="G71" s="11">
        <f t="shared" si="6"/>
        <v>3.5</v>
      </c>
      <c r="H71" s="11">
        <f t="shared" si="6"/>
        <v>3.777777778</v>
      </c>
      <c r="I71" s="11">
        <f t="shared" si="6"/>
        <v>3.777777778</v>
      </c>
      <c r="J71" s="11">
        <f t="shared" si="6"/>
        <v>3.777777778</v>
      </c>
      <c r="K71" s="11">
        <f t="shared" si="6"/>
        <v>3.944444444</v>
      </c>
    </row>
    <row r="72">
      <c r="D72" s="11">
        <f>AVERAGE(D71,E71)</f>
        <v>3.388888889</v>
      </c>
      <c r="E72" s="11">
        <f>_xlfn.STDEV.P(D71,E71)</f>
        <v>0.1666666667</v>
      </c>
      <c r="F72" s="11">
        <f>AVERAGE(F71,G71)</f>
        <v>3.75</v>
      </c>
      <c r="G72" s="11">
        <f>_xlfn.STDEV.P(F71,G71)</f>
        <v>0.25</v>
      </c>
      <c r="H72" s="11">
        <f>AVERAGE(H71,I71)</f>
        <v>3.777777778</v>
      </c>
      <c r="I72" s="11">
        <f>_xlfn.STDEV.P(H71,I71)</f>
        <v>0</v>
      </c>
      <c r="J72" s="11">
        <f>AVERAGE(J71,K71)</f>
        <v>3.861111111</v>
      </c>
      <c r="K72" s="11">
        <f>_xlfn.STDEV.P(J71,K71)</f>
        <v>0.08333333333</v>
      </c>
    </row>
    <row r="73">
      <c r="E73" s="11">
        <f>STDEVP(D71,E71)</f>
        <v>0.1666666667</v>
      </c>
    </row>
    <row r="75">
      <c r="E75" s="11">
        <f>_xlfn.STDEV.P(D72,F72,H72,J72)</f>
        <v>0.1810889557</v>
      </c>
    </row>
    <row r="78">
      <c r="E78" s="1" t="s">
        <v>34</v>
      </c>
      <c r="F78" s="11">
        <f>COUNTA(D84:D101)</f>
        <v>18</v>
      </c>
      <c r="H78" s="1" t="s">
        <v>35</v>
      </c>
      <c r="I78" s="11">
        <f>F78*F79</f>
        <v>36</v>
      </c>
    </row>
    <row r="79">
      <c r="E79" s="1" t="s">
        <v>36</v>
      </c>
      <c r="F79" s="1">
        <v>2.0</v>
      </c>
    </row>
    <row r="80">
      <c r="E80" s="12" t="s">
        <v>37</v>
      </c>
      <c r="F80" s="1">
        <v>6.0</v>
      </c>
    </row>
    <row r="81">
      <c r="E81" s="1"/>
      <c r="F81" s="11">
        <f>F78*F79*F80</f>
        <v>216</v>
      </c>
    </row>
    <row r="82">
      <c r="A82" s="1" t="s">
        <v>3</v>
      </c>
      <c r="E82" s="13" t="s">
        <v>38</v>
      </c>
    </row>
    <row r="83">
      <c r="A83" s="1" t="s">
        <v>39</v>
      </c>
      <c r="D83" s="1" t="s">
        <v>40</v>
      </c>
      <c r="E83" s="14">
        <v>0.0</v>
      </c>
      <c r="F83" s="15">
        <v>1.0</v>
      </c>
      <c r="G83" s="15">
        <v>2.0</v>
      </c>
      <c r="H83" s="15">
        <v>3.0</v>
      </c>
      <c r="I83" s="15">
        <v>4.0</v>
      </c>
      <c r="J83" s="16">
        <v>5.0</v>
      </c>
      <c r="L83" s="1" t="s">
        <v>41</v>
      </c>
      <c r="M83" s="1" t="s">
        <v>42</v>
      </c>
      <c r="N83" s="1" t="s">
        <v>43</v>
      </c>
    </row>
    <row r="84">
      <c r="A84" s="39">
        <v>5.0</v>
      </c>
      <c r="B84" s="39">
        <v>5.0</v>
      </c>
      <c r="D84" s="2" t="s">
        <v>8</v>
      </c>
      <c r="E84" s="19">
        <f t="shared" ref="E84:E101" si="7">COUNTIF($A84:$B84,0)</f>
        <v>0</v>
      </c>
      <c r="F84" s="20">
        <f t="shared" ref="F84:F101" si="8">COUNTIF($A84:$B84,1)</f>
        <v>0</v>
      </c>
      <c r="G84" s="20">
        <f t="shared" ref="G84:G101" si="9">COUNTIF($A84:$B84,2)</f>
        <v>0</v>
      </c>
      <c r="H84" s="20">
        <f t="shared" ref="H84:H101" si="10">COUNTIF($A84:$B84,3)</f>
        <v>0</v>
      </c>
      <c r="I84" s="20">
        <f>COUNTIF($A84:$B84,4)</f>
        <v>0</v>
      </c>
      <c r="J84" s="21">
        <f>COUNTIF($A84:$B84,$J83)</f>
        <v>2</v>
      </c>
      <c r="L84" s="11">
        <f t="shared" ref="L84:L101" si="11">sum(E84:J84)</f>
        <v>2</v>
      </c>
      <c r="M84" s="11">
        <f t="shared" ref="M84:M101" si="12">E84^2+F84^2+G84^2+H84^2+I84^2+J84^2 -L84</f>
        <v>2</v>
      </c>
      <c r="N84" s="22">
        <f>M84/(L84 * (L84-1))</f>
        <v>1</v>
      </c>
    </row>
    <row r="85">
      <c r="A85" s="39">
        <v>4.0</v>
      </c>
      <c r="B85" s="39">
        <v>3.0</v>
      </c>
      <c r="D85" s="2" t="s">
        <v>11</v>
      </c>
      <c r="E85" s="25">
        <f t="shared" si="7"/>
        <v>0</v>
      </c>
      <c r="F85" s="11">
        <f t="shared" si="8"/>
        <v>0</v>
      </c>
      <c r="G85" s="11">
        <f t="shared" si="9"/>
        <v>0</v>
      </c>
      <c r="H85" s="11">
        <f t="shared" si="10"/>
        <v>1</v>
      </c>
      <c r="I85" s="11">
        <f t="shared" ref="I85:I101" si="13">COUNTIF(A85:B85,4)</f>
        <v>1</v>
      </c>
      <c r="J85" s="26">
        <f t="shared" ref="J85:J101" si="14">COUNTIF($A85:$B85,5)</f>
        <v>0</v>
      </c>
      <c r="L85" s="11">
        <f t="shared" si="11"/>
        <v>2</v>
      </c>
      <c r="M85" s="11">
        <f t="shared" si="12"/>
        <v>0</v>
      </c>
      <c r="N85" s="22">
        <f t="shared" ref="N85:N101" si="15">M85/2</f>
        <v>0</v>
      </c>
    </row>
    <row r="86">
      <c r="A86" s="39">
        <v>5.0</v>
      </c>
      <c r="B86" s="39">
        <v>4.0</v>
      </c>
      <c r="D86" s="2" t="s">
        <v>12</v>
      </c>
      <c r="E86" s="25">
        <f t="shared" si="7"/>
        <v>0</v>
      </c>
      <c r="F86" s="11">
        <f t="shared" si="8"/>
        <v>0</v>
      </c>
      <c r="G86" s="11">
        <f t="shared" si="9"/>
        <v>0</v>
      </c>
      <c r="H86" s="11">
        <f t="shared" si="10"/>
        <v>0</v>
      </c>
      <c r="I86" s="11">
        <f t="shared" si="13"/>
        <v>1</v>
      </c>
      <c r="J86" s="26">
        <f t="shared" si="14"/>
        <v>1</v>
      </c>
      <c r="L86" s="11">
        <f t="shared" si="11"/>
        <v>2</v>
      </c>
      <c r="M86" s="11">
        <f t="shared" si="12"/>
        <v>0</v>
      </c>
      <c r="N86" s="22">
        <f t="shared" si="15"/>
        <v>0</v>
      </c>
    </row>
    <row r="87">
      <c r="A87" s="39">
        <v>4.0</v>
      </c>
      <c r="B87" s="40">
        <v>2.0</v>
      </c>
      <c r="D87" s="2" t="s">
        <v>13</v>
      </c>
      <c r="E87" s="25">
        <f t="shared" si="7"/>
        <v>0</v>
      </c>
      <c r="F87" s="11">
        <f t="shared" si="8"/>
        <v>0</v>
      </c>
      <c r="G87" s="11">
        <f t="shared" si="9"/>
        <v>1</v>
      </c>
      <c r="H87" s="11">
        <f t="shared" si="10"/>
        <v>0</v>
      </c>
      <c r="I87" s="11">
        <f t="shared" si="13"/>
        <v>1</v>
      </c>
      <c r="J87" s="26">
        <f t="shared" si="14"/>
        <v>0</v>
      </c>
      <c r="L87" s="11">
        <f t="shared" si="11"/>
        <v>2</v>
      </c>
      <c r="M87" s="11">
        <f t="shared" si="12"/>
        <v>0</v>
      </c>
      <c r="N87" s="22">
        <f t="shared" si="15"/>
        <v>0</v>
      </c>
    </row>
    <row r="88">
      <c r="A88" s="39">
        <v>5.0</v>
      </c>
      <c r="B88" s="39">
        <v>5.0</v>
      </c>
      <c r="D88" s="2" t="s">
        <v>14</v>
      </c>
      <c r="E88" s="25">
        <f t="shared" si="7"/>
        <v>0</v>
      </c>
      <c r="F88" s="11">
        <f t="shared" si="8"/>
        <v>0</v>
      </c>
      <c r="G88" s="11">
        <f t="shared" si="9"/>
        <v>0</v>
      </c>
      <c r="H88" s="11">
        <f t="shared" si="10"/>
        <v>0</v>
      </c>
      <c r="I88" s="11">
        <f t="shared" si="13"/>
        <v>0</v>
      </c>
      <c r="J88" s="26">
        <f t="shared" si="14"/>
        <v>2</v>
      </c>
      <c r="L88" s="11">
        <f t="shared" si="11"/>
        <v>2</v>
      </c>
      <c r="M88" s="11">
        <f t="shared" si="12"/>
        <v>2</v>
      </c>
      <c r="N88" s="22">
        <f t="shared" si="15"/>
        <v>1</v>
      </c>
    </row>
    <row r="89">
      <c r="A89" s="39">
        <v>0.0</v>
      </c>
      <c r="B89" s="39">
        <v>0.0</v>
      </c>
      <c r="D89" s="2" t="s">
        <v>16</v>
      </c>
      <c r="E89" s="25">
        <f t="shared" si="7"/>
        <v>2</v>
      </c>
      <c r="F89" s="11">
        <f t="shared" si="8"/>
        <v>0</v>
      </c>
      <c r="G89" s="11">
        <f t="shared" si="9"/>
        <v>0</v>
      </c>
      <c r="H89" s="11">
        <f t="shared" si="10"/>
        <v>0</v>
      </c>
      <c r="I89" s="11">
        <f t="shared" si="13"/>
        <v>0</v>
      </c>
      <c r="J89" s="26">
        <f t="shared" si="14"/>
        <v>0</v>
      </c>
      <c r="L89" s="11">
        <f t="shared" si="11"/>
        <v>2</v>
      </c>
      <c r="M89" s="11">
        <f t="shared" si="12"/>
        <v>2</v>
      </c>
      <c r="N89" s="22">
        <f t="shared" si="15"/>
        <v>1</v>
      </c>
    </row>
    <row r="90">
      <c r="A90" s="39">
        <v>4.0</v>
      </c>
      <c r="B90" s="39">
        <v>4.0</v>
      </c>
      <c r="D90" s="2" t="s">
        <v>18</v>
      </c>
      <c r="E90" s="25">
        <f t="shared" si="7"/>
        <v>0</v>
      </c>
      <c r="F90" s="11">
        <f t="shared" si="8"/>
        <v>0</v>
      </c>
      <c r="G90" s="11">
        <f t="shared" si="9"/>
        <v>0</v>
      </c>
      <c r="H90" s="11">
        <f t="shared" si="10"/>
        <v>0</v>
      </c>
      <c r="I90" s="11">
        <f t="shared" si="13"/>
        <v>2</v>
      </c>
      <c r="J90" s="26">
        <f t="shared" si="14"/>
        <v>0</v>
      </c>
      <c r="L90" s="11">
        <f t="shared" si="11"/>
        <v>2</v>
      </c>
      <c r="M90" s="11">
        <f t="shared" si="12"/>
        <v>2</v>
      </c>
      <c r="N90" s="22">
        <f t="shared" si="15"/>
        <v>1</v>
      </c>
    </row>
    <row r="91">
      <c r="A91" s="39">
        <v>5.0</v>
      </c>
      <c r="B91" s="39">
        <v>5.0</v>
      </c>
      <c r="D91" s="2" t="s">
        <v>19</v>
      </c>
      <c r="E91" s="25">
        <f t="shared" si="7"/>
        <v>0</v>
      </c>
      <c r="F91" s="11">
        <f t="shared" si="8"/>
        <v>0</v>
      </c>
      <c r="G91" s="11">
        <f t="shared" si="9"/>
        <v>0</v>
      </c>
      <c r="H91" s="11">
        <f t="shared" si="10"/>
        <v>0</v>
      </c>
      <c r="I91" s="11">
        <f t="shared" si="13"/>
        <v>0</v>
      </c>
      <c r="J91" s="26">
        <f t="shared" si="14"/>
        <v>2</v>
      </c>
      <c r="L91" s="11">
        <f t="shared" si="11"/>
        <v>2</v>
      </c>
      <c r="M91" s="11">
        <f t="shared" si="12"/>
        <v>2</v>
      </c>
      <c r="N91" s="22">
        <f t="shared" si="15"/>
        <v>1</v>
      </c>
    </row>
    <row r="92">
      <c r="A92" s="39">
        <v>3.0</v>
      </c>
      <c r="B92" s="39">
        <v>3.0</v>
      </c>
      <c r="D92" s="2" t="s">
        <v>20</v>
      </c>
      <c r="E92" s="25">
        <f t="shared" si="7"/>
        <v>0</v>
      </c>
      <c r="F92" s="11">
        <f t="shared" si="8"/>
        <v>0</v>
      </c>
      <c r="G92" s="11">
        <f t="shared" si="9"/>
        <v>0</v>
      </c>
      <c r="H92" s="11">
        <f t="shared" si="10"/>
        <v>2</v>
      </c>
      <c r="I92" s="11">
        <f t="shared" si="13"/>
        <v>0</v>
      </c>
      <c r="J92" s="26">
        <f t="shared" si="14"/>
        <v>0</v>
      </c>
      <c r="L92" s="11">
        <f t="shared" si="11"/>
        <v>2</v>
      </c>
      <c r="M92" s="11">
        <f t="shared" si="12"/>
        <v>2</v>
      </c>
      <c r="N92" s="22">
        <f t="shared" si="15"/>
        <v>1</v>
      </c>
    </row>
    <row r="93">
      <c r="A93" s="39">
        <v>3.0</v>
      </c>
      <c r="B93" s="39">
        <v>3.0</v>
      </c>
      <c r="D93" s="2" t="s">
        <v>21</v>
      </c>
      <c r="E93" s="25">
        <f t="shared" si="7"/>
        <v>0</v>
      </c>
      <c r="F93" s="11">
        <f t="shared" si="8"/>
        <v>0</v>
      </c>
      <c r="G93" s="11">
        <f t="shared" si="9"/>
        <v>0</v>
      </c>
      <c r="H93" s="11">
        <f t="shared" si="10"/>
        <v>2</v>
      </c>
      <c r="I93" s="11">
        <f t="shared" si="13"/>
        <v>0</v>
      </c>
      <c r="J93" s="26">
        <f t="shared" si="14"/>
        <v>0</v>
      </c>
      <c r="L93" s="11">
        <f t="shared" si="11"/>
        <v>2</v>
      </c>
      <c r="M93" s="11">
        <f t="shared" si="12"/>
        <v>2</v>
      </c>
      <c r="N93" s="22">
        <f t="shared" si="15"/>
        <v>1</v>
      </c>
    </row>
    <row r="94">
      <c r="A94" s="39">
        <v>0.0</v>
      </c>
      <c r="B94" s="39">
        <v>0.0</v>
      </c>
      <c r="D94" s="2" t="s">
        <v>22</v>
      </c>
      <c r="E94" s="25">
        <f t="shared" si="7"/>
        <v>2</v>
      </c>
      <c r="F94" s="11">
        <f t="shared" si="8"/>
        <v>0</v>
      </c>
      <c r="G94" s="11">
        <f t="shared" si="9"/>
        <v>0</v>
      </c>
      <c r="H94" s="11">
        <f t="shared" si="10"/>
        <v>0</v>
      </c>
      <c r="I94" s="11">
        <f t="shared" si="13"/>
        <v>0</v>
      </c>
      <c r="J94" s="26">
        <f t="shared" si="14"/>
        <v>0</v>
      </c>
      <c r="L94" s="11">
        <f t="shared" si="11"/>
        <v>2</v>
      </c>
      <c r="M94" s="11">
        <f t="shared" si="12"/>
        <v>2</v>
      </c>
      <c r="N94" s="22">
        <f t="shared" si="15"/>
        <v>1</v>
      </c>
    </row>
    <row r="95">
      <c r="A95" s="39">
        <v>5.0</v>
      </c>
      <c r="B95" s="39">
        <v>5.0</v>
      </c>
      <c r="D95" s="2" t="s">
        <v>23</v>
      </c>
      <c r="E95" s="25">
        <f t="shared" si="7"/>
        <v>0</v>
      </c>
      <c r="F95" s="11">
        <f t="shared" si="8"/>
        <v>0</v>
      </c>
      <c r="G95" s="11">
        <f t="shared" si="9"/>
        <v>0</v>
      </c>
      <c r="H95" s="11">
        <f t="shared" si="10"/>
        <v>0</v>
      </c>
      <c r="I95" s="11">
        <f t="shared" si="13"/>
        <v>0</v>
      </c>
      <c r="J95" s="26">
        <f t="shared" si="14"/>
        <v>2</v>
      </c>
      <c r="L95" s="11">
        <f t="shared" si="11"/>
        <v>2</v>
      </c>
      <c r="M95" s="11">
        <f t="shared" si="12"/>
        <v>2</v>
      </c>
      <c r="N95" s="22">
        <f t="shared" si="15"/>
        <v>1</v>
      </c>
    </row>
    <row r="96">
      <c r="A96" s="39">
        <v>5.0</v>
      </c>
      <c r="B96" s="39">
        <v>5.0</v>
      </c>
      <c r="D96" s="2" t="s">
        <v>24</v>
      </c>
      <c r="E96" s="25">
        <f t="shared" si="7"/>
        <v>0</v>
      </c>
      <c r="F96" s="11">
        <f t="shared" si="8"/>
        <v>0</v>
      </c>
      <c r="G96" s="11">
        <f t="shared" si="9"/>
        <v>0</v>
      </c>
      <c r="H96" s="11">
        <f t="shared" si="10"/>
        <v>0</v>
      </c>
      <c r="I96" s="11">
        <f t="shared" si="13"/>
        <v>0</v>
      </c>
      <c r="J96" s="26">
        <f t="shared" si="14"/>
        <v>2</v>
      </c>
      <c r="L96" s="11">
        <f t="shared" si="11"/>
        <v>2</v>
      </c>
      <c r="M96" s="11">
        <f t="shared" si="12"/>
        <v>2</v>
      </c>
      <c r="N96" s="22">
        <f t="shared" si="15"/>
        <v>1</v>
      </c>
    </row>
    <row r="97">
      <c r="A97" s="39">
        <v>0.0</v>
      </c>
      <c r="B97" s="39">
        <v>0.0</v>
      </c>
      <c r="D97" s="2" t="s">
        <v>25</v>
      </c>
      <c r="E97" s="25">
        <f t="shared" si="7"/>
        <v>2</v>
      </c>
      <c r="F97" s="11">
        <f t="shared" si="8"/>
        <v>0</v>
      </c>
      <c r="G97" s="11">
        <f t="shared" si="9"/>
        <v>0</v>
      </c>
      <c r="H97" s="11">
        <f t="shared" si="10"/>
        <v>0</v>
      </c>
      <c r="I97" s="11">
        <f t="shared" si="13"/>
        <v>0</v>
      </c>
      <c r="J97" s="26">
        <f t="shared" si="14"/>
        <v>0</v>
      </c>
      <c r="L97" s="11">
        <f t="shared" si="11"/>
        <v>2</v>
      </c>
      <c r="M97" s="11">
        <f t="shared" si="12"/>
        <v>2</v>
      </c>
      <c r="N97" s="22">
        <f t="shared" si="15"/>
        <v>1</v>
      </c>
    </row>
    <row r="98">
      <c r="A98" s="39">
        <v>5.0</v>
      </c>
      <c r="B98" s="39">
        <v>5.0</v>
      </c>
      <c r="D98" s="2" t="s">
        <v>26</v>
      </c>
      <c r="E98" s="25">
        <f t="shared" si="7"/>
        <v>0</v>
      </c>
      <c r="F98" s="11">
        <f t="shared" si="8"/>
        <v>0</v>
      </c>
      <c r="G98" s="11">
        <f t="shared" si="9"/>
        <v>0</v>
      </c>
      <c r="H98" s="11">
        <f t="shared" si="10"/>
        <v>0</v>
      </c>
      <c r="I98" s="11">
        <f t="shared" si="13"/>
        <v>0</v>
      </c>
      <c r="J98" s="26">
        <f t="shared" si="14"/>
        <v>2</v>
      </c>
      <c r="L98" s="11">
        <f t="shared" si="11"/>
        <v>2</v>
      </c>
      <c r="M98" s="11">
        <f t="shared" si="12"/>
        <v>2</v>
      </c>
      <c r="N98" s="22">
        <f t="shared" si="15"/>
        <v>1</v>
      </c>
    </row>
    <row r="99">
      <c r="A99" s="39">
        <v>5.0</v>
      </c>
      <c r="B99" s="39">
        <v>5.0</v>
      </c>
      <c r="D99" s="2" t="s">
        <v>27</v>
      </c>
      <c r="E99" s="25">
        <f t="shared" si="7"/>
        <v>0</v>
      </c>
      <c r="F99" s="11">
        <f t="shared" si="8"/>
        <v>0</v>
      </c>
      <c r="G99" s="11">
        <f t="shared" si="9"/>
        <v>0</v>
      </c>
      <c r="H99" s="11">
        <f t="shared" si="10"/>
        <v>0</v>
      </c>
      <c r="I99" s="11">
        <f t="shared" si="13"/>
        <v>0</v>
      </c>
      <c r="J99" s="26">
        <f t="shared" si="14"/>
        <v>2</v>
      </c>
      <c r="L99" s="11">
        <f t="shared" si="11"/>
        <v>2</v>
      </c>
      <c r="M99" s="11">
        <f t="shared" si="12"/>
        <v>2</v>
      </c>
      <c r="N99" s="22">
        <f t="shared" si="15"/>
        <v>1</v>
      </c>
    </row>
    <row r="100">
      <c r="A100" s="39">
        <v>3.0</v>
      </c>
      <c r="B100" s="39">
        <v>2.0</v>
      </c>
      <c r="D100" s="2" t="s">
        <v>28</v>
      </c>
      <c r="E100" s="25">
        <f t="shared" si="7"/>
        <v>0</v>
      </c>
      <c r="F100" s="11">
        <f t="shared" si="8"/>
        <v>0</v>
      </c>
      <c r="G100" s="11">
        <f t="shared" si="9"/>
        <v>1</v>
      </c>
      <c r="H100" s="11">
        <f t="shared" si="10"/>
        <v>1</v>
      </c>
      <c r="I100" s="11">
        <f t="shared" si="13"/>
        <v>0</v>
      </c>
      <c r="J100" s="26">
        <f t="shared" si="14"/>
        <v>0</v>
      </c>
      <c r="L100" s="11">
        <f t="shared" si="11"/>
        <v>2</v>
      </c>
      <c r="M100" s="11">
        <f t="shared" si="12"/>
        <v>0</v>
      </c>
      <c r="N100" s="22">
        <f t="shared" si="15"/>
        <v>0</v>
      </c>
    </row>
    <row r="101">
      <c r="A101" s="39">
        <v>3.0</v>
      </c>
      <c r="B101" s="39">
        <v>2.0</v>
      </c>
      <c r="D101" s="2" t="s">
        <v>29</v>
      </c>
      <c r="E101" s="30">
        <f t="shared" si="7"/>
        <v>0</v>
      </c>
      <c r="F101" s="31">
        <f t="shared" si="8"/>
        <v>0</v>
      </c>
      <c r="G101" s="31">
        <f t="shared" si="9"/>
        <v>1</v>
      </c>
      <c r="H101" s="31">
        <f t="shared" si="10"/>
        <v>1</v>
      </c>
      <c r="I101" s="31">
        <f t="shared" si="13"/>
        <v>0</v>
      </c>
      <c r="J101" s="32">
        <f t="shared" si="14"/>
        <v>0</v>
      </c>
      <c r="L101" s="11">
        <f t="shared" si="11"/>
        <v>2</v>
      </c>
      <c r="M101" s="11">
        <f t="shared" si="12"/>
        <v>0</v>
      </c>
      <c r="N101" s="22">
        <f t="shared" si="15"/>
        <v>0</v>
      </c>
    </row>
    <row r="102">
      <c r="N102" s="22"/>
    </row>
    <row r="103">
      <c r="D103" s="1" t="s">
        <v>44</v>
      </c>
      <c r="E103" s="11">
        <f t="shared" ref="E103:J103" si="16">SUM(E84:E101)</f>
        <v>6</v>
      </c>
      <c r="F103" s="11">
        <f t="shared" si="16"/>
        <v>0</v>
      </c>
      <c r="G103" s="11">
        <f t="shared" si="16"/>
        <v>3</v>
      </c>
      <c r="H103" s="11">
        <f t="shared" si="16"/>
        <v>7</v>
      </c>
      <c r="I103" s="11">
        <f t="shared" si="16"/>
        <v>5</v>
      </c>
      <c r="J103" s="11">
        <f t="shared" si="16"/>
        <v>15</v>
      </c>
      <c r="N103" s="22">
        <f>sum(N84:N101)</f>
        <v>13</v>
      </c>
      <c r="O103" s="1" t="s">
        <v>44</v>
      </c>
    </row>
    <row r="104">
      <c r="D104" s="1" t="s">
        <v>54</v>
      </c>
      <c r="E104" s="11">
        <f t="shared" ref="E104:J104" si="17">E103/$I$78</f>
        <v>0.1666666667</v>
      </c>
      <c r="F104" s="11">
        <f t="shared" si="17"/>
        <v>0</v>
      </c>
      <c r="G104" s="11">
        <f t="shared" si="17"/>
        <v>0.08333333333</v>
      </c>
      <c r="H104" s="11">
        <f t="shared" si="17"/>
        <v>0.1944444444</v>
      </c>
      <c r="I104" s="11">
        <f t="shared" si="17"/>
        <v>0.1388888889</v>
      </c>
      <c r="J104" s="11">
        <f t="shared" si="17"/>
        <v>0.4166666667</v>
      </c>
      <c r="N104" s="22">
        <f>N103/ $F$78</f>
        <v>0.7222222222</v>
      </c>
      <c r="O104" s="1" t="s">
        <v>46</v>
      </c>
    </row>
    <row r="105">
      <c r="D105" s="33" t="s">
        <v>55</v>
      </c>
      <c r="E105" s="34">
        <f t="shared" ref="E105:J105" si="18">E104^2</f>
        <v>0.02777777778</v>
      </c>
      <c r="F105" s="34">
        <f t="shared" si="18"/>
        <v>0</v>
      </c>
      <c r="G105" s="34">
        <f t="shared" si="18"/>
        <v>0.006944444444</v>
      </c>
      <c r="H105" s="34">
        <f t="shared" si="18"/>
        <v>0.03780864198</v>
      </c>
      <c r="I105" s="34">
        <f t="shared" si="18"/>
        <v>0.01929012346</v>
      </c>
      <c r="J105" s="34">
        <f t="shared" si="18"/>
        <v>0.1736111111</v>
      </c>
      <c r="K105" s="35">
        <f>sum(E105:J105)</f>
        <v>0.2654320988</v>
      </c>
    </row>
    <row r="106">
      <c r="K106" s="36" t="s">
        <v>44</v>
      </c>
    </row>
    <row r="107">
      <c r="D107" s="1" t="s">
        <v>48</v>
      </c>
      <c r="E107" s="11">
        <f>(N104-K105)/(1-K105)</f>
        <v>0.6218487395</v>
      </c>
    </row>
    <row r="109">
      <c r="A109" s="1" t="s">
        <v>4</v>
      </c>
      <c r="E109" s="13" t="s">
        <v>38</v>
      </c>
    </row>
    <row r="110">
      <c r="A110" s="1" t="s">
        <v>39</v>
      </c>
      <c r="D110" s="1" t="s">
        <v>40</v>
      </c>
      <c r="E110" s="14">
        <v>0.0</v>
      </c>
      <c r="F110" s="15">
        <v>1.0</v>
      </c>
      <c r="G110" s="15">
        <v>2.0</v>
      </c>
      <c r="H110" s="15">
        <v>3.0</v>
      </c>
      <c r="I110" s="15">
        <v>4.0</v>
      </c>
      <c r="J110" s="16">
        <v>5.0</v>
      </c>
      <c r="L110" s="1" t="s">
        <v>41</v>
      </c>
      <c r="M110" s="1" t="s">
        <v>42</v>
      </c>
      <c r="N110" s="1" t="s">
        <v>43</v>
      </c>
    </row>
    <row r="111">
      <c r="A111" s="39">
        <v>5.0</v>
      </c>
      <c r="B111" s="39">
        <v>5.0</v>
      </c>
      <c r="D111" s="2" t="s">
        <v>8</v>
      </c>
      <c r="E111" s="19">
        <f t="shared" ref="E111:E128" si="19">COUNTIF($A111:$B111,0)</f>
        <v>0</v>
      </c>
      <c r="F111" s="20">
        <f t="shared" ref="F111:F128" si="20">COUNTIF($A111:$B111,1)</f>
        <v>0</v>
      </c>
      <c r="G111" s="20">
        <f t="shared" ref="G111:G128" si="21">COUNTIF($A111:$B111,2)</f>
        <v>0</v>
      </c>
      <c r="H111" s="20">
        <f t="shared" ref="H111:H128" si="22">COUNTIF($A111:$B111,3)</f>
        <v>0</v>
      </c>
      <c r="I111" s="20">
        <f>COUNTIF($A111:$B111,4)</f>
        <v>0</v>
      </c>
      <c r="J111" s="21">
        <f>COUNTIF($A111:$B111,$J110)</f>
        <v>2</v>
      </c>
      <c r="L111" s="11">
        <f t="shared" ref="L111:L128" si="23">sum(E111:J111)</f>
        <v>2</v>
      </c>
      <c r="M111" s="11">
        <f t="shared" ref="M111:M128" si="24">E111^2+F111^2+G111^2+H111^2+I111^2+J111^2 -L111</f>
        <v>2</v>
      </c>
      <c r="N111" s="22">
        <f>M111/(L111 * (L111-1))</f>
        <v>1</v>
      </c>
    </row>
    <row r="112">
      <c r="A112" s="39">
        <v>5.0</v>
      </c>
      <c r="B112" s="39">
        <v>5.0</v>
      </c>
      <c r="D112" s="2" t="s">
        <v>11</v>
      </c>
      <c r="E112" s="25">
        <f t="shared" si="19"/>
        <v>0</v>
      </c>
      <c r="F112" s="11">
        <f t="shared" si="20"/>
        <v>0</v>
      </c>
      <c r="G112" s="11">
        <f t="shared" si="21"/>
        <v>0</v>
      </c>
      <c r="H112" s="11">
        <f t="shared" si="22"/>
        <v>0</v>
      </c>
      <c r="I112" s="11">
        <f t="shared" ref="I112:I128" si="25">COUNTIF(A112:B112,4)</f>
        <v>0</v>
      </c>
      <c r="J112" s="26">
        <f t="shared" ref="J112:J128" si="26">COUNTIF($A112:$B112,5)</f>
        <v>2</v>
      </c>
      <c r="L112" s="11">
        <f t="shared" si="23"/>
        <v>2</v>
      </c>
      <c r="M112" s="11">
        <f t="shared" si="24"/>
        <v>2</v>
      </c>
      <c r="N112" s="22">
        <f t="shared" ref="N112:N128" si="27">M112/2</f>
        <v>1</v>
      </c>
    </row>
    <row r="113">
      <c r="A113" s="39">
        <v>3.0</v>
      </c>
      <c r="B113" s="39">
        <v>4.0</v>
      </c>
      <c r="D113" s="2" t="s">
        <v>12</v>
      </c>
      <c r="E113" s="25">
        <f t="shared" si="19"/>
        <v>0</v>
      </c>
      <c r="F113" s="11">
        <f t="shared" si="20"/>
        <v>0</v>
      </c>
      <c r="G113" s="11">
        <f t="shared" si="21"/>
        <v>0</v>
      </c>
      <c r="H113" s="11">
        <f t="shared" si="22"/>
        <v>1</v>
      </c>
      <c r="I113" s="11">
        <f t="shared" si="25"/>
        <v>1</v>
      </c>
      <c r="J113" s="26">
        <f t="shared" si="26"/>
        <v>0</v>
      </c>
      <c r="L113" s="11">
        <f t="shared" si="23"/>
        <v>2</v>
      </c>
      <c r="M113" s="11">
        <f t="shared" si="24"/>
        <v>0</v>
      </c>
      <c r="N113" s="22">
        <f t="shared" si="27"/>
        <v>0</v>
      </c>
    </row>
    <row r="114">
      <c r="A114" s="39">
        <v>5.0</v>
      </c>
      <c r="B114" s="39">
        <v>4.0</v>
      </c>
      <c r="D114" s="2" t="s">
        <v>13</v>
      </c>
      <c r="E114" s="25">
        <f t="shared" si="19"/>
        <v>0</v>
      </c>
      <c r="F114" s="11">
        <f t="shared" si="20"/>
        <v>0</v>
      </c>
      <c r="G114" s="11">
        <f t="shared" si="21"/>
        <v>0</v>
      </c>
      <c r="H114" s="11">
        <f t="shared" si="22"/>
        <v>0</v>
      </c>
      <c r="I114" s="11">
        <f t="shared" si="25"/>
        <v>1</v>
      </c>
      <c r="J114" s="26">
        <f t="shared" si="26"/>
        <v>1</v>
      </c>
      <c r="L114" s="11">
        <f t="shared" si="23"/>
        <v>2</v>
      </c>
      <c r="M114" s="11">
        <f t="shared" si="24"/>
        <v>0</v>
      </c>
      <c r="N114" s="22">
        <f t="shared" si="27"/>
        <v>0</v>
      </c>
    </row>
    <row r="115">
      <c r="A115" s="39">
        <v>5.0</v>
      </c>
      <c r="B115" s="39">
        <v>5.0</v>
      </c>
      <c r="D115" s="2" t="s">
        <v>14</v>
      </c>
      <c r="E115" s="25">
        <f t="shared" si="19"/>
        <v>0</v>
      </c>
      <c r="F115" s="11">
        <f t="shared" si="20"/>
        <v>0</v>
      </c>
      <c r="G115" s="11">
        <f t="shared" si="21"/>
        <v>0</v>
      </c>
      <c r="H115" s="11">
        <f t="shared" si="22"/>
        <v>0</v>
      </c>
      <c r="I115" s="11">
        <f t="shared" si="25"/>
        <v>0</v>
      </c>
      <c r="J115" s="26">
        <f t="shared" si="26"/>
        <v>2</v>
      </c>
      <c r="L115" s="11">
        <f t="shared" si="23"/>
        <v>2</v>
      </c>
      <c r="M115" s="11">
        <f t="shared" si="24"/>
        <v>2</v>
      </c>
      <c r="N115" s="22">
        <f t="shared" si="27"/>
        <v>1</v>
      </c>
    </row>
    <row r="116">
      <c r="A116" s="39">
        <v>0.0</v>
      </c>
      <c r="B116" s="39">
        <v>0.0</v>
      </c>
      <c r="D116" s="2" t="s">
        <v>16</v>
      </c>
      <c r="E116" s="25">
        <f t="shared" si="19"/>
        <v>2</v>
      </c>
      <c r="F116" s="11">
        <f t="shared" si="20"/>
        <v>0</v>
      </c>
      <c r="G116" s="11">
        <f t="shared" si="21"/>
        <v>0</v>
      </c>
      <c r="H116" s="11">
        <f t="shared" si="22"/>
        <v>0</v>
      </c>
      <c r="I116" s="11">
        <f t="shared" si="25"/>
        <v>0</v>
      </c>
      <c r="J116" s="26">
        <f t="shared" si="26"/>
        <v>0</v>
      </c>
      <c r="L116" s="11">
        <f t="shared" si="23"/>
        <v>2</v>
      </c>
      <c r="M116" s="11">
        <f t="shared" si="24"/>
        <v>2</v>
      </c>
      <c r="N116" s="22">
        <f t="shared" si="27"/>
        <v>1</v>
      </c>
    </row>
    <row r="117">
      <c r="A117" s="39">
        <v>5.0</v>
      </c>
      <c r="B117" s="39">
        <v>4.0</v>
      </c>
      <c r="D117" s="2" t="s">
        <v>18</v>
      </c>
      <c r="E117" s="25">
        <f t="shared" si="19"/>
        <v>0</v>
      </c>
      <c r="F117" s="11">
        <f t="shared" si="20"/>
        <v>0</v>
      </c>
      <c r="G117" s="11">
        <f t="shared" si="21"/>
        <v>0</v>
      </c>
      <c r="H117" s="11">
        <f t="shared" si="22"/>
        <v>0</v>
      </c>
      <c r="I117" s="11">
        <f t="shared" si="25"/>
        <v>1</v>
      </c>
      <c r="J117" s="26">
        <f t="shared" si="26"/>
        <v>1</v>
      </c>
      <c r="L117" s="11">
        <f t="shared" si="23"/>
        <v>2</v>
      </c>
      <c r="M117" s="11">
        <f t="shared" si="24"/>
        <v>0</v>
      </c>
      <c r="N117" s="22">
        <f t="shared" si="27"/>
        <v>0</v>
      </c>
    </row>
    <row r="118">
      <c r="A118" s="39">
        <v>5.0</v>
      </c>
      <c r="B118" s="39">
        <v>4.0</v>
      </c>
      <c r="D118" s="2" t="s">
        <v>19</v>
      </c>
      <c r="E118" s="25">
        <f t="shared" si="19"/>
        <v>0</v>
      </c>
      <c r="F118" s="11">
        <f t="shared" si="20"/>
        <v>0</v>
      </c>
      <c r="G118" s="11">
        <f t="shared" si="21"/>
        <v>0</v>
      </c>
      <c r="H118" s="11">
        <f t="shared" si="22"/>
        <v>0</v>
      </c>
      <c r="I118" s="11">
        <f t="shared" si="25"/>
        <v>1</v>
      </c>
      <c r="J118" s="26">
        <f t="shared" si="26"/>
        <v>1</v>
      </c>
      <c r="L118" s="11">
        <f t="shared" si="23"/>
        <v>2</v>
      </c>
      <c r="M118" s="11">
        <f t="shared" si="24"/>
        <v>0</v>
      </c>
      <c r="N118" s="22">
        <f t="shared" si="27"/>
        <v>0</v>
      </c>
    </row>
    <row r="119">
      <c r="A119" s="39">
        <v>3.0</v>
      </c>
      <c r="B119" s="39">
        <v>3.0</v>
      </c>
      <c r="D119" s="2" t="s">
        <v>20</v>
      </c>
      <c r="E119" s="25">
        <f t="shared" si="19"/>
        <v>0</v>
      </c>
      <c r="F119" s="11">
        <f t="shared" si="20"/>
        <v>0</v>
      </c>
      <c r="G119" s="11">
        <f t="shared" si="21"/>
        <v>0</v>
      </c>
      <c r="H119" s="11">
        <f t="shared" si="22"/>
        <v>2</v>
      </c>
      <c r="I119" s="11">
        <f t="shared" si="25"/>
        <v>0</v>
      </c>
      <c r="J119" s="26">
        <f t="shared" si="26"/>
        <v>0</v>
      </c>
      <c r="L119" s="11">
        <f t="shared" si="23"/>
        <v>2</v>
      </c>
      <c r="M119" s="11">
        <f t="shared" si="24"/>
        <v>2</v>
      </c>
      <c r="N119" s="22">
        <f t="shared" si="27"/>
        <v>1</v>
      </c>
    </row>
    <row r="120">
      <c r="A120" s="39">
        <v>4.0</v>
      </c>
      <c r="B120" s="39">
        <v>4.0</v>
      </c>
      <c r="D120" s="2" t="s">
        <v>21</v>
      </c>
      <c r="E120" s="25">
        <f t="shared" si="19"/>
        <v>0</v>
      </c>
      <c r="F120" s="11">
        <f t="shared" si="20"/>
        <v>0</v>
      </c>
      <c r="G120" s="11">
        <f t="shared" si="21"/>
        <v>0</v>
      </c>
      <c r="H120" s="11">
        <f t="shared" si="22"/>
        <v>0</v>
      </c>
      <c r="I120" s="11">
        <f t="shared" si="25"/>
        <v>2</v>
      </c>
      <c r="J120" s="26">
        <f t="shared" si="26"/>
        <v>0</v>
      </c>
      <c r="L120" s="11">
        <f t="shared" si="23"/>
        <v>2</v>
      </c>
      <c r="M120" s="11">
        <f t="shared" si="24"/>
        <v>2</v>
      </c>
      <c r="N120" s="22">
        <f t="shared" si="27"/>
        <v>1</v>
      </c>
    </row>
    <row r="121">
      <c r="A121" s="39">
        <v>5.0</v>
      </c>
      <c r="B121" s="39">
        <v>0.0</v>
      </c>
      <c r="D121" s="2" t="s">
        <v>22</v>
      </c>
      <c r="E121" s="25">
        <f t="shared" si="19"/>
        <v>1</v>
      </c>
      <c r="F121" s="11">
        <f t="shared" si="20"/>
        <v>0</v>
      </c>
      <c r="G121" s="11">
        <f t="shared" si="21"/>
        <v>0</v>
      </c>
      <c r="H121" s="11">
        <f t="shared" si="22"/>
        <v>0</v>
      </c>
      <c r="I121" s="11">
        <f t="shared" si="25"/>
        <v>0</v>
      </c>
      <c r="J121" s="26">
        <f t="shared" si="26"/>
        <v>1</v>
      </c>
      <c r="L121" s="11">
        <f t="shared" si="23"/>
        <v>2</v>
      </c>
      <c r="M121" s="11">
        <f t="shared" si="24"/>
        <v>0</v>
      </c>
      <c r="N121" s="22">
        <f t="shared" si="27"/>
        <v>0</v>
      </c>
    </row>
    <row r="122">
      <c r="A122" s="39">
        <v>5.0</v>
      </c>
      <c r="B122" s="39">
        <v>5.0</v>
      </c>
      <c r="D122" s="2" t="s">
        <v>23</v>
      </c>
      <c r="E122" s="25">
        <f t="shared" si="19"/>
        <v>0</v>
      </c>
      <c r="F122" s="11">
        <f t="shared" si="20"/>
        <v>0</v>
      </c>
      <c r="G122" s="11">
        <f t="shared" si="21"/>
        <v>0</v>
      </c>
      <c r="H122" s="11">
        <f t="shared" si="22"/>
        <v>0</v>
      </c>
      <c r="I122" s="11">
        <f t="shared" si="25"/>
        <v>0</v>
      </c>
      <c r="J122" s="26">
        <f t="shared" si="26"/>
        <v>2</v>
      </c>
      <c r="L122" s="11">
        <f t="shared" si="23"/>
        <v>2</v>
      </c>
      <c r="M122" s="11">
        <f t="shared" si="24"/>
        <v>2</v>
      </c>
      <c r="N122" s="22">
        <f t="shared" si="27"/>
        <v>1</v>
      </c>
    </row>
    <row r="123">
      <c r="A123" s="39">
        <v>5.0</v>
      </c>
      <c r="B123" s="39">
        <v>5.0</v>
      </c>
      <c r="D123" s="2" t="s">
        <v>24</v>
      </c>
      <c r="E123" s="25">
        <f t="shared" si="19"/>
        <v>0</v>
      </c>
      <c r="F123" s="11">
        <f t="shared" si="20"/>
        <v>0</v>
      </c>
      <c r="G123" s="11">
        <f t="shared" si="21"/>
        <v>0</v>
      </c>
      <c r="H123" s="11">
        <f t="shared" si="22"/>
        <v>0</v>
      </c>
      <c r="I123" s="11">
        <f t="shared" si="25"/>
        <v>0</v>
      </c>
      <c r="J123" s="26">
        <f t="shared" si="26"/>
        <v>2</v>
      </c>
      <c r="L123" s="11">
        <f t="shared" si="23"/>
        <v>2</v>
      </c>
      <c r="M123" s="11">
        <f t="shared" si="24"/>
        <v>2</v>
      </c>
      <c r="N123" s="22">
        <f t="shared" si="27"/>
        <v>1</v>
      </c>
    </row>
    <row r="124">
      <c r="A124" s="39">
        <v>0.0</v>
      </c>
      <c r="B124" s="39">
        <v>0.0</v>
      </c>
      <c r="D124" s="2" t="s">
        <v>25</v>
      </c>
      <c r="E124" s="25">
        <f t="shared" si="19"/>
        <v>2</v>
      </c>
      <c r="F124" s="11">
        <f t="shared" si="20"/>
        <v>0</v>
      </c>
      <c r="G124" s="11">
        <f t="shared" si="21"/>
        <v>0</v>
      </c>
      <c r="H124" s="11">
        <f t="shared" si="22"/>
        <v>0</v>
      </c>
      <c r="I124" s="11">
        <f t="shared" si="25"/>
        <v>0</v>
      </c>
      <c r="J124" s="26">
        <f t="shared" si="26"/>
        <v>0</v>
      </c>
      <c r="L124" s="11">
        <f t="shared" si="23"/>
        <v>2</v>
      </c>
      <c r="M124" s="11">
        <f t="shared" si="24"/>
        <v>2</v>
      </c>
      <c r="N124" s="22">
        <f t="shared" si="27"/>
        <v>1</v>
      </c>
    </row>
    <row r="125">
      <c r="A125" s="39">
        <v>5.0</v>
      </c>
      <c r="B125" s="39">
        <v>4.0</v>
      </c>
      <c r="D125" s="2" t="s">
        <v>26</v>
      </c>
      <c r="E125" s="25">
        <f t="shared" si="19"/>
        <v>0</v>
      </c>
      <c r="F125" s="11">
        <f t="shared" si="20"/>
        <v>0</v>
      </c>
      <c r="G125" s="11">
        <f t="shared" si="21"/>
        <v>0</v>
      </c>
      <c r="H125" s="11">
        <f t="shared" si="22"/>
        <v>0</v>
      </c>
      <c r="I125" s="11">
        <f t="shared" si="25"/>
        <v>1</v>
      </c>
      <c r="J125" s="26">
        <f t="shared" si="26"/>
        <v>1</v>
      </c>
      <c r="L125" s="11">
        <f t="shared" si="23"/>
        <v>2</v>
      </c>
      <c r="M125" s="11">
        <f t="shared" si="24"/>
        <v>0</v>
      </c>
      <c r="N125" s="22">
        <f t="shared" si="27"/>
        <v>0</v>
      </c>
    </row>
    <row r="126">
      <c r="A126" s="39">
        <v>5.0</v>
      </c>
      <c r="B126" s="39">
        <v>5.0</v>
      </c>
      <c r="D126" s="2" t="s">
        <v>27</v>
      </c>
      <c r="E126" s="25">
        <f t="shared" si="19"/>
        <v>0</v>
      </c>
      <c r="F126" s="11">
        <f t="shared" si="20"/>
        <v>0</v>
      </c>
      <c r="G126" s="11">
        <f t="shared" si="21"/>
        <v>0</v>
      </c>
      <c r="H126" s="11">
        <f t="shared" si="22"/>
        <v>0</v>
      </c>
      <c r="I126" s="11">
        <f t="shared" si="25"/>
        <v>0</v>
      </c>
      <c r="J126" s="26">
        <f t="shared" si="26"/>
        <v>2</v>
      </c>
      <c r="L126" s="11">
        <f t="shared" si="23"/>
        <v>2</v>
      </c>
      <c r="M126" s="11">
        <f t="shared" si="24"/>
        <v>2</v>
      </c>
      <c r="N126" s="22">
        <f t="shared" si="27"/>
        <v>1</v>
      </c>
    </row>
    <row r="127">
      <c r="A127" s="39">
        <v>5.0</v>
      </c>
      <c r="B127" s="39">
        <v>3.0</v>
      </c>
      <c r="D127" s="2" t="s">
        <v>28</v>
      </c>
      <c r="E127" s="25">
        <f t="shared" si="19"/>
        <v>0</v>
      </c>
      <c r="F127" s="11">
        <f t="shared" si="20"/>
        <v>0</v>
      </c>
      <c r="G127" s="11">
        <f t="shared" si="21"/>
        <v>0</v>
      </c>
      <c r="H127" s="11">
        <f t="shared" si="22"/>
        <v>1</v>
      </c>
      <c r="I127" s="11">
        <f t="shared" si="25"/>
        <v>0</v>
      </c>
      <c r="J127" s="26">
        <f t="shared" si="26"/>
        <v>1</v>
      </c>
      <c r="L127" s="11">
        <f t="shared" si="23"/>
        <v>2</v>
      </c>
      <c r="M127" s="11">
        <f t="shared" si="24"/>
        <v>0</v>
      </c>
      <c r="N127" s="22">
        <f t="shared" si="27"/>
        <v>0</v>
      </c>
    </row>
    <row r="128">
      <c r="A128" s="39">
        <v>2.0</v>
      </c>
      <c r="B128" s="39">
        <v>3.0</v>
      </c>
      <c r="D128" s="2" t="s">
        <v>29</v>
      </c>
      <c r="E128" s="30">
        <f t="shared" si="19"/>
        <v>0</v>
      </c>
      <c r="F128" s="31">
        <f t="shared" si="20"/>
        <v>0</v>
      </c>
      <c r="G128" s="31">
        <f t="shared" si="21"/>
        <v>1</v>
      </c>
      <c r="H128" s="31">
        <f t="shared" si="22"/>
        <v>1</v>
      </c>
      <c r="I128" s="31">
        <f t="shared" si="25"/>
        <v>0</v>
      </c>
      <c r="J128" s="32">
        <f t="shared" si="26"/>
        <v>0</v>
      </c>
      <c r="L128" s="11">
        <f t="shared" si="23"/>
        <v>2</v>
      </c>
      <c r="M128" s="11">
        <f t="shared" si="24"/>
        <v>0</v>
      </c>
      <c r="N128" s="22">
        <f t="shared" si="27"/>
        <v>0</v>
      </c>
    </row>
    <row r="129">
      <c r="N129" s="22"/>
    </row>
    <row r="130">
      <c r="D130" s="1" t="s">
        <v>44</v>
      </c>
      <c r="E130" s="11">
        <f t="shared" ref="E130:J130" si="28">SUM(E111:E128)</f>
        <v>5</v>
      </c>
      <c r="F130" s="11">
        <f t="shared" si="28"/>
        <v>0</v>
      </c>
      <c r="G130" s="11">
        <f t="shared" si="28"/>
        <v>1</v>
      </c>
      <c r="H130" s="11">
        <f t="shared" si="28"/>
        <v>5</v>
      </c>
      <c r="I130" s="11">
        <f t="shared" si="28"/>
        <v>7</v>
      </c>
      <c r="J130" s="11">
        <f t="shared" si="28"/>
        <v>18</v>
      </c>
      <c r="N130" s="22">
        <f>sum(N111:N128)</f>
        <v>10</v>
      </c>
      <c r="O130" s="1" t="s">
        <v>44</v>
      </c>
    </row>
    <row r="131">
      <c r="D131" s="1" t="s">
        <v>45</v>
      </c>
      <c r="E131" s="11">
        <f t="shared" ref="E131:J131" si="29">E130/$I$78</f>
        <v>0.1388888889</v>
      </c>
      <c r="F131" s="11">
        <f t="shared" si="29"/>
        <v>0</v>
      </c>
      <c r="G131" s="11">
        <f t="shared" si="29"/>
        <v>0.02777777778</v>
      </c>
      <c r="H131" s="11">
        <f t="shared" si="29"/>
        <v>0.1388888889</v>
      </c>
      <c r="I131" s="11">
        <f t="shared" si="29"/>
        <v>0.1944444444</v>
      </c>
      <c r="J131" s="11">
        <f t="shared" si="29"/>
        <v>0.5</v>
      </c>
      <c r="N131" s="22">
        <f>N130/ $F$78</f>
        <v>0.5555555556</v>
      </c>
      <c r="O131" s="1" t="s">
        <v>46</v>
      </c>
    </row>
    <row r="132">
      <c r="D132" s="33" t="s">
        <v>47</v>
      </c>
      <c r="E132" s="34">
        <f t="shared" ref="E132:J132" si="30">E131^2</f>
        <v>0.01929012346</v>
      </c>
      <c r="F132" s="34">
        <f t="shared" si="30"/>
        <v>0</v>
      </c>
      <c r="G132" s="34">
        <f t="shared" si="30"/>
        <v>0.0007716049383</v>
      </c>
      <c r="H132" s="34">
        <f t="shared" si="30"/>
        <v>0.01929012346</v>
      </c>
      <c r="I132" s="34">
        <f t="shared" si="30"/>
        <v>0.03780864198</v>
      </c>
      <c r="J132" s="34">
        <f t="shared" si="30"/>
        <v>0.25</v>
      </c>
      <c r="K132" s="35">
        <f>sum(E132:J132)</f>
        <v>0.3271604938</v>
      </c>
    </row>
    <row r="133">
      <c r="K133" s="36" t="s">
        <v>44</v>
      </c>
    </row>
    <row r="134">
      <c r="D134" s="1" t="s">
        <v>48</v>
      </c>
      <c r="E134" s="11">
        <f>(N131-K132)/(1-K132)</f>
        <v>0.3394495413</v>
      </c>
    </row>
    <row r="137">
      <c r="A137" s="1" t="s">
        <v>5</v>
      </c>
      <c r="E137" s="13" t="s">
        <v>38</v>
      </c>
    </row>
    <row r="138">
      <c r="A138" s="1" t="s">
        <v>39</v>
      </c>
      <c r="D138" s="1" t="s">
        <v>40</v>
      </c>
      <c r="E138" s="14">
        <v>0.0</v>
      </c>
      <c r="F138" s="15">
        <v>1.0</v>
      </c>
      <c r="G138" s="15">
        <v>2.0</v>
      </c>
      <c r="H138" s="15">
        <v>3.0</v>
      </c>
      <c r="I138" s="15">
        <v>4.0</v>
      </c>
      <c r="J138" s="16">
        <v>5.0</v>
      </c>
      <c r="L138" s="1" t="s">
        <v>41</v>
      </c>
      <c r="M138" s="1" t="s">
        <v>42</v>
      </c>
      <c r="N138" s="1" t="s">
        <v>43</v>
      </c>
    </row>
    <row r="139">
      <c r="A139" s="39">
        <v>4.0</v>
      </c>
      <c r="B139" s="39">
        <v>4.0</v>
      </c>
      <c r="D139" s="2" t="s">
        <v>8</v>
      </c>
      <c r="E139" s="19">
        <f t="shared" ref="E139:E156" si="31">COUNTIF($A139:$B139,0)</f>
        <v>0</v>
      </c>
      <c r="F139" s="20">
        <f t="shared" ref="F139:F156" si="32">COUNTIF($A139:$B139,1)</f>
        <v>0</v>
      </c>
      <c r="G139" s="20">
        <f t="shared" ref="G139:G156" si="33">COUNTIF($A139:$B139,2)</f>
        <v>0</v>
      </c>
      <c r="H139" s="20">
        <f t="shared" ref="H139:H156" si="34">COUNTIF($A139:$B139,3)</f>
        <v>0</v>
      </c>
      <c r="I139" s="20">
        <f>COUNTIF($A139:$B139,4)</f>
        <v>2</v>
      </c>
      <c r="J139" s="21">
        <f>COUNTIF($A139:$B139,$J138)</f>
        <v>0</v>
      </c>
      <c r="L139" s="11">
        <f t="shared" ref="L139:L156" si="35">sum(E139:J139)</f>
        <v>2</v>
      </c>
      <c r="M139" s="11">
        <f t="shared" ref="M139:M156" si="36">E139^2+F139^2+G139^2+H139^2+I139^2+J139^2 -L139</f>
        <v>2</v>
      </c>
      <c r="N139" s="22">
        <f>M139/(L139 * (L139-1))</f>
        <v>1</v>
      </c>
    </row>
    <row r="140">
      <c r="A140" s="39">
        <v>5.0</v>
      </c>
      <c r="B140" s="39">
        <v>5.0</v>
      </c>
      <c r="D140" s="2" t="s">
        <v>11</v>
      </c>
      <c r="E140" s="25">
        <f t="shared" si="31"/>
        <v>0</v>
      </c>
      <c r="F140" s="11">
        <f t="shared" si="32"/>
        <v>0</v>
      </c>
      <c r="G140" s="11">
        <f t="shared" si="33"/>
        <v>0</v>
      </c>
      <c r="H140" s="11">
        <f t="shared" si="34"/>
        <v>0</v>
      </c>
      <c r="I140" s="11">
        <f t="shared" ref="I140:I156" si="37">COUNTIF(A140:B140,4)</f>
        <v>0</v>
      </c>
      <c r="J140" s="26">
        <f t="shared" ref="J140:J156" si="38">COUNTIF($A140:$B140,5)</f>
        <v>2</v>
      </c>
      <c r="L140" s="11">
        <f t="shared" si="35"/>
        <v>2</v>
      </c>
      <c r="M140" s="11">
        <f t="shared" si="36"/>
        <v>2</v>
      </c>
      <c r="N140" s="22">
        <f t="shared" ref="N140:N156" si="39">M140/2</f>
        <v>1</v>
      </c>
    </row>
    <row r="141">
      <c r="A141" s="39">
        <v>5.0</v>
      </c>
      <c r="B141" s="39">
        <v>3.0</v>
      </c>
      <c r="D141" s="2" t="s">
        <v>12</v>
      </c>
      <c r="E141" s="25">
        <f t="shared" si="31"/>
        <v>0</v>
      </c>
      <c r="F141" s="11">
        <f t="shared" si="32"/>
        <v>0</v>
      </c>
      <c r="G141" s="11">
        <f t="shared" si="33"/>
        <v>0</v>
      </c>
      <c r="H141" s="11">
        <f t="shared" si="34"/>
        <v>1</v>
      </c>
      <c r="I141" s="11">
        <f t="shared" si="37"/>
        <v>0</v>
      </c>
      <c r="J141" s="26">
        <f t="shared" si="38"/>
        <v>1</v>
      </c>
      <c r="L141" s="11">
        <f t="shared" si="35"/>
        <v>2</v>
      </c>
      <c r="M141" s="11">
        <f t="shared" si="36"/>
        <v>0</v>
      </c>
      <c r="N141" s="22">
        <f t="shared" si="39"/>
        <v>0</v>
      </c>
    </row>
    <row r="142">
      <c r="A142" s="39">
        <v>4.0</v>
      </c>
      <c r="B142" s="39">
        <v>5.0</v>
      </c>
      <c r="D142" s="2" t="s">
        <v>13</v>
      </c>
      <c r="E142" s="25">
        <f t="shared" si="31"/>
        <v>0</v>
      </c>
      <c r="F142" s="11">
        <f t="shared" si="32"/>
        <v>0</v>
      </c>
      <c r="G142" s="11">
        <f t="shared" si="33"/>
        <v>0</v>
      </c>
      <c r="H142" s="11">
        <f t="shared" si="34"/>
        <v>0</v>
      </c>
      <c r="I142" s="11">
        <f t="shared" si="37"/>
        <v>1</v>
      </c>
      <c r="J142" s="26">
        <f t="shared" si="38"/>
        <v>1</v>
      </c>
      <c r="L142" s="11">
        <f t="shared" si="35"/>
        <v>2</v>
      </c>
      <c r="M142" s="11">
        <f t="shared" si="36"/>
        <v>0</v>
      </c>
      <c r="N142" s="22">
        <f t="shared" si="39"/>
        <v>0</v>
      </c>
    </row>
    <row r="143">
      <c r="A143" s="39">
        <v>5.0</v>
      </c>
      <c r="B143" s="39">
        <v>4.0</v>
      </c>
      <c r="D143" s="2" t="s">
        <v>14</v>
      </c>
      <c r="E143" s="25">
        <f t="shared" si="31"/>
        <v>0</v>
      </c>
      <c r="F143" s="11">
        <f t="shared" si="32"/>
        <v>0</v>
      </c>
      <c r="G143" s="11">
        <f t="shared" si="33"/>
        <v>0</v>
      </c>
      <c r="H143" s="11">
        <f t="shared" si="34"/>
        <v>0</v>
      </c>
      <c r="I143" s="11">
        <f t="shared" si="37"/>
        <v>1</v>
      </c>
      <c r="J143" s="26">
        <f t="shared" si="38"/>
        <v>1</v>
      </c>
      <c r="L143" s="11">
        <f t="shared" si="35"/>
        <v>2</v>
      </c>
      <c r="M143" s="11">
        <f t="shared" si="36"/>
        <v>0</v>
      </c>
      <c r="N143" s="22">
        <f t="shared" si="39"/>
        <v>0</v>
      </c>
    </row>
    <row r="144">
      <c r="A144" s="39">
        <v>0.0</v>
      </c>
      <c r="B144" s="39">
        <v>0.0</v>
      </c>
      <c r="D144" s="2" t="s">
        <v>16</v>
      </c>
      <c r="E144" s="25">
        <f t="shared" si="31"/>
        <v>2</v>
      </c>
      <c r="F144" s="11">
        <f t="shared" si="32"/>
        <v>0</v>
      </c>
      <c r="G144" s="11">
        <f t="shared" si="33"/>
        <v>0</v>
      </c>
      <c r="H144" s="11">
        <f t="shared" si="34"/>
        <v>0</v>
      </c>
      <c r="I144" s="11">
        <f t="shared" si="37"/>
        <v>0</v>
      </c>
      <c r="J144" s="26">
        <f t="shared" si="38"/>
        <v>0</v>
      </c>
      <c r="L144" s="11">
        <f t="shared" si="35"/>
        <v>2</v>
      </c>
      <c r="M144" s="11">
        <f t="shared" si="36"/>
        <v>2</v>
      </c>
      <c r="N144" s="22">
        <f t="shared" si="39"/>
        <v>1</v>
      </c>
    </row>
    <row r="145">
      <c r="A145" s="39">
        <v>4.0</v>
      </c>
      <c r="B145" s="39">
        <v>4.0</v>
      </c>
      <c r="D145" s="2" t="s">
        <v>18</v>
      </c>
      <c r="E145" s="25">
        <f t="shared" si="31"/>
        <v>0</v>
      </c>
      <c r="F145" s="11">
        <f t="shared" si="32"/>
        <v>0</v>
      </c>
      <c r="G145" s="11">
        <f t="shared" si="33"/>
        <v>0</v>
      </c>
      <c r="H145" s="11">
        <f t="shared" si="34"/>
        <v>0</v>
      </c>
      <c r="I145" s="11">
        <f t="shared" si="37"/>
        <v>2</v>
      </c>
      <c r="J145" s="26">
        <f t="shared" si="38"/>
        <v>0</v>
      </c>
      <c r="L145" s="11">
        <f t="shared" si="35"/>
        <v>2</v>
      </c>
      <c r="M145" s="11">
        <f t="shared" si="36"/>
        <v>2</v>
      </c>
      <c r="N145" s="22">
        <f t="shared" si="39"/>
        <v>1</v>
      </c>
    </row>
    <row r="146">
      <c r="A146" s="39">
        <v>5.0</v>
      </c>
      <c r="B146" s="39">
        <v>5.0</v>
      </c>
      <c r="D146" s="2" t="s">
        <v>19</v>
      </c>
      <c r="E146" s="25">
        <f t="shared" si="31"/>
        <v>0</v>
      </c>
      <c r="F146" s="11">
        <f t="shared" si="32"/>
        <v>0</v>
      </c>
      <c r="G146" s="11">
        <f t="shared" si="33"/>
        <v>0</v>
      </c>
      <c r="H146" s="11">
        <f t="shared" si="34"/>
        <v>0</v>
      </c>
      <c r="I146" s="11">
        <f t="shared" si="37"/>
        <v>0</v>
      </c>
      <c r="J146" s="26">
        <f t="shared" si="38"/>
        <v>2</v>
      </c>
      <c r="L146" s="11">
        <f t="shared" si="35"/>
        <v>2</v>
      </c>
      <c r="M146" s="11">
        <f t="shared" si="36"/>
        <v>2</v>
      </c>
      <c r="N146" s="22">
        <f t="shared" si="39"/>
        <v>1</v>
      </c>
    </row>
    <row r="147">
      <c r="A147" s="39">
        <v>3.0</v>
      </c>
      <c r="B147" s="39">
        <v>3.0</v>
      </c>
      <c r="D147" s="2" t="s">
        <v>20</v>
      </c>
      <c r="E147" s="25">
        <f t="shared" si="31"/>
        <v>0</v>
      </c>
      <c r="F147" s="11">
        <f t="shared" si="32"/>
        <v>0</v>
      </c>
      <c r="G147" s="11">
        <f t="shared" si="33"/>
        <v>0</v>
      </c>
      <c r="H147" s="11">
        <f t="shared" si="34"/>
        <v>2</v>
      </c>
      <c r="I147" s="11">
        <f t="shared" si="37"/>
        <v>0</v>
      </c>
      <c r="J147" s="26">
        <f t="shared" si="38"/>
        <v>0</v>
      </c>
      <c r="L147" s="11">
        <f t="shared" si="35"/>
        <v>2</v>
      </c>
      <c r="M147" s="11">
        <f t="shared" si="36"/>
        <v>2</v>
      </c>
      <c r="N147" s="22">
        <f t="shared" si="39"/>
        <v>1</v>
      </c>
    </row>
    <row r="148">
      <c r="A148" s="39">
        <v>4.0</v>
      </c>
      <c r="B148" s="39">
        <v>3.0</v>
      </c>
      <c r="D148" s="2" t="s">
        <v>21</v>
      </c>
      <c r="E148" s="25">
        <f t="shared" si="31"/>
        <v>0</v>
      </c>
      <c r="F148" s="11">
        <f t="shared" si="32"/>
        <v>0</v>
      </c>
      <c r="G148" s="11">
        <f t="shared" si="33"/>
        <v>0</v>
      </c>
      <c r="H148" s="11">
        <f t="shared" si="34"/>
        <v>1</v>
      </c>
      <c r="I148" s="11">
        <f t="shared" si="37"/>
        <v>1</v>
      </c>
      <c r="J148" s="26">
        <f t="shared" si="38"/>
        <v>0</v>
      </c>
      <c r="L148" s="11">
        <f t="shared" si="35"/>
        <v>2</v>
      </c>
      <c r="M148" s="11">
        <f t="shared" si="36"/>
        <v>0</v>
      </c>
      <c r="N148" s="22">
        <f t="shared" si="39"/>
        <v>0</v>
      </c>
    </row>
    <row r="149">
      <c r="A149" s="39">
        <v>5.0</v>
      </c>
      <c r="B149" s="39">
        <v>5.0</v>
      </c>
      <c r="D149" s="2" t="s">
        <v>22</v>
      </c>
      <c r="E149" s="25">
        <f t="shared" si="31"/>
        <v>0</v>
      </c>
      <c r="F149" s="11">
        <f t="shared" si="32"/>
        <v>0</v>
      </c>
      <c r="G149" s="11">
        <f t="shared" si="33"/>
        <v>0</v>
      </c>
      <c r="H149" s="11">
        <f t="shared" si="34"/>
        <v>0</v>
      </c>
      <c r="I149" s="11">
        <f t="shared" si="37"/>
        <v>0</v>
      </c>
      <c r="J149" s="26">
        <f t="shared" si="38"/>
        <v>2</v>
      </c>
      <c r="L149" s="11">
        <f t="shared" si="35"/>
        <v>2</v>
      </c>
      <c r="M149" s="11">
        <f t="shared" si="36"/>
        <v>2</v>
      </c>
      <c r="N149" s="22">
        <f t="shared" si="39"/>
        <v>1</v>
      </c>
    </row>
    <row r="150">
      <c r="A150" s="39">
        <v>5.0</v>
      </c>
      <c r="B150" s="39">
        <v>5.0</v>
      </c>
      <c r="D150" s="2" t="s">
        <v>23</v>
      </c>
      <c r="E150" s="25">
        <f t="shared" si="31"/>
        <v>0</v>
      </c>
      <c r="F150" s="11">
        <f t="shared" si="32"/>
        <v>0</v>
      </c>
      <c r="G150" s="11">
        <f t="shared" si="33"/>
        <v>0</v>
      </c>
      <c r="H150" s="11">
        <f t="shared" si="34"/>
        <v>0</v>
      </c>
      <c r="I150" s="11">
        <f t="shared" si="37"/>
        <v>0</v>
      </c>
      <c r="J150" s="26">
        <f t="shared" si="38"/>
        <v>2</v>
      </c>
      <c r="L150" s="11">
        <f t="shared" si="35"/>
        <v>2</v>
      </c>
      <c r="M150" s="11">
        <f t="shared" si="36"/>
        <v>2</v>
      </c>
      <c r="N150" s="22">
        <f t="shared" si="39"/>
        <v>1</v>
      </c>
    </row>
    <row r="151">
      <c r="A151" s="39">
        <v>5.0</v>
      </c>
      <c r="B151" s="39">
        <v>5.0</v>
      </c>
      <c r="D151" s="2" t="s">
        <v>24</v>
      </c>
      <c r="E151" s="25">
        <f t="shared" si="31"/>
        <v>0</v>
      </c>
      <c r="F151" s="11">
        <f t="shared" si="32"/>
        <v>0</v>
      </c>
      <c r="G151" s="11">
        <f t="shared" si="33"/>
        <v>0</v>
      </c>
      <c r="H151" s="11">
        <f t="shared" si="34"/>
        <v>0</v>
      </c>
      <c r="I151" s="11">
        <f t="shared" si="37"/>
        <v>0</v>
      </c>
      <c r="J151" s="26">
        <f t="shared" si="38"/>
        <v>2</v>
      </c>
      <c r="L151" s="11">
        <f t="shared" si="35"/>
        <v>2</v>
      </c>
      <c r="M151" s="11">
        <f t="shared" si="36"/>
        <v>2</v>
      </c>
      <c r="N151" s="22">
        <f t="shared" si="39"/>
        <v>1</v>
      </c>
    </row>
    <row r="152">
      <c r="A152" s="39">
        <v>0.0</v>
      </c>
      <c r="B152" s="39">
        <v>0.0</v>
      </c>
      <c r="D152" s="2" t="s">
        <v>25</v>
      </c>
      <c r="E152" s="25">
        <f t="shared" si="31"/>
        <v>2</v>
      </c>
      <c r="F152" s="11">
        <f t="shared" si="32"/>
        <v>0</v>
      </c>
      <c r="G152" s="11">
        <f t="shared" si="33"/>
        <v>0</v>
      </c>
      <c r="H152" s="11">
        <f t="shared" si="34"/>
        <v>0</v>
      </c>
      <c r="I152" s="11">
        <f t="shared" si="37"/>
        <v>0</v>
      </c>
      <c r="J152" s="26">
        <f t="shared" si="38"/>
        <v>0</v>
      </c>
      <c r="L152" s="11">
        <f t="shared" si="35"/>
        <v>2</v>
      </c>
      <c r="M152" s="11">
        <f t="shared" si="36"/>
        <v>2</v>
      </c>
      <c r="N152" s="22">
        <f t="shared" si="39"/>
        <v>1</v>
      </c>
    </row>
    <row r="153">
      <c r="A153" s="39">
        <v>3.0</v>
      </c>
      <c r="B153" s="39">
        <v>5.0</v>
      </c>
      <c r="D153" s="2" t="s">
        <v>26</v>
      </c>
      <c r="E153" s="25">
        <f t="shared" si="31"/>
        <v>0</v>
      </c>
      <c r="F153" s="11">
        <f t="shared" si="32"/>
        <v>0</v>
      </c>
      <c r="G153" s="11">
        <f t="shared" si="33"/>
        <v>0</v>
      </c>
      <c r="H153" s="11">
        <f t="shared" si="34"/>
        <v>1</v>
      </c>
      <c r="I153" s="11">
        <f t="shared" si="37"/>
        <v>0</v>
      </c>
      <c r="J153" s="26">
        <f t="shared" si="38"/>
        <v>1</v>
      </c>
      <c r="L153" s="11">
        <f t="shared" si="35"/>
        <v>2</v>
      </c>
      <c r="M153" s="11">
        <f t="shared" si="36"/>
        <v>0</v>
      </c>
      <c r="N153" s="22">
        <f t="shared" si="39"/>
        <v>0</v>
      </c>
    </row>
    <row r="154">
      <c r="A154" s="39">
        <v>5.0</v>
      </c>
      <c r="B154" s="39">
        <v>5.0</v>
      </c>
      <c r="D154" s="2" t="s">
        <v>27</v>
      </c>
      <c r="E154" s="25">
        <f t="shared" si="31"/>
        <v>0</v>
      </c>
      <c r="F154" s="11">
        <f t="shared" si="32"/>
        <v>0</v>
      </c>
      <c r="G154" s="11">
        <f t="shared" si="33"/>
        <v>0</v>
      </c>
      <c r="H154" s="11">
        <f t="shared" si="34"/>
        <v>0</v>
      </c>
      <c r="I154" s="11">
        <f t="shared" si="37"/>
        <v>0</v>
      </c>
      <c r="J154" s="26">
        <f t="shared" si="38"/>
        <v>2</v>
      </c>
      <c r="L154" s="11">
        <f t="shared" si="35"/>
        <v>2</v>
      </c>
      <c r="M154" s="11">
        <f t="shared" si="36"/>
        <v>2</v>
      </c>
      <c r="N154" s="22">
        <f t="shared" si="39"/>
        <v>1</v>
      </c>
    </row>
    <row r="155">
      <c r="A155" s="39">
        <v>3.0</v>
      </c>
      <c r="B155" s="39">
        <v>5.0</v>
      </c>
      <c r="D155" s="2" t="s">
        <v>28</v>
      </c>
      <c r="E155" s="25">
        <f t="shared" si="31"/>
        <v>0</v>
      </c>
      <c r="F155" s="11">
        <f t="shared" si="32"/>
        <v>0</v>
      </c>
      <c r="G155" s="11">
        <f t="shared" si="33"/>
        <v>0</v>
      </c>
      <c r="H155" s="11">
        <f t="shared" si="34"/>
        <v>1</v>
      </c>
      <c r="I155" s="11">
        <f t="shared" si="37"/>
        <v>0</v>
      </c>
      <c r="J155" s="26">
        <f t="shared" si="38"/>
        <v>1</v>
      </c>
      <c r="L155" s="11">
        <f t="shared" si="35"/>
        <v>2</v>
      </c>
      <c r="M155" s="11">
        <f t="shared" si="36"/>
        <v>0</v>
      </c>
      <c r="N155" s="22">
        <f t="shared" si="39"/>
        <v>0</v>
      </c>
    </row>
    <row r="156">
      <c r="A156" s="39">
        <v>3.0</v>
      </c>
      <c r="B156" s="39">
        <v>2.0</v>
      </c>
      <c r="D156" s="2" t="s">
        <v>29</v>
      </c>
      <c r="E156" s="30">
        <f t="shared" si="31"/>
        <v>0</v>
      </c>
      <c r="F156" s="31">
        <f t="shared" si="32"/>
        <v>0</v>
      </c>
      <c r="G156" s="31">
        <f t="shared" si="33"/>
        <v>1</v>
      </c>
      <c r="H156" s="31">
        <f t="shared" si="34"/>
        <v>1</v>
      </c>
      <c r="I156" s="31">
        <f t="shared" si="37"/>
        <v>0</v>
      </c>
      <c r="J156" s="32">
        <f t="shared" si="38"/>
        <v>0</v>
      </c>
      <c r="L156" s="11">
        <f t="shared" si="35"/>
        <v>2</v>
      </c>
      <c r="M156" s="11">
        <f t="shared" si="36"/>
        <v>0</v>
      </c>
      <c r="N156" s="22">
        <f t="shared" si="39"/>
        <v>0</v>
      </c>
    </row>
    <row r="157">
      <c r="N157" s="22"/>
    </row>
    <row r="158">
      <c r="D158" s="1" t="s">
        <v>44</v>
      </c>
      <c r="E158" s="11">
        <f t="shared" ref="E158:J158" si="40">SUM(E139:E156)</f>
        <v>4</v>
      </c>
      <c r="F158" s="11">
        <f t="shared" si="40"/>
        <v>0</v>
      </c>
      <c r="G158" s="11">
        <f t="shared" si="40"/>
        <v>1</v>
      </c>
      <c r="H158" s="11">
        <f t="shared" si="40"/>
        <v>7</v>
      </c>
      <c r="I158" s="11">
        <f t="shared" si="40"/>
        <v>7</v>
      </c>
      <c r="J158" s="11">
        <f t="shared" si="40"/>
        <v>17</v>
      </c>
      <c r="N158" s="22">
        <f>sum(N139:N156)</f>
        <v>11</v>
      </c>
      <c r="O158" s="1" t="s">
        <v>44</v>
      </c>
    </row>
    <row r="159">
      <c r="D159" s="1" t="s">
        <v>45</v>
      </c>
      <c r="E159" s="11">
        <f t="shared" ref="E159:J159" si="41">E158/$I$78</f>
        <v>0.1111111111</v>
      </c>
      <c r="F159" s="11">
        <f t="shared" si="41"/>
        <v>0</v>
      </c>
      <c r="G159" s="11">
        <f t="shared" si="41"/>
        <v>0.02777777778</v>
      </c>
      <c r="H159" s="11">
        <f t="shared" si="41"/>
        <v>0.1944444444</v>
      </c>
      <c r="I159" s="11">
        <f t="shared" si="41"/>
        <v>0.1944444444</v>
      </c>
      <c r="J159" s="11">
        <f t="shared" si="41"/>
        <v>0.4722222222</v>
      </c>
      <c r="N159" s="22">
        <f>N158/ $F$78</f>
        <v>0.6111111111</v>
      </c>
      <c r="O159" s="1" t="s">
        <v>46</v>
      </c>
    </row>
    <row r="160">
      <c r="D160" s="33" t="s">
        <v>47</v>
      </c>
      <c r="E160" s="34">
        <f t="shared" ref="E160:J160" si="42">E159^2</f>
        <v>0.01234567901</v>
      </c>
      <c r="F160" s="34">
        <f t="shared" si="42"/>
        <v>0</v>
      </c>
      <c r="G160" s="34">
        <f t="shared" si="42"/>
        <v>0.0007716049383</v>
      </c>
      <c r="H160" s="34">
        <f t="shared" si="42"/>
        <v>0.03780864198</v>
      </c>
      <c r="I160" s="34">
        <f t="shared" si="42"/>
        <v>0.03780864198</v>
      </c>
      <c r="J160" s="34">
        <f t="shared" si="42"/>
        <v>0.2229938272</v>
      </c>
      <c r="K160" s="35">
        <f>sum(E160:J160)</f>
        <v>0.3117283951</v>
      </c>
    </row>
    <row r="161">
      <c r="K161" s="36" t="s">
        <v>44</v>
      </c>
    </row>
    <row r="162">
      <c r="D162" s="1" t="s">
        <v>48</v>
      </c>
      <c r="E162" s="11">
        <f>(N159-K160)/(1-K160)</f>
        <v>0.4349775785</v>
      </c>
    </row>
    <row r="165">
      <c r="A165" s="1" t="s">
        <v>6</v>
      </c>
      <c r="E165" s="13" t="s">
        <v>38</v>
      </c>
    </row>
    <row r="166">
      <c r="A166" s="1" t="s">
        <v>39</v>
      </c>
      <c r="D166" s="1" t="s">
        <v>40</v>
      </c>
      <c r="E166" s="14">
        <v>0.0</v>
      </c>
      <c r="F166" s="15">
        <v>1.0</v>
      </c>
      <c r="G166" s="15">
        <v>2.0</v>
      </c>
      <c r="H166" s="15">
        <v>3.0</v>
      </c>
      <c r="I166" s="15">
        <v>4.0</v>
      </c>
      <c r="J166" s="16">
        <v>5.0</v>
      </c>
      <c r="L166" s="1" t="s">
        <v>41</v>
      </c>
      <c r="M166" s="1" t="s">
        <v>42</v>
      </c>
      <c r="N166" s="1" t="s">
        <v>43</v>
      </c>
    </row>
    <row r="167">
      <c r="A167" s="39">
        <v>5.0</v>
      </c>
      <c r="B167" s="39">
        <v>5.0</v>
      </c>
      <c r="D167" s="2" t="s">
        <v>8</v>
      </c>
      <c r="E167" s="19">
        <f t="shared" ref="E167:E184" si="43">COUNTIF($A167:$B167,0)</f>
        <v>0</v>
      </c>
      <c r="F167" s="20">
        <f t="shared" ref="F167:F184" si="44">COUNTIF($A167:$B167,1)</f>
        <v>0</v>
      </c>
      <c r="G167" s="20">
        <f t="shared" ref="G167:G184" si="45">COUNTIF($A167:$B167,2)</f>
        <v>0</v>
      </c>
      <c r="H167" s="20">
        <f t="shared" ref="H167:H184" si="46">COUNTIF($A167:$B167,3)</f>
        <v>0</v>
      </c>
      <c r="I167" s="20">
        <f>COUNTIF($A167:$B167,4)</f>
        <v>0</v>
      </c>
      <c r="J167" s="21">
        <f>COUNTIF($A167:$B167,$J166)</f>
        <v>2</v>
      </c>
      <c r="L167" s="11">
        <f t="shared" ref="L167:L184" si="47">sum(E167:J167)</f>
        <v>2</v>
      </c>
      <c r="M167" s="11">
        <f t="shared" ref="M167:M184" si="48">E167^2+F167^2+G167^2+H167^2+I167^2+J167^2 -L167</f>
        <v>2</v>
      </c>
      <c r="N167" s="22">
        <f>M167/(L167 * (L167-1))</f>
        <v>1</v>
      </c>
    </row>
    <row r="168">
      <c r="A168" s="39">
        <v>4.0</v>
      </c>
      <c r="B168" s="39">
        <v>5.0</v>
      </c>
      <c r="D168" s="2" t="s">
        <v>11</v>
      </c>
      <c r="E168" s="25">
        <f t="shared" si="43"/>
        <v>0</v>
      </c>
      <c r="F168" s="11">
        <f t="shared" si="44"/>
        <v>0</v>
      </c>
      <c r="G168" s="11">
        <f t="shared" si="45"/>
        <v>0</v>
      </c>
      <c r="H168" s="11">
        <f t="shared" si="46"/>
        <v>0</v>
      </c>
      <c r="I168" s="11">
        <f t="shared" ref="I168:I184" si="49">COUNTIF(A168:B168,4)</f>
        <v>1</v>
      </c>
      <c r="J168" s="26">
        <f t="shared" ref="J168:J184" si="50">COUNTIF($A168:$B168,5)</f>
        <v>1</v>
      </c>
      <c r="L168" s="11">
        <f t="shared" si="47"/>
        <v>2</v>
      </c>
      <c r="M168" s="11">
        <f t="shared" si="48"/>
        <v>0</v>
      </c>
      <c r="N168" s="22">
        <f t="shared" ref="N168:N184" si="51">M168/2</f>
        <v>0</v>
      </c>
    </row>
    <row r="169">
      <c r="A169" s="39">
        <v>5.0</v>
      </c>
      <c r="B169" s="39">
        <v>5.0</v>
      </c>
      <c r="D169" s="2" t="s">
        <v>12</v>
      </c>
      <c r="E169" s="25">
        <f t="shared" si="43"/>
        <v>0</v>
      </c>
      <c r="F169" s="11">
        <f t="shared" si="44"/>
        <v>0</v>
      </c>
      <c r="G169" s="11">
        <f t="shared" si="45"/>
        <v>0</v>
      </c>
      <c r="H169" s="11">
        <f t="shared" si="46"/>
        <v>0</v>
      </c>
      <c r="I169" s="11">
        <f t="shared" si="49"/>
        <v>0</v>
      </c>
      <c r="J169" s="26">
        <f t="shared" si="50"/>
        <v>2</v>
      </c>
      <c r="L169" s="11">
        <f t="shared" si="47"/>
        <v>2</v>
      </c>
      <c r="M169" s="11">
        <f t="shared" si="48"/>
        <v>2</v>
      </c>
      <c r="N169" s="22">
        <f t="shared" si="51"/>
        <v>1</v>
      </c>
    </row>
    <row r="170">
      <c r="A170" s="40">
        <v>5.0</v>
      </c>
      <c r="B170" s="39">
        <v>5.0</v>
      </c>
      <c r="D170" s="2" t="s">
        <v>13</v>
      </c>
      <c r="E170" s="25">
        <f t="shared" si="43"/>
        <v>0</v>
      </c>
      <c r="F170" s="11">
        <f t="shared" si="44"/>
        <v>0</v>
      </c>
      <c r="G170" s="11">
        <f t="shared" si="45"/>
        <v>0</v>
      </c>
      <c r="H170" s="11">
        <f t="shared" si="46"/>
        <v>0</v>
      </c>
      <c r="I170" s="11">
        <f t="shared" si="49"/>
        <v>0</v>
      </c>
      <c r="J170" s="26">
        <f t="shared" si="50"/>
        <v>2</v>
      </c>
      <c r="L170" s="11">
        <f t="shared" si="47"/>
        <v>2</v>
      </c>
      <c r="M170" s="11">
        <f t="shared" si="48"/>
        <v>2</v>
      </c>
      <c r="N170" s="22">
        <f t="shared" si="51"/>
        <v>1</v>
      </c>
    </row>
    <row r="171">
      <c r="A171" s="39">
        <v>5.0</v>
      </c>
      <c r="B171" s="39">
        <v>5.0</v>
      </c>
      <c r="D171" s="2" t="s">
        <v>14</v>
      </c>
      <c r="E171" s="25">
        <f t="shared" si="43"/>
        <v>0</v>
      </c>
      <c r="F171" s="11">
        <f t="shared" si="44"/>
        <v>0</v>
      </c>
      <c r="G171" s="11">
        <f t="shared" si="45"/>
        <v>0</v>
      </c>
      <c r="H171" s="11">
        <f t="shared" si="46"/>
        <v>0</v>
      </c>
      <c r="I171" s="11">
        <f t="shared" si="49"/>
        <v>0</v>
      </c>
      <c r="J171" s="26">
        <f t="shared" si="50"/>
        <v>2</v>
      </c>
      <c r="L171" s="11">
        <f t="shared" si="47"/>
        <v>2</v>
      </c>
      <c r="M171" s="11">
        <f t="shared" si="48"/>
        <v>2</v>
      </c>
      <c r="N171" s="22">
        <f t="shared" si="51"/>
        <v>1</v>
      </c>
    </row>
    <row r="172">
      <c r="A172" s="39">
        <v>4.0</v>
      </c>
      <c r="B172" s="39">
        <v>5.0</v>
      </c>
      <c r="D172" s="2" t="s">
        <v>16</v>
      </c>
      <c r="E172" s="25">
        <f t="shared" si="43"/>
        <v>0</v>
      </c>
      <c r="F172" s="11">
        <f t="shared" si="44"/>
        <v>0</v>
      </c>
      <c r="G172" s="11">
        <f t="shared" si="45"/>
        <v>0</v>
      </c>
      <c r="H172" s="11">
        <f t="shared" si="46"/>
        <v>0</v>
      </c>
      <c r="I172" s="11">
        <f t="shared" si="49"/>
        <v>1</v>
      </c>
      <c r="J172" s="26">
        <f t="shared" si="50"/>
        <v>1</v>
      </c>
      <c r="L172" s="11">
        <f t="shared" si="47"/>
        <v>2</v>
      </c>
      <c r="M172" s="11">
        <f t="shared" si="48"/>
        <v>0</v>
      </c>
      <c r="N172" s="22">
        <f t="shared" si="51"/>
        <v>0</v>
      </c>
    </row>
    <row r="173">
      <c r="A173" s="39">
        <v>4.0</v>
      </c>
      <c r="B173" s="39">
        <v>4.0</v>
      </c>
      <c r="D173" s="2" t="s">
        <v>18</v>
      </c>
      <c r="E173" s="25">
        <f t="shared" si="43"/>
        <v>0</v>
      </c>
      <c r="F173" s="11">
        <f t="shared" si="44"/>
        <v>0</v>
      </c>
      <c r="G173" s="11">
        <f t="shared" si="45"/>
        <v>0</v>
      </c>
      <c r="H173" s="11">
        <f t="shared" si="46"/>
        <v>0</v>
      </c>
      <c r="I173" s="11">
        <f t="shared" si="49"/>
        <v>2</v>
      </c>
      <c r="J173" s="26">
        <f t="shared" si="50"/>
        <v>0</v>
      </c>
      <c r="L173" s="11">
        <f t="shared" si="47"/>
        <v>2</v>
      </c>
      <c r="M173" s="11">
        <f t="shared" si="48"/>
        <v>2</v>
      </c>
      <c r="N173" s="22">
        <f t="shared" si="51"/>
        <v>1</v>
      </c>
    </row>
    <row r="174">
      <c r="A174" s="39">
        <v>5.0</v>
      </c>
      <c r="B174" s="39">
        <v>5.0</v>
      </c>
      <c r="D174" s="2" t="s">
        <v>19</v>
      </c>
      <c r="E174" s="25">
        <f t="shared" si="43"/>
        <v>0</v>
      </c>
      <c r="F174" s="11">
        <f t="shared" si="44"/>
        <v>0</v>
      </c>
      <c r="G174" s="11">
        <f t="shared" si="45"/>
        <v>0</v>
      </c>
      <c r="H174" s="11">
        <f t="shared" si="46"/>
        <v>0</v>
      </c>
      <c r="I174" s="11">
        <f t="shared" si="49"/>
        <v>0</v>
      </c>
      <c r="J174" s="26">
        <f t="shared" si="50"/>
        <v>2</v>
      </c>
      <c r="L174" s="11">
        <f t="shared" si="47"/>
        <v>2</v>
      </c>
      <c r="M174" s="11">
        <f t="shared" si="48"/>
        <v>2</v>
      </c>
      <c r="N174" s="22">
        <f t="shared" si="51"/>
        <v>1</v>
      </c>
    </row>
    <row r="175">
      <c r="A175" s="39">
        <v>5.0</v>
      </c>
      <c r="B175" s="39">
        <v>5.0</v>
      </c>
      <c r="D175" s="2" t="s">
        <v>20</v>
      </c>
      <c r="E175" s="25">
        <f t="shared" si="43"/>
        <v>0</v>
      </c>
      <c r="F175" s="11">
        <f t="shared" si="44"/>
        <v>0</v>
      </c>
      <c r="G175" s="11">
        <f t="shared" si="45"/>
        <v>0</v>
      </c>
      <c r="H175" s="11">
        <f t="shared" si="46"/>
        <v>0</v>
      </c>
      <c r="I175" s="11">
        <f t="shared" si="49"/>
        <v>0</v>
      </c>
      <c r="J175" s="26">
        <f t="shared" si="50"/>
        <v>2</v>
      </c>
      <c r="L175" s="11">
        <f t="shared" si="47"/>
        <v>2</v>
      </c>
      <c r="M175" s="11">
        <f t="shared" si="48"/>
        <v>2</v>
      </c>
      <c r="N175" s="22">
        <f t="shared" si="51"/>
        <v>1</v>
      </c>
    </row>
    <row r="176">
      <c r="A176" s="39">
        <v>2.0</v>
      </c>
      <c r="B176" s="39">
        <v>2.0</v>
      </c>
      <c r="D176" s="2" t="s">
        <v>21</v>
      </c>
      <c r="E176" s="25">
        <f t="shared" si="43"/>
        <v>0</v>
      </c>
      <c r="F176" s="11">
        <f t="shared" si="44"/>
        <v>0</v>
      </c>
      <c r="G176" s="11">
        <f t="shared" si="45"/>
        <v>2</v>
      </c>
      <c r="H176" s="11">
        <f t="shared" si="46"/>
        <v>0</v>
      </c>
      <c r="I176" s="11">
        <f t="shared" si="49"/>
        <v>0</v>
      </c>
      <c r="J176" s="26">
        <f t="shared" si="50"/>
        <v>0</v>
      </c>
      <c r="L176" s="11">
        <f t="shared" si="47"/>
        <v>2</v>
      </c>
      <c r="M176" s="11">
        <f t="shared" si="48"/>
        <v>2</v>
      </c>
      <c r="N176" s="22">
        <f t="shared" si="51"/>
        <v>1</v>
      </c>
    </row>
    <row r="177">
      <c r="A177" s="39">
        <v>0.0</v>
      </c>
      <c r="B177" s="39">
        <v>0.0</v>
      </c>
      <c r="D177" s="2" t="s">
        <v>22</v>
      </c>
      <c r="E177" s="25">
        <f t="shared" si="43"/>
        <v>2</v>
      </c>
      <c r="F177" s="11">
        <f t="shared" si="44"/>
        <v>0</v>
      </c>
      <c r="G177" s="11">
        <f t="shared" si="45"/>
        <v>0</v>
      </c>
      <c r="H177" s="11">
        <f t="shared" si="46"/>
        <v>0</v>
      </c>
      <c r="I177" s="11">
        <f t="shared" si="49"/>
        <v>0</v>
      </c>
      <c r="J177" s="26">
        <f t="shared" si="50"/>
        <v>0</v>
      </c>
      <c r="L177" s="11">
        <f t="shared" si="47"/>
        <v>2</v>
      </c>
      <c r="M177" s="11">
        <f t="shared" si="48"/>
        <v>2</v>
      </c>
      <c r="N177" s="22">
        <f t="shared" si="51"/>
        <v>1</v>
      </c>
    </row>
    <row r="178">
      <c r="A178" s="39">
        <v>5.0</v>
      </c>
      <c r="B178" s="39">
        <v>5.0</v>
      </c>
      <c r="D178" s="2" t="s">
        <v>23</v>
      </c>
      <c r="E178" s="25">
        <f t="shared" si="43"/>
        <v>0</v>
      </c>
      <c r="F178" s="11">
        <f t="shared" si="44"/>
        <v>0</v>
      </c>
      <c r="G178" s="11">
        <f t="shared" si="45"/>
        <v>0</v>
      </c>
      <c r="H178" s="11">
        <f t="shared" si="46"/>
        <v>0</v>
      </c>
      <c r="I178" s="11">
        <f t="shared" si="49"/>
        <v>0</v>
      </c>
      <c r="J178" s="26">
        <f t="shared" si="50"/>
        <v>2</v>
      </c>
      <c r="L178" s="11">
        <f t="shared" si="47"/>
        <v>2</v>
      </c>
      <c r="M178" s="11">
        <f t="shared" si="48"/>
        <v>2</v>
      </c>
      <c r="N178" s="22">
        <f t="shared" si="51"/>
        <v>1</v>
      </c>
    </row>
    <row r="179">
      <c r="A179" s="39">
        <v>5.0</v>
      </c>
      <c r="B179" s="39">
        <v>5.0</v>
      </c>
      <c r="D179" s="2" t="s">
        <v>24</v>
      </c>
      <c r="E179" s="25">
        <f t="shared" si="43"/>
        <v>0</v>
      </c>
      <c r="F179" s="11">
        <f t="shared" si="44"/>
        <v>0</v>
      </c>
      <c r="G179" s="11">
        <f t="shared" si="45"/>
        <v>0</v>
      </c>
      <c r="H179" s="11">
        <f t="shared" si="46"/>
        <v>0</v>
      </c>
      <c r="I179" s="11">
        <f t="shared" si="49"/>
        <v>0</v>
      </c>
      <c r="J179" s="26">
        <f t="shared" si="50"/>
        <v>2</v>
      </c>
      <c r="L179" s="11">
        <f t="shared" si="47"/>
        <v>2</v>
      </c>
      <c r="M179" s="11">
        <f t="shared" si="48"/>
        <v>2</v>
      </c>
      <c r="N179" s="22">
        <f t="shared" si="51"/>
        <v>1</v>
      </c>
    </row>
    <row r="180">
      <c r="A180" s="39">
        <v>0.0</v>
      </c>
      <c r="B180" s="39">
        <v>0.0</v>
      </c>
      <c r="D180" s="2" t="s">
        <v>25</v>
      </c>
      <c r="E180" s="25">
        <f t="shared" si="43"/>
        <v>2</v>
      </c>
      <c r="F180" s="11">
        <f t="shared" si="44"/>
        <v>0</v>
      </c>
      <c r="G180" s="11">
        <f t="shared" si="45"/>
        <v>0</v>
      </c>
      <c r="H180" s="11">
        <f t="shared" si="46"/>
        <v>0</v>
      </c>
      <c r="I180" s="11">
        <f t="shared" si="49"/>
        <v>0</v>
      </c>
      <c r="J180" s="26">
        <f t="shared" si="50"/>
        <v>0</v>
      </c>
      <c r="L180" s="11">
        <f t="shared" si="47"/>
        <v>2</v>
      </c>
      <c r="M180" s="11">
        <f t="shared" si="48"/>
        <v>2</v>
      </c>
      <c r="N180" s="22">
        <f t="shared" si="51"/>
        <v>1</v>
      </c>
    </row>
    <row r="181">
      <c r="A181" s="39">
        <v>4.0</v>
      </c>
      <c r="B181" s="39">
        <v>4.0</v>
      </c>
      <c r="D181" s="2" t="s">
        <v>26</v>
      </c>
      <c r="E181" s="25">
        <f t="shared" si="43"/>
        <v>0</v>
      </c>
      <c r="F181" s="11">
        <f t="shared" si="44"/>
        <v>0</v>
      </c>
      <c r="G181" s="11">
        <f t="shared" si="45"/>
        <v>0</v>
      </c>
      <c r="H181" s="11">
        <f t="shared" si="46"/>
        <v>0</v>
      </c>
      <c r="I181" s="11">
        <f t="shared" si="49"/>
        <v>2</v>
      </c>
      <c r="J181" s="26">
        <f t="shared" si="50"/>
        <v>0</v>
      </c>
      <c r="L181" s="11">
        <f t="shared" si="47"/>
        <v>2</v>
      </c>
      <c r="M181" s="11">
        <f t="shared" si="48"/>
        <v>2</v>
      </c>
      <c r="N181" s="22">
        <f t="shared" si="51"/>
        <v>1</v>
      </c>
    </row>
    <row r="182">
      <c r="A182" s="39">
        <v>5.0</v>
      </c>
      <c r="B182" s="39">
        <v>5.0</v>
      </c>
      <c r="D182" s="2" t="s">
        <v>27</v>
      </c>
      <c r="E182" s="25">
        <f t="shared" si="43"/>
        <v>0</v>
      </c>
      <c r="F182" s="11">
        <f t="shared" si="44"/>
        <v>0</v>
      </c>
      <c r="G182" s="11">
        <f t="shared" si="45"/>
        <v>0</v>
      </c>
      <c r="H182" s="11">
        <f t="shared" si="46"/>
        <v>0</v>
      </c>
      <c r="I182" s="11">
        <f t="shared" si="49"/>
        <v>0</v>
      </c>
      <c r="J182" s="26">
        <f t="shared" si="50"/>
        <v>2</v>
      </c>
      <c r="L182" s="11">
        <f t="shared" si="47"/>
        <v>2</v>
      </c>
      <c r="M182" s="11">
        <f t="shared" si="48"/>
        <v>2</v>
      </c>
      <c r="N182" s="22">
        <f t="shared" si="51"/>
        <v>1</v>
      </c>
    </row>
    <row r="183">
      <c r="A183" s="39">
        <v>3.0</v>
      </c>
      <c r="B183" s="39">
        <v>3.0</v>
      </c>
      <c r="D183" s="2" t="s">
        <v>28</v>
      </c>
      <c r="E183" s="25">
        <f t="shared" si="43"/>
        <v>0</v>
      </c>
      <c r="F183" s="11">
        <f t="shared" si="44"/>
        <v>0</v>
      </c>
      <c r="G183" s="11">
        <f t="shared" si="45"/>
        <v>0</v>
      </c>
      <c r="H183" s="11">
        <f t="shared" si="46"/>
        <v>2</v>
      </c>
      <c r="I183" s="11">
        <f t="shared" si="49"/>
        <v>0</v>
      </c>
      <c r="J183" s="26">
        <f t="shared" si="50"/>
        <v>0</v>
      </c>
      <c r="L183" s="11">
        <f t="shared" si="47"/>
        <v>2</v>
      </c>
      <c r="M183" s="11">
        <f t="shared" si="48"/>
        <v>2</v>
      </c>
      <c r="N183" s="22">
        <f t="shared" si="51"/>
        <v>1</v>
      </c>
    </row>
    <row r="184">
      <c r="A184" s="39">
        <v>2.0</v>
      </c>
      <c r="B184" s="39">
        <v>3.0</v>
      </c>
      <c r="D184" s="2" t="s">
        <v>29</v>
      </c>
      <c r="E184" s="30">
        <f t="shared" si="43"/>
        <v>0</v>
      </c>
      <c r="F184" s="31">
        <f t="shared" si="44"/>
        <v>0</v>
      </c>
      <c r="G184" s="31">
        <f t="shared" si="45"/>
        <v>1</v>
      </c>
      <c r="H184" s="31">
        <f t="shared" si="46"/>
        <v>1</v>
      </c>
      <c r="I184" s="31">
        <f t="shared" si="49"/>
        <v>0</v>
      </c>
      <c r="J184" s="32">
        <f t="shared" si="50"/>
        <v>0</v>
      </c>
      <c r="L184" s="11">
        <f t="shared" si="47"/>
        <v>2</v>
      </c>
      <c r="M184" s="11">
        <f t="shared" si="48"/>
        <v>0</v>
      </c>
      <c r="N184" s="22">
        <f t="shared" si="51"/>
        <v>0</v>
      </c>
    </row>
    <row r="185">
      <c r="N185" s="22"/>
    </row>
    <row r="186">
      <c r="D186" s="1" t="s">
        <v>44</v>
      </c>
      <c r="E186" s="11">
        <f t="shared" ref="E186:J186" si="52">SUM(E167:E184)</f>
        <v>4</v>
      </c>
      <c r="F186" s="11">
        <f t="shared" si="52"/>
        <v>0</v>
      </c>
      <c r="G186" s="11">
        <f t="shared" si="52"/>
        <v>3</v>
      </c>
      <c r="H186" s="11">
        <f t="shared" si="52"/>
        <v>3</v>
      </c>
      <c r="I186" s="11">
        <f t="shared" si="52"/>
        <v>6</v>
      </c>
      <c r="J186" s="11">
        <f t="shared" si="52"/>
        <v>20</v>
      </c>
      <c r="N186" s="22">
        <f>sum(N167:N184)</f>
        <v>15</v>
      </c>
      <c r="O186" s="1" t="s">
        <v>44</v>
      </c>
    </row>
    <row r="187">
      <c r="D187" s="1" t="s">
        <v>45</v>
      </c>
      <c r="E187" s="11">
        <f t="shared" ref="E187:J187" si="53">E186/$I$78</f>
        <v>0.1111111111</v>
      </c>
      <c r="F187" s="11">
        <f t="shared" si="53"/>
        <v>0</v>
      </c>
      <c r="G187" s="11">
        <f t="shared" si="53"/>
        <v>0.08333333333</v>
      </c>
      <c r="H187" s="11">
        <f t="shared" si="53"/>
        <v>0.08333333333</v>
      </c>
      <c r="I187" s="11">
        <f t="shared" si="53"/>
        <v>0.1666666667</v>
      </c>
      <c r="J187" s="11">
        <f t="shared" si="53"/>
        <v>0.5555555556</v>
      </c>
      <c r="N187" s="22">
        <f>N186/ $F$78</f>
        <v>0.8333333333</v>
      </c>
      <c r="O187" s="1" t="s">
        <v>46</v>
      </c>
    </row>
    <row r="188">
      <c r="D188" s="33" t="s">
        <v>47</v>
      </c>
      <c r="E188" s="34">
        <f t="shared" ref="E188:J188" si="54">E187^2</f>
        <v>0.01234567901</v>
      </c>
      <c r="F188" s="34">
        <f t="shared" si="54"/>
        <v>0</v>
      </c>
      <c r="G188" s="34">
        <f t="shared" si="54"/>
        <v>0.006944444444</v>
      </c>
      <c r="H188" s="34">
        <f t="shared" si="54"/>
        <v>0.006944444444</v>
      </c>
      <c r="I188" s="34">
        <f t="shared" si="54"/>
        <v>0.02777777778</v>
      </c>
      <c r="J188" s="34">
        <f t="shared" si="54"/>
        <v>0.3086419753</v>
      </c>
      <c r="K188" s="35">
        <f>sum(E188:J188)</f>
        <v>0.362654321</v>
      </c>
    </row>
    <row r="189">
      <c r="K189" s="36" t="s">
        <v>44</v>
      </c>
    </row>
    <row r="190">
      <c r="D190" s="1" t="s">
        <v>48</v>
      </c>
      <c r="E190" s="11">
        <f>(N187-K188)/(1-K188)</f>
        <v>0.7384987893</v>
      </c>
    </row>
  </sheetData>
  <hyperlinks>
    <hyperlink r:id="rId1" ref="E82"/>
    <hyperlink r:id="rId2" ref="E109"/>
    <hyperlink r:id="rId3" ref="E137"/>
    <hyperlink r:id="rId4" ref="E165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E7" s="12"/>
    </row>
    <row r="10">
      <c r="E10" s="14"/>
      <c r="F10" s="15"/>
      <c r="G10" s="15"/>
      <c r="H10" s="15"/>
      <c r="I10" s="15"/>
      <c r="J10" s="16"/>
    </row>
    <row r="11">
      <c r="D11" s="2"/>
      <c r="E11" s="19"/>
      <c r="F11" s="20"/>
      <c r="G11" s="20"/>
      <c r="H11" s="20"/>
      <c r="I11" s="20"/>
      <c r="J11" s="21"/>
      <c r="N11" s="22"/>
    </row>
    <row r="12">
      <c r="D12" s="2"/>
      <c r="E12" s="25"/>
      <c r="J12" s="26"/>
      <c r="N12" s="22"/>
    </row>
    <row r="13">
      <c r="D13" s="2"/>
      <c r="E13" s="25"/>
      <c r="J13" s="26"/>
      <c r="N13" s="22"/>
    </row>
    <row r="14">
      <c r="D14" s="2"/>
      <c r="E14" s="25"/>
      <c r="J14" s="26"/>
      <c r="N14" s="22"/>
    </row>
    <row r="15">
      <c r="D15" s="2"/>
      <c r="E15" s="25"/>
      <c r="J15" s="26"/>
      <c r="N15" s="22"/>
    </row>
    <row r="16">
      <c r="D16" s="2"/>
      <c r="E16" s="25"/>
      <c r="J16" s="26"/>
      <c r="N16" s="22"/>
    </row>
    <row r="17">
      <c r="D17" s="2"/>
      <c r="E17" s="25"/>
      <c r="J17" s="26"/>
      <c r="N17" s="22"/>
    </row>
    <row r="18">
      <c r="D18" s="2"/>
      <c r="E18" s="25"/>
      <c r="J18" s="26"/>
      <c r="N18" s="22"/>
    </row>
    <row r="19">
      <c r="D19" s="2"/>
      <c r="E19" s="25"/>
      <c r="J19" s="26"/>
      <c r="N19" s="22"/>
    </row>
    <row r="20">
      <c r="D20" s="2"/>
      <c r="E20" s="25"/>
      <c r="J20" s="26"/>
      <c r="N20" s="22"/>
    </row>
    <row r="21">
      <c r="D21" s="2"/>
      <c r="E21" s="25"/>
      <c r="J21" s="26"/>
      <c r="N21" s="22"/>
    </row>
    <row r="22">
      <c r="D22" s="2"/>
      <c r="E22" s="25"/>
      <c r="J22" s="26"/>
      <c r="N22" s="22"/>
    </row>
    <row r="23">
      <c r="D23" s="2"/>
      <c r="E23" s="25"/>
      <c r="J23" s="26"/>
      <c r="N23" s="22"/>
    </row>
    <row r="24">
      <c r="D24" s="2"/>
      <c r="E24" s="25"/>
      <c r="J24" s="26"/>
      <c r="N24" s="22"/>
    </row>
    <row r="25">
      <c r="D25" s="2"/>
      <c r="E25" s="25"/>
      <c r="J25" s="26"/>
      <c r="N25" s="22"/>
    </row>
    <row r="26">
      <c r="D26" s="2"/>
      <c r="E26" s="25"/>
      <c r="J26" s="26"/>
      <c r="N26" s="22"/>
    </row>
    <row r="27">
      <c r="D27" s="2"/>
      <c r="E27" s="25"/>
      <c r="J27" s="26"/>
      <c r="N27" s="22"/>
    </row>
    <row r="28">
      <c r="D28" s="2"/>
      <c r="E28" s="30"/>
      <c r="F28" s="31"/>
      <c r="G28" s="31"/>
      <c r="H28" s="31"/>
      <c r="I28" s="31"/>
      <c r="J28" s="32"/>
      <c r="N28" s="22"/>
    </row>
    <row r="29">
      <c r="N29" s="22"/>
    </row>
    <row r="30">
      <c r="N30" s="22"/>
    </row>
    <row r="31">
      <c r="N31" s="22"/>
    </row>
    <row r="32">
      <c r="D32" s="33"/>
      <c r="E32" s="34"/>
      <c r="F32" s="34"/>
      <c r="G32" s="34"/>
      <c r="H32" s="34"/>
      <c r="I32" s="34"/>
      <c r="J32" s="34"/>
      <c r="K32" s="35"/>
    </row>
    <row r="33">
      <c r="K33" s="36"/>
    </row>
    <row r="38">
      <c r="E38" s="1" t="s">
        <v>34</v>
      </c>
      <c r="F38" s="11">
        <f>COUNTA(D44:D61)</f>
        <v>10</v>
      </c>
      <c r="H38" s="1" t="s">
        <v>35</v>
      </c>
      <c r="I38" s="11">
        <f>F38*F39</f>
        <v>140</v>
      </c>
    </row>
    <row r="39">
      <c r="E39" s="1" t="s">
        <v>36</v>
      </c>
      <c r="F39" s="1">
        <v>14.0</v>
      </c>
    </row>
    <row r="40">
      <c r="E40" s="12" t="s">
        <v>37</v>
      </c>
      <c r="F40" s="1">
        <v>5.0</v>
      </c>
    </row>
    <row r="41">
      <c r="E41" s="1"/>
      <c r="F41" s="11">
        <f>F38*F39*F40</f>
        <v>700</v>
      </c>
    </row>
    <row r="42">
      <c r="E42" s="13" t="s">
        <v>38</v>
      </c>
    </row>
    <row r="43">
      <c r="D43" s="1" t="s">
        <v>40</v>
      </c>
      <c r="E43" s="14"/>
      <c r="F43" s="15">
        <v>1.0</v>
      </c>
      <c r="G43" s="15">
        <v>2.0</v>
      </c>
      <c r="H43" s="15">
        <v>3.0</v>
      </c>
      <c r="I43" s="15">
        <v>4.0</v>
      </c>
      <c r="J43" s="16">
        <v>5.0</v>
      </c>
      <c r="L43" s="1" t="s">
        <v>41</v>
      </c>
      <c r="M43" s="1" t="s">
        <v>42</v>
      </c>
      <c r="N43" s="1" t="s">
        <v>43</v>
      </c>
    </row>
    <row r="44">
      <c r="D44" s="42">
        <v>1.0</v>
      </c>
      <c r="E44" s="19"/>
      <c r="F44" s="20">
        <f t="shared" ref="F44:F47" si="1">COUNTIF($A44:$B44,1)</f>
        <v>0</v>
      </c>
      <c r="G44" s="20">
        <f>COUNTIF($A44:$B44,2)</f>
        <v>0</v>
      </c>
      <c r="H44" s="20">
        <f>COUNTIF($A44:$B44,3)</f>
        <v>0</v>
      </c>
      <c r="I44" s="20">
        <f>COUNTIF($A44:$B44,4)</f>
        <v>0</v>
      </c>
      <c r="J44" s="43">
        <v>14.0</v>
      </c>
      <c r="L44" s="11">
        <f t="shared" ref="L44:L53" si="2">sum(E44:J44)</f>
        <v>14</v>
      </c>
      <c r="M44" s="11">
        <f t="shared" ref="M44:M53" si="3">E44^2+F44^2+G44^2+H44^2+I44^2+J44^2 -L44</f>
        <v>182</v>
      </c>
      <c r="N44" s="22">
        <f t="shared" ref="N44:N53" si="4">M44/(L44 * (L44-1))</f>
        <v>1</v>
      </c>
    </row>
    <row r="45">
      <c r="D45" s="42">
        <v>2.0</v>
      </c>
      <c r="E45" s="25"/>
      <c r="F45" s="11">
        <f t="shared" si="1"/>
        <v>0</v>
      </c>
      <c r="G45" s="1">
        <v>2.0</v>
      </c>
      <c r="H45" s="1">
        <v>6.0</v>
      </c>
      <c r="I45" s="1">
        <v>4.0</v>
      </c>
      <c r="J45" s="44">
        <v>2.0</v>
      </c>
      <c r="L45" s="11">
        <f t="shared" si="2"/>
        <v>14</v>
      </c>
      <c r="M45" s="11">
        <f t="shared" si="3"/>
        <v>46</v>
      </c>
      <c r="N45" s="22">
        <f t="shared" si="4"/>
        <v>0.2527472527</v>
      </c>
    </row>
    <row r="46">
      <c r="D46" s="42">
        <v>3.0</v>
      </c>
      <c r="E46" s="25"/>
      <c r="F46" s="11">
        <f t="shared" si="1"/>
        <v>0</v>
      </c>
      <c r="G46" s="11">
        <f>COUNTIF($A46:$B46,2)</f>
        <v>0</v>
      </c>
      <c r="H46" s="1">
        <v>3.0</v>
      </c>
      <c r="I46" s="1">
        <v>5.0</v>
      </c>
      <c r="J46" s="44">
        <v>6.0</v>
      </c>
      <c r="L46" s="11">
        <f t="shared" si="2"/>
        <v>14</v>
      </c>
      <c r="M46" s="11">
        <f t="shared" si="3"/>
        <v>56</v>
      </c>
      <c r="N46" s="22">
        <f t="shared" si="4"/>
        <v>0.3076923077</v>
      </c>
    </row>
    <row r="47">
      <c r="D47" s="42">
        <v>4.0</v>
      </c>
      <c r="E47" s="25"/>
      <c r="F47" s="11">
        <f t="shared" si="1"/>
        <v>0</v>
      </c>
      <c r="G47" s="1">
        <v>3.0</v>
      </c>
      <c r="H47" s="1">
        <v>9.0</v>
      </c>
      <c r="I47" s="1">
        <v>2.0</v>
      </c>
      <c r="J47" s="26">
        <f>COUNTIF($A47:$B47,5)</f>
        <v>0</v>
      </c>
      <c r="L47" s="11">
        <f t="shared" si="2"/>
        <v>14</v>
      </c>
      <c r="M47" s="11">
        <f t="shared" si="3"/>
        <v>80</v>
      </c>
      <c r="N47" s="22">
        <f t="shared" si="4"/>
        <v>0.4395604396</v>
      </c>
    </row>
    <row r="48">
      <c r="D48" s="42">
        <v>5.0</v>
      </c>
      <c r="E48" s="25"/>
      <c r="F48" s="1">
        <v>2.0</v>
      </c>
      <c r="G48" s="1">
        <v>2.0</v>
      </c>
      <c r="H48" s="1">
        <v>8.0</v>
      </c>
      <c r="I48" s="1">
        <v>1.0</v>
      </c>
      <c r="J48" s="44">
        <v>1.0</v>
      </c>
      <c r="L48" s="11">
        <f t="shared" si="2"/>
        <v>14</v>
      </c>
      <c r="M48" s="11">
        <f t="shared" si="3"/>
        <v>60</v>
      </c>
      <c r="N48" s="22">
        <f t="shared" si="4"/>
        <v>0.3296703297</v>
      </c>
    </row>
    <row r="49">
      <c r="D49" s="42">
        <v>6.0</v>
      </c>
      <c r="E49" s="25"/>
      <c r="F49" s="1">
        <v>7.0</v>
      </c>
      <c r="G49" s="1">
        <v>7.0</v>
      </c>
      <c r="H49" s="11">
        <f>COUNTIF($A49:$B49,3)</f>
        <v>0</v>
      </c>
      <c r="I49" s="11">
        <f>COUNTIF(A49:B49,4)</f>
        <v>0</v>
      </c>
      <c r="J49" s="26">
        <f t="shared" ref="J49:J50" si="5">COUNTIF($A49:$B49,5)</f>
        <v>0</v>
      </c>
      <c r="L49" s="11">
        <f t="shared" si="2"/>
        <v>14</v>
      </c>
      <c r="M49" s="11">
        <f t="shared" si="3"/>
        <v>84</v>
      </c>
      <c r="N49" s="22">
        <f t="shared" si="4"/>
        <v>0.4615384615</v>
      </c>
    </row>
    <row r="50">
      <c r="D50" s="42">
        <v>7.0</v>
      </c>
      <c r="E50" s="25"/>
      <c r="F50" s="1">
        <v>3.0</v>
      </c>
      <c r="G50" s="1">
        <v>2.0</v>
      </c>
      <c r="H50" s="1">
        <v>6.0</v>
      </c>
      <c r="I50" s="1">
        <v>3.0</v>
      </c>
      <c r="J50" s="26">
        <f t="shared" si="5"/>
        <v>0</v>
      </c>
      <c r="L50" s="11">
        <f t="shared" si="2"/>
        <v>14</v>
      </c>
      <c r="M50" s="11">
        <f t="shared" si="3"/>
        <v>44</v>
      </c>
      <c r="N50" s="22">
        <f t="shared" si="4"/>
        <v>0.2417582418</v>
      </c>
    </row>
    <row r="51">
      <c r="D51" s="42">
        <v>8.0</v>
      </c>
      <c r="E51" s="25"/>
      <c r="F51" s="1">
        <v>2.0</v>
      </c>
      <c r="G51" s="1">
        <v>5.0</v>
      </c>
      <c r="H51" s="1">
        <v>3.0</v>
      </c>
      <c r="I51" s="1">
        <v>2.0</v>
      </c>
      <c r="J51" s="44">
        <v>2.0</v>
      </c>
      <c r="L51" s="11">
        <f t="shared" si="2"/>
        <v>14</v>
      </c>
      <c r="M51" s="11">
        <f t="shared" si="3"/>
        <v>32</v>
      </c>
      <c r="N51" s="22">
        <f t="shared" si="4"/>
        <v>0.1758241758</v>
      </c>
    </row>
    <row r="52">
      <c r="D52" s="42">
        <v>9.0</v>
      </c>
      <c r="E52" s="25"/>
      <c r="F52" s="1">
        <v>6.0</v>
      </c>
      <c r="G52" s="1">
        <v>5.0</v>
      </c>
      <c r="H52" s="1">
        <v>2.0</v>
      </c>
      <c r="I52" s="1">
        <v>1.0</v>
      </c>
      <c r="J52" s="26">
        <f>COUNTIF($A52:$B52,5)</f>
        <v>0</v>
      </c>
      <c r="L52" s="11">
        <f t="shared" si="2"/>
        <v>14</v>
      </c>
      <c r="M52" s="11">
        <f t="shared" si="3"/>
        <v>52</v>
      </c>
      <c r="N52" s="22">
        <f t="shared" si="4"/>
        <v>0.2857142857</v>
      </c>
    </row>
    <row r="53">
      <c r="D53" s="42">
        <v>10.0</v>
      </c>
      <c r="E53" s="25"/>
      <c r="F53" s="11">
        <f>COUNTIF($A53:$B53,1)</f>
        <v>0</v>
      </c>
      <c r="G53" s="1">
        <v>2.0</v>
      </c>
      <c r="H53" s="1">
        <v>2.0</v>
      </c>
      <c r="I53" s="1">
        <v>3.0</v>
      </c>
      <c r="J53" s="44">
        <v>7.0</v>
      </c>
      <c r="L53" s="11">
        <f t="shared" si="2"/>
        <v>14</v>
      </c>
      <c r="M53" s="11">
        <f t="shared" si="3"/>
        <v>52</v>
      </c>
      <c r="N53" s="22">
        <f t="shared" si="4"/>
        <v>0.2857142857</v>
      </c>
    </row>
    <row r="54">
      <c r="D54" s="42"/>
      <c r="E54" s="25"/>
      <c r="J54" s="26"/>
      <c r="N54" s="22"/>
    </row>
    <row r="55">
      <c r="D55" s="42"/>
      <c r="E55" s="25"/>
      <c r="J55" s="26"/>
      <c r="N55" s="22"/>
    </row>
    <row r="56">
      <c r="D56" s="42"/>
      <c r="E56" s="25"/>
      <c r="J56" s="26"/>
      <c r="N56" s="22"/>
    </row>
    <row r="57">
      <c r="D57" s="42"/>
      <c r="E57" s="25"/>
      <c r="J57" s="26"/>
      <c r="N57" s="22"/>
    </row>
    <row r="58">
      <c r="D58" s="42"/>
      <c r="E58" s="25"/>
      <c r="J58" s="26"/>
      <c r="N58" s="22"/>
    </row>
    <row r="59">
      <c r="D59" s="42"/>
      <c r="E59" s="25"/>
      <c r="J59" s="26"/>
      <c r="N59" s="22"/>
    </row>
    <row r="60">
      <c r="D60" s="42"/>
      <c r="E60" s="25"/>
      <c r="J60" s="26"/>
      <c r="N60" s="22"/>
    </row>
    <row r="61">
      <c r="D61" s="42"/>
      <c r="E61" s="30"/>
      <c r="F61" s="31"/>
      <c r="G61" s="31"/>
      <c r="H61" s="31"/>
      <c r="I61" s="31"/>
      <c r="J61" s="32"/>
      <c r="N61" s="22"/>
    </row>
    <row r="62">
      <c r="N62" s="22"/>
    </row>
    <row r="63">
      <c r="D63" s="1" t="s">
        <v>44</v>
      </c>
      <c r="F63" s="11">
        <f t="shared" ref="F63:J63" si="6">SUM(F44:F61)</f>
        <v>20</v>
      </c>
      <c r="G63" s="11">
        <f t="shared" si="6"/>
        <v>28</v>
      </c>
      <c r="H63" s="11">
        <f t="shared" si="6"/>
        <v>39</v>
      </c>
      <c r="I63" s="11">
        <f t="shared" si="6"/>
        <v>21</v>
      </c>
      <c r="J63" s="11">
        <f t="shared" si="6"/>
        <v>32</v>
      </c>
      <c r="N63" s="22">
        <f>sum(N44:N61)</f>
        <v>3.78021978</v>
      </c>
      <c r="O63" s="1" t="s">
        <v>44</v>
      </c>
    </row>
    <row r="64">
      <c r="D64" s="1" t="s">
        <v>45</v>
      </c>
      <c r="F64" s="11">
        <f t="shared" ref="F64:J64" si="7">F63/$I$38</f>
        <v>0.1428571429</v>
      </c>
      <c r="G64" s="11">
        <f t="shared" si="7"/>
        <v>0.2</v>
      </c>
      <c r="H64" s="11">
        <f t="shared" si="7"/>
        <v>0.2785714286</v>
      </c>
      <c r="I64" s="11">
        <f t="shared" si="7"/>
        <v>0.15</v>
      </c>
      <c r="J64" s="11">
        <f t="shared" si="7"/>
        <v>0.2285714286</v>
      </c>
      <c r="N64" s="22">
        <f>N63/ F38</f>
        <v>0.378021978</v>
      </c>
      <c r="O64" s="1" t="s">
        <v>56</v>
      </c>
    </row>
    <row r="65">
      <c r="D65" s="33" t="s">
        <v>47</v>
      </c>
      <c r="E65" s="34"/>
      <c r="F65" s="34">
        <f t="shared" ref="F65:J65" si="8">F64^2</f>
        <v>0.02040816327</v>
      </c>
      <c r="G65" s="34">
        <f t="shared" si="8"/>
        <v>0.04</v>
      </c>
      <c r="H65" s="34">
        <f t="shared" si="8"/>
        <v>0.07760204082</v>
      </c>
      <c r="I65" s="34">
        <f t="shared" si="8"/>
        <v>0.0225</v>
      </c>
      <c r="J65" s="34">
        <f t="shared" si="8"/>
        <v>0.05224489796</v>
      </c>
      <c r="K65" s="35">
        <f>sum(E65:J65)</f>
        <v>0.212755102</v>
      </c>
    </row>
    <row r="66">
      <c r="K66" s="36" t="s">
        <v>44</v>
      </c>
    </row>
    <row r="67">
      <c r="D67" s="1" t="s">
        <v>48</v>
      </c>
      <c r="E67" s="11">
        <f>(N64-K65)/(1-K65)</f>
        <v>0.2099307044</v>
      </c>
    </row>
  </sheetData>
  <hyperlinks>
    <hyperlink r:id="rId1" ref="E4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6">
        <v>8.0</v>
      </c>
    </row>
    <row r="2">
      <c r="A2" s="39">
        <v>5.0</v>
      </c>
      <c r="B2" s="39">
        <v>5.0</v>
      </c>
      <c r="C2" s="39">
        <v>5.0</v>
      </c>
      <c r="D2" s="39">
        <v>5.0</v>
      </c>
      <c r="E2" s="39">
        <v>4.0</v>
      </c>
      <c r="F2" s="39">
        <v>4.0</v>
      </c>
      <c r="G2" s="39">
        <v>5.0</v>
      </c>
      <c r="H2" s="39">
        <v>5.0</v>
      </c>
    </row>
    <row r="3">
      <c r="A3" s="39">
        <v>4.0</v>
      </c>
      <c r="B3" s="39">
        <v>3.0</v>
      </c>
      <c r="C3" s="39">
        <v>5.0</v>
      </c>
      <c r="D3" s="39">
        <v>5.0</v>
      </c>
      <c r="E3" s="39">
        <v>5.0</v>
      </c>
      <c r="F3" s="39">
        <v>5.0</v>
      </c>
      <c r="G3" s="39">
        <v>4.0</v>
      </c>
      <c r="H3" s="39">
        <v>5.0</v>
      </c>
    </row>
    <row r="4">
      <c r="A4" s="39">
        <v>5.0</v>
      </c>
      <c r="B4" s="39">
        <v>4.0</v>
      </c>
      <c r="C4" s="39">
        <v>3.0</v>
      </c>
      <c r="D4" s="39">
        <v>4.0</v>
      </c>
      <c r="E4" s="39">
        <v>5.0</v>
      </c>
      <c r="F4" s="39">
        <v>3.0</v>
      </c>
      <c r="G4" s="39">
        <v>5.0</v>
      </c>
      <c r="H4" s="39">
        <v>5.0</v>
      </c>
    </row>
    <row r="5">
      <c r="A5" s="39">
        <v>4.0</v>
      </c>
      <c r="B5" s="40">
        <v>2.0</v>
      </c>
      <c r="C5" s="39">
        <v>5.0</v>
      </c>
      <c r="D5" s="39">
        <v>4.0</v>
      </c>
      <c r="E5" s="39">
        <v>4.0</v>
      </c>
      <c r="F5" s="39">
        <v>5.0</v>
      </c>
      <c r="G5" s="40">
        <v>5.0</v>
      </c>
      <c r="H5" s="39">
        <v>5.0</v>
      </c>
    </row>
    <row r="6">
      <c r="A6" s="39">
        <v>5.0</v>
      </c>
      <c r="B6" s="39">
        <v>5.0</v>
      </c>
      <c r="C6" s="39">
        <v>5.0</v>
      </c>
      <c r="D6" s="39">
        <v>5.0</v>
      </c>
      <c r="E6" s="39">
        <v>5.0</v>
      </c>
      <c r="F6" s="39">
        <v>4.0</v>
      </c>
      <c r="G6" s="39">
        <v>5.0</v>
      </c>
      <c r="H6" s="39">
        <v>5.0</v>
      </c>
    </row>
    <row r="7">
      <c r="A7" s="39">
        <v>0.0</v>
      </c>
      <c r="B7" s="39">
        <v>0.0</v>
      </c>
      <c r="C7" s="39">
        <v>0.0</v>
      </c>
      <c r="D7" s="39">
        <v>0.0</v>
      </c>
      <c r="E7" s="39">
        <v>0.0</v>
      </c>
      <c r="F7" s="39">
        <v>0.0</v>
      </c>
      <c r="G7" s="39">
        <v>4.0</v>
      </c>
      <c r="H7" s="39">
        <v>5.0</v>
      </c>
    </row>
    <row r="8">
      <c r="A8" s="39">
        <v>4.0</v>
      </c>
      <c r="B8" s="39">
        <v>4.0</v>
      </c>
      <c r="C8" s="39">
        <v>5.0</v>
      </c>
      <c r="D8" s="39">
        <v>4.0</v>
      </c>
      <c r="E8" s="39">
        <v>4.0</v>
      </c>
      <c r="F8" s="39">
        <v>4.0</v>
      </c>
      <c r="G8" s="39">
        <v>4.0</v>
      </c>
      <c r="H8" s="39">
        <v>4.0</v>
      </c>
    </row>
    <row r="9">
      <c r="A9" s="39">
        <v>5.0</v>
      </c>
      <c r="B9" s="39">
        <v>5.0</v>
      </c>
      <c r="C9" s="39">
        <v>5.0</v>
      </c>
      <c r="D9" s="39">
        <v>4.0</v>
      </c>
      <c r="E9" s="39">
        <v>5.0</v>
      </c>
      <c r="F9" s="39">
        <v>5.0</v>
      </c>
      <c r="G9" s="39">
        <v>5.0</v>
      </c>
      <c r="H9" s="39">
        <v>5.0</v>
      </c>
    </row>
    <row r="10">
      <c r="A10" s="39">
        <v>3.0</v>
      </c>
      <c r="B10" s="39">
        <v>3.0</v>
      </c>
      <c r="C10" s="39">
        <v>3.0</v>
      </c>
      <c r="D10" s="39">
        <v>3.0</v>
      </c>
      <c r="E10" s="39">
        <v>3.0</v>
      </c>
      <c r="F10" s="39">
        <v>3.0</v>
      </c>
      <c r="G10" s="39">
        <v>5.0</v>
      </c>
      <c r="H10" s="39">
        <v>5.0</v>
      </c>
    </row>
    <row r="11">
      <c r="A11" s="39">
        <v>3.0</v>
      </c>
      <c r="B11" s="39">
        <v>3.0</v>
      </c>
      <c r="C11" s="39">
        <v>4.0</v>
      </c>
      <c r="D11" s="39">
        <v>4.0</v>
      </c>
      <c r="E11" s="39">
        <v>4.0</v>
      </c>
      <c r="F11" s="39">
        <v>3.0</v>
      </c>
      <c r="G11" s="39">
        <v>2.0</v>
      </c>
      <c r="H11" s="39">
        <v>2.0</v>
      </c>
    </row>
    <row r="12">
      <c r="A12" s="39">
        <v>0.0</v>
      </c>
      <c r="B12" s="39">
        <v>0.0</v>
      </c>
      <c r="C12" s="39">
        <v>5.0</v>
      </c>
      <c r="D12" s="39">
        <v>0.0</v>
      </c>
      <c r="E12" s="39">
        <v>5.0</v>
      </c>
      <c r="F12" s="39">
        <v>5.0</v>
      </c>
      <c r="G12" s="39">
        <v>0.0</v>
      </c>
      <c r="H12" s="39">
        <v>0.0</v>
      </c>
    </row>
    <row r="13">
      <c r="A13" s="39">
        <v>5.0</v>
      </c>
      <c r="B13" s="39">
        <v>5.0</v>
      </c>
      <c r="C13" s="39">
        <v>5.0</v>
      </c>
      <c r="D13" s="39">
        <v>5.0</v>
      </c>
      <c r="E13" s="39">
        <v>5.0</v>
      </c>
      <c r="F13" s="39">
        <v>5.0</v>
      </c>
      <c r="G13" s="39">
        <v>5.0</v>
      </c>
      <c r="H13" s="39">
        <v>5.0</v>
      </c>
    </row>
    <row r="14">
      <c r="A14" s="39">
        <v>5.0</v>
      </c>
      <c r="B14" s="39">
        <v>5.0</v>
      </c>
      <c r="C14" s="39">
        <v>5.0</v>
      </c>
      <c r="D14" s="39">
        <v>5.0</v>
      </c>
      <c r="E14" s="39">
        <v>5.0</v>
      </c>
      <c r="F14" s="39">
        <v>5.0</v>
      </c>
      <c r="G14" s="39">
        <v>5.0</v>
      </c>
      <c r="H14" s="39">
        <v>5.0</v>
      </c>
    </row>
    <row r="15">
      <c r="A15" s="39">
        <v>0.0</v>
      </c>
      <c r="B15" s="39">
        <v>0.0</v>
      </c>
      <c r="C15" s="39">
        <v>0.0</v>
      </c>
      <c r="D15" s="39">
        <v>0.0</v>
      </c>
      <c r="E15" s="39">
        <v>0.0</v>
      </c>
      <c r="F15" s="39">
        <v>0.0</v>
      </c>
      <c r="G15" s="39">
        <v>0.0</v>
      </c>
      <c r="H15" s="39">
        <v>0.0</v>
      </c>
    </row>
    <row r="16">
      <c r="A16" s="39">
        <v>5.0</v>
      </c>
      <c r="B16" s="39">
        <v>5.0</v>
      </c>
      <c r="C16" s="39">
        <v>5.0</v>
      </c>
      <c r="D16" s="39">
        <v>4.0</v>
      </c>
      <c r="E16" s="39">
        <v>3.0</v>
      </c>
      <c r="F16" s="39">
        <v>5.0</v>
      </c>
      <c r="G16" s="39">
        <v>4.0</v>
      </c>
      <c r="H16" s="39">
        <v>4.0</v>
      </c>
    </row>
    <row r="17">
      <c r="A17" s="39">
        <v>5.0</v>
      </c>
      <c r="B17" s="39">
        <v>5.0</v>
      </c>
      <c r="C17" s="39">
        <v>5.0</v>
      </c>
      <c r="D17" s="39">
        <v>5.0</v>
      </c>
      <c r="E17" s="39">
        <v>5.0</v>
      </c>
      <c r="F17" s="39">
        <v>5.0</v>
      </c>
      <c r="G17" s="39">
        <v>5.0</v>
      </c>
      <c r="H17" s="39">
        <v>5.0</v>
      </c>
    </row>
    <row r="18">
      <c r="A18" s="39">
        <v>3.0</v>
      </c>
      <c r="B18" s="39">
        <v>2.0</v>
      </c>
      <c r="C18" s="39">
        <v>5.0</v>
      </c>
      <c r="D18" s="39">
        <v>3.0</v>
      </c>
      <c r="E18" s="39">
        <v>3.0</v>
      </c>
      <c r="F18" s="39">
        <v>5.0</v>
      </c>
      <c r="G18" s="39">
        <v>3.0</v>
      </c>
      <c r="H18" s="39">
        <v>3.0</v>
      </c>
    </row>
    <row r="19">
      <c r="A19" s="39">
        <v>3.0</v>
      </c>
      <c r="B19" s="39">
        <v>2.0</v>
      </c>
      <c r="C19" s="39">
        <v>2.0</v>
      </c>
      <c r="D19" s="39">
        <v>3.0</v>
      </c>
      <c r="E19" s="39">
        <v>3.0</v>
      </c>
      <c r="F19" s="39">
        <v>2.0</v>
      </c>
      <c r="G19" s="39">
        <v>2.0</v>
      </c>
      <c r="H19" s="39">
        <v>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6">
        <v>8.0</v>
      </c>
    </row>
    <row r="2">
      <c r="A2" s="4">
        <v>5.0</v>
      </c>
      <c r="B2" s="4">
        <v>5.0</v>
      </c>
      <c r="C2" s="4">
        <v>5.0</v>
      </c>
      <c r="D2" s="4">
        <v>5.0</v>
      </c>
      <c r="E2" s="4">
        <v>5.0</v>
      </c>
      <c r="F2" s="4">
        <v>4.0</v>
      </c>
      <c r="G2" s="4">
        <v>5.0</v>
      </c>
      <c r="H2" s="4">
        <v>5.0</v>
      </c>
    </row>
    <row r="3">
      <c r="A3" s="4">
        <v>4.0</v>
      </c>
      <c r="B3" s="4">
        <v>4.0</v>
      </c>
      <c r="C3" s="4">
        <v>4.0</v>
      </c>
      <c r="D3" s="4">
        <v>4.0</v>
      </c>
      <c r="E3" s="4">
        <v>4.0</v>
      </c>
      <c r="F3" s="4">
        <v>3.0</v>
      </c>
      <c r="G3" s="4">
        <v>5.0</v>
      </c>
      <c r="H3" s="4">
        <v>5.0</v>
      </c>
    </row>
    <row r="4">
      <c r="A4" s="4">
        <v>5.0</v>
      </c>
      <c r="B4" s="4">
        <v>5.0</v>
      </c>
      <c r="C4" s="4">
        <v>3.0</v>
      </c>
      <c r="D4" s="4">
        <v>3.0</v>
      </c>
      <c r="E4" s="4">
        <v>5.0</v>
      </c>
      <c r="F4" s="4">
        <v>5.0</v>
      </c>
      <c r="G4" s="4">
        <v>5.0</v>
      </c>
      <c r="H4" s="4">
        <v>4.0</v>
      </c>
    </row>
    <row r="5">
      <c r="A5" s="4">
        <v>4.0</v>
      </c>
      <c r="B5" s="4">
        <v>5.0</v>
      </c>
      <c r="C5" s="4">
        <v>5.0</v>
      </c>
      <c r="D5" s="4">
        <v>4.0</v>
      </c>
      <c r="E5" s="4">
        <v>4.0</v>
      </c>
      <c r="F5" s="4">
        <v>4.0</v>
      </c>
      <c r="G5" s="4">
        <v>4.0</v>
      </c>
      <c r="H5" s="4">
        <v>4.0</v>
      </c>
    </row>
    <row r="6">
      <c r="A6" s="4">
        <v>4.0</v>
      </c>
      <c r="B6" s="4">
        <v>5.0</v>
      </c>
      <c r="C6" s="4">
        <v>5.0</v>
      </c>
      <c r="D6" s="4">
        <v>5.0</v>
      </c>
      <c r="E6" s="4">
        <v>4.0</v>
      </c>
      <c r="F6" s="4">
        <v>5.0</v>
      </c>
      <c r="G6" s="4">
        <v>5.0</v>
      </c>
      <c r="H6" s="4">
        <v>5.0</v>
      </c>
    </row>
    <row r="7">
      <c r="A7" s="6">
        <v>3.0</v>
      </c>
      <c r="B7" s="4">
        <v>1.0</v>
      </c>
      <c r="C7" s="4">
        <v>3.0</v>
      </c>
      <c r="D7" s="4">
        <v>3.0</v>
      </c>
      <c r="E7" s="4">
        <v>0.0</v>
      </c>
      <c r="F7" s="4">
        <v>0.0</v>
      </c>
      <c r="G7" s="6">
        <v>3.0</v>
      </c>
      <c r="H7" s="4">
        <v>2.0</v>
      </c>
    </row>
    <row r="8">
      <c r="A8" s="4">
        <v>4.0</v>
      </c>
      <c r="B8" s="4">
        <v>4.0</v>
      </c>
      <c r="C8" s="4">
        <v>4.0</v>
      </c>
      <c r="D8" s="4">
        <v>4.0</v>
      </c>
      <c r="E8" s="4">
        <v>4.0</v>
      </c>
      <c r="F8" s="4">
        <v>3.0</v>
      </c>
      <c r="G8" s="4">
        <v>3.0</v>
      </c>
      <c r="H8" s="4">
        <v>2.0</v>
      </c>
    </row>
    <row r="9">
      <c r="A9" s="4">
        <v>0.0</v>
      </c>
      <c r="B9" s="4">
        <v>0.0</v>
      </c>
      <c r="C9" s="4">
        <v>1.0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</row>
    <row r="10">
      <c r="A10" s="4">
        <v>0.0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</row>
    <row r="11">
      <c r="A11" s="4">
        <v>3.0</v>
      </c>
      <c r="B11" s="4">
        <v>3.0</v>
      </c>
      <c r="C11" s="4">
        <v>3.0</v>
      </c>
      <c r="D11" s="4">
        <v>4.0</v>
      </c>
      <c r="E11" s="4">
        <v>3.0</v>
      </c>
      <c r="F11" s="4">
        <v>2.0</v>
      </c>
      <c r="G11" s="4">
        <v>3.0</v>
      </c>
      <c r="H11" s="4">
        <v>2.0</v>
      </c>
    </row>
    <row r="12">
      <c r="A12" s="4">
        <v>3.0</v>
      </c>
      <c r="B12" s="4">
        <v>5.0</v>
      </c>
      <c r="C12" s="4">
        <v>5.0</v>
      </c>
      <c r="D12" s="4">
        <v>5.0</v>
      </c>
      <c r="E12" s="4">
        <v>5.0</v>
      </c>
      <c r="F12" s="4">
        <v>5.0</v>
      </c>
      <c r="G12" s="4">
        <v>0.0</v>
      </c>
      <c r="H12" s="4">
        <v>0.0</v>
      </c>
    </row>
    <row r="13">
      <c r="A13" s="4">
        <v>0.0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</row>
    <row r="14">
      <c r="A14" s="4">
        <v>5.0</v>
      </c>
      <c r="B14" s="4">
        <v>5.0</v>
      </c>
      <c r="C14" s="4">
        <v>5.0</v>
      </c>
      <c r="D14" s="4">
        <v>5.0</v>
      </c>
      <c r="E14" s="4">
        <v>0.0</v>
      </c>
      <c r="F14" s="4">
        <v>0.0</v>
      </c>
      <c r="G14" s="4">
        <v>0.0</v>
      </c>
      <c r="H14" s="4">
        <v>0.0</v>
      </c>
    </row>
    <row r="15">
      <c r="A15" s="4">
        <v>0.0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</row>
    <row r="16">
      <c r="A16" s="4">
        <v>0.0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</row>
    <row r="17">
      <c r="A17" s="4">
        <v>5.0</v>
      </c>
      <c r="B17" s="4">
        <v>5.0</v>
      </c>
      <c r="C17" s="4">
        <v>5.0</v>
      </c>
      <c r="D17" s="4">
        <v>5.0</v>
      </c>
      <c r="E17" s="4">
        <v>5.0</v>
      </c>
      <c r="F17" s="4">
        <v>5.0</v>
      </c>
      <c r="G17" s="4">
        <v>5.0</v>
      </c>
      <c r="H17" s="4">
        <v>5.0</v>
      </c>
    </row>
    <row r="18">
      <c r="A18" s="4">
        <v>4.0</v>
      </c>
      <c r="B18" s="4">
        <v>5.0</v>
      </c>
      <c r="C18" s="4">
        <v>5.0</v>
      </c>
      <c r="D18" s="4">
        <v>3.0</v>
      </c>
      <c r="E18" s="4">
        <v>3.0</v>
      </c>
      <c r="F18" s="4">
        <v>5.0</v>
      </c>
      <c r="G18" s="4">
        <v>4.0</v>
      </c>
      <c r="H18" s="4">
        <v>5.0</v>
      </c>
    </row>
    <row r="19">
      <c r="A19" s="4">
        <v>3.0</v>
      </c>
      <c r="B19" s="4">
        <v>2.0</v>
      </c>
      <c r="C19" s="4">
        <v>1.0</v>
      </c>
      <c r="D19" s="4">
        <v>3.0</v>
      </c>
      <c r="E19" s="4">
        <v>2.0</v>
      </c>
      <c r="F19" s="4">
        <v>1.0</v>
      </c>
      <c r="G19" s="4">
        <v>3.0</v>
      </c>
      <c r="H19" s="4">
        <v>2.0</v>
      </c>
    </row>
  </sheetData>
  <drawing r:id="rId1"/>
</worksheet>
</file>